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https://iowa1-my.sharepoint.com/personal/jason_boten_iowaeda_com/Documents/Documents/IFA/LIHTC/2026-LIHTC-presentation/"/>
    </mc:Choice>
  </mc:AlternateContent>
  <xr:revisionPtr revIDLastSave="0" documentId="8_{23E3BBB8-FEDE-4144-8D19-F90329ED0E42}" xr6:coauthVersionLast="47" xr6:coauthVersionMax="47" xr10:uidLastSave="{00000000-0000-0000-0000-000000000000}"/>
  <bookViews>
    <workbookView xWindow="63195" yWindow="-16365" windowWidth="29040" windowHeight="15720" xr2:uid="{C848A96B-678B-459F-84B4-625D4DE80FA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37" i="1" l="1"/>
  <c r="L38" i="1"/>
  <c r="L39" i="1"/>
  <c r="L40" i="1"/>
  <c r="L41" i="1"/>
  <c r="H42" i="1"/>
  <c r="J42" i="1"/>
  <c r="K42" i="1"/>
  <c r="K46" i="1"/>
  <c r="K47" i="1"/>
  <c r="L22" i="1"/>
  <c r="H22" i="1"/>
</calcChain>
</file>

<file path=xl/sharedStrings.xml><?xml version="1.0" encoding="utf-8"?>
<sst xmlns="http://schemas.openxmlformats.org/spreadsheetml/2006/main" count="274" uniqueCount="141">
  <si>
    <t>2026 9% LIHTC Combined Rankmaster</t>
  </si>
  <si>
    <t>June, 3 2026</t>
  </si>
  <si>
    <t>Exhibit A</t>
  </si>
  <si>
    <t>TAX CREDITS AVAILABLE</t>
  </si>
  <si>
    <t>HOME AVAILABLE</t>
  </si>
  <si>
    <t>NATIONAL HOUSING TRUST FUND AVAILABLE</t>
  </si>
  <si>
    <t>INNOVATION SET-ASIDE</t>
  </si>
  <si>
    <t>#</t>
  </si>
  <si>
    <t>Project Name</t>
  </si>
  <si>
    <t>City</t>
  </si>
  <si>
    <t>County</t>
  </si>
  <si>
    <t>Set-Asides
Requested</t>
  </si>
  <si>
    <t>Project 
Type</t>
  </si>
  <si>
    <t>Occupancy 
Type</t>
  </si>
  <si>
    <t>Total LIHTC
Units</t>
  </si>
  <si>
    <t>Total
Score</t>
  </si>
  <si>
    <t>Tax Credit
 Award</t>
  </si>
  <si>
    <t>Tax 
Credit/Unit</t>
  </si>
  <si>
    <t>Tax Credits 
Available</t>
  </si>
  <si>
    <t>National Housing Trust Fund Award</t>
  </si>
  <si>
    <t>State HOME
Award</t>
  </si>
  <si>
    <t>Comments</t>
  </si>
  <si>
    <t>Developer</t>
  </si>
  <si>
    <t>26-01</t>
  </si>
  <si>
    <t>Spin Lofts</t>
  </si>
  <si>
    <t xml:space="preserve">Council Bluffs </t>
  </si>
  <si>
    <t>Pottawattamie</t>
  </si>
  <si>
    <t>Innovation</t>
  </si>
  <si>
    <t>New Construction</t>
  </si>
  <si>
    <t>Family</t>
  </si>
  <si>
    <t>N/A</t>
  </si>
  <si>
    <t>Awarded 
April 1, 2026</t>
  </si>
  <si>
    <t>Arch Icon Development Corporation &amp; Lutheran Family Services of Nebraska, Inc.</t>
  </si>
  <si>
    <t>Sub Total</t>
  </si>
  <si>
    <t>-</t>
  </si>
  <si>
    <t>NONPROFIT SET-ASIDE</t>
  </si>
  <si>
    <t>Minimum Amount: $1,152,544</t>
  </si>
  <si>
    <t>Set-Asides Requested</t>
  </si>
  <si>
    <t>Total 
Score</t>
  </si>
  <si>
    <t>Tax Credit 
Award</t>
  </si>
  <si>
    <t>State HOME 
Award</t>
  </si>
  <si>
    <t>26-02</t>
  </si>
  <si>
    <t>Woodridge Apartments</t>
  </si>
  <si>
    <t>Washington</t>
  </si>
  <si>
    <t>Nonprofit, Rural, Preservation</t>
  </si>
  <si>
    <t>Rehab</t>
  </si>
  <si>
    <t>Tiebreaker</t>
  </si>
  <si>
    <t>Community Housing Initiatives, Inc.</t>
  </si>
  <si>
    <t>26-11</t>
  </si>
  <si>
    <t>The Enclave Apartments</t>
  </si>
  <si>
    <t>Urbandale</t>
  </si>
  <si>
    <t>Polk</t>
  </si>
  <si>
    <t>Nonprofit</t>
  </si>
  <si>
    <t>Crown Court Properties, Ltd &amp; Volker Development Inc.</t>
  </si>
  <si>
    <t>PRESERVATION SET-ASIDE</t>
  </si>
  <si>
    <t xml:space="preserve">       Only Applicant was awarded under Nonprofit Set-Aside</t>
  </si>
  <si>
    <t>RURAL SET-ASIDE</t>
  </si>
  <si>
    <t>26-12</t>
  </si>
  <si>
    <t>The Commons on First</t>
  </si>
  <si>
    <t>Greenfield</t>
  </si>
  <si>
    <t>Adair</t>
  </si>
  <si>
    <t>Rural</t>
  </si>
  <si>
    <t>Gratus Development, LLC</t>
  </si>
  <si>
    <t>GENERAL</t>
  </si>
  <si>
    <r>
      <rPr>
        <b/>
        <sz val="9"/>
        <color theme="0"/>
        <rFont val="Arial"/>
        <family val="2"/>
      </rPr>
      <t>Total LIHTC
Units</t>
    </r>
  </si>
  <si>
    <t>26-08</t>
  </si>
  <si>
    <t>The Reserves at Story City</t>
  </si>
  <si>
    <t>Story City</t>
  </si>
  <si>
    <t>Story</t>
  </si>
  <si>
    <t>Overland Property Group, LLC</t>
  </si>
  <si>
    <t>26-04</t>
  </si>
  <si>
    <t>Agassiz Lofts</t>
  </si>
  <si>
    <t>Ottumwa</t>
  </si>
  <si>
    <t>Wapello</t>
  </si>
  <si>
    <t>Adaptive Reuse</t>
  </si>
  <si>
    <t>Older Persons 55</t>
  </si>
  <si>
    <t>CBC Financial Corporation</t>
  </si>
  <si>
    <t>26-06</t>
  </si>
  <si>
    <t>Townhomes at Perry Crossing</t>
  </si>
  <si>
    <t>Perry</t>
  </si>
  <si>
    <t>Dallas</t>
  </si>
  <si>
    <t>Curly Top, LLC dba CT Development &amp; Kiernan Development &amp; Construction LLC</t>
  </si>
  <si>
    <t>26-03</t>
  </si>
  <si>
    <t>The Web (2026)</t>
  </si>
  <si>
    <t>Sioux City</t>
  </si>
  <si>
    <t>Woodbury</t>
  </si>
  <si>
    <t>Adaptive Reuse, New Construction</t>
  </si>
  <si>
    <t>Commonwealth Development Corporation of America</t>
  </si>
  <si>
    <t>26-13</t>
  </si>
  <si>
    <t>Baker Creek Townhomes</t>
  </si>
  <si>
    <t>Des Moines</t>
  </si>
  <si>
    <t>Anawim Housing Inc &amp; Hubbell Development, LLC</t>
  </si>
  <si>
    <t xml:space="preserve"> -</t>
  </si>
  <si>
    <t>TOTAL AWARDED</t>
  </si>
  <si>
    <t>NO OFFER - NO TAX CREDIT AWARD</t>
  </si>
  <si>
    <t>Project
Type</t>
  </si>
  <si>
    <t>Tax Credit 
Request</t>
  </si>
  <si>
    <t>Tax
Credit/Unit</t>
  </si>
  <si>
    <t>Tax Credit 
Available</t>
  </si>
  <si>
    <t>26-05</t>
  </si>
  <si>
    <t>Bluegrass Family</t>
  </si>
  <si>
    <t>Cedar Falls</t>
  </si>
  <si>
    <t>Black Hawk</t>
  </si>
  <si>
    <t>Tiebreaker; Insufficient Credit Available</t>
  </si>
  <si>
    <t>Hoppe &amp; Son, LLC</t>
  </si>
  <si>
    <t>26-16</t>
  </si>
  <si>
    <t>Karen's Way</t>
  </si>
  <si>
    <t>Parallel Housing Inc. &amp; Woda Cooper Development, Inc.</t>
  </si>
  <si>
    <t>26-15</t>
  </si>
  <si>
    <t>Hope's Crossing</t>
  </si>
  <si>
    <t>Eldridge</t>
  </si>
  <si>
    <t>Scott</t>
  </si>
  <si>
    <t>26-07</t>
  </si>
  <si>
    <t>Lincoln Elementary Apartments, LLC</t>
  </si>
  <si>
    <t>Fort Madison</t>
  </si>
  <si>
    <t>Lee</t>
  </si>
  <si>
    <t>Adaptive Reuse, New</t>
  </si>
  <si>
    <t>Insufficient Credit Available</t>
  </si>
  <si>
    <t>DB Financial LLC &amp;  Southeast Iowa Housing, Inc.</t>
  </si>
  <si>
    <t>26-10</t>
  </si>
  <si>
    <t>The Goodwin</t>
  </si>
  <si>
    <t>Sioux Center</t>
  </si>
  <si>
    <t>Sioux</t>
  </si>
  <si>
    <t>Newbury Management Company</t>
  </si>
  <si>
    <t>DID NOT MEET THRESHOLD - NO TAX CREDIT AWARD</t>
  </si>
  <si>
    <t>Occupancy
 Type</t>
  </si>
  <si>
    <t>Tax
 Credit/Unit</t>
  </si>
  <si>
    <t xml:space="preserve">NHTF 
Request
NO Award </t>
  </si>
  <si>
    <t>State HOME 
Request
NO Award</t>
  </si>
  <si>
    <t xml:space="preserve"> </t>
  </si>
  <si>
    <t>26-14</t>
  </si>
  <si>
    <t>The 12 @ Rock Valley</t>
  </si>
  <si>
    <t>Rock Valley</t>
  </si>
  <si>
    <t>Incomplete Application and underwriting requirements were not met.</t>
  </si>
  <si>
    <t>Elite Exteriors dba Elite Construction LLC &amp; Riverstone Platform Partners, LLC</t>
  </si>
  <si>
    <t>26-09</t>
  </si>
  <si>
    <t>Onyx</t>
  </si>
  <si>
    <t>NA</t>
  </si>
  <si>
    <t>Applicant did not submit the Deficiency Response Application by deadline. Project would not have been funded if threshold was met due to the Community Cap for Ottumwa (rural).</t>
  </si>
  <si>
    <t>TTT Development, LLC</t>
  </si>
  <si>
    <t xml:space="preserve">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</si>
</sst>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\$#,##0"/>
    <numFmt numFmtId="165" formatCode="&quot;$&quot;#,##0.00"/>
    <numFmt numFmtId="166" formatCode="\$0"/>
    <numFmt numFmtId="167" formatCode="&quot;$&quot;#,##0"/>
  </numFmts>
  <fonts count="25"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4"/>
      <color theme="3"/>
      <name val="Arial"/>
      <family val="2"/>
    </font>
    <font>
      <b/>
      <sz val="11"/>
      <color theme="1"/>
      <name val="Arial"/>
      <family val="2"/>
    </font>
    <font>
      <b/>
      <sz val="14"/>
      <color rgb="FF36627B"/>
      <name val="Arial"/>
      <family val="2"/>
    </font>
    <font>
      <b/>
      <sz val="13"/>
      <color theme="0"/>
      <name val="Aptos Narrow"/>
      <family val="2"/>
      <scheme val="minor"/>
    </font>
    <font>
      <b/>
      <sz val="9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12"/>
      <color theme="3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6627B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rgb="FF36627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22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Alignment="0" applyProtection="0"/>
    <xf numFmtId="0" fontId="3" fillId="0" borderId="1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</cellStyleXfs>
  <cellXfs count="119">
    <xf numFmtId="0" fontId="0" fillId="0" borderId="0" xfId="0"/>
    <xf numFmtId="0" fontId="4" fillId="0" borderId="0" xfId="2"/>
    <xf numFmtId="0" fontId="5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0" fillId="0" borderId="0" xfId="0" applyProtection="1">
      <protection locked="0"/>
    </xf>
    <xf numFmtId="164" fontId="12" fillId="0" borderId="5" xfId="0" applyNumberFormat="1" applyFont="1" applyBorder="1" applyAlignment="1">
      <alignment horizontal="right" vertical="center" shrinkToFit="1"/>
    </xf>
    <xf numFmtId="0" fontId="18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/>
    </xf>
    <xf numFmtId="164" fontId="11" fillId="0" borderId="5" xfId="0" applyNumberFormat="1" applyFont="1" applyBorder="1" applyAlignment="1">
      <alignment horizontal="right" vertical="center" shrinkToFit="1"/>
    </xf>
    <xf numFmtId="0" fontId="10" fillId="0" borderId="5" xfId="0" applyFont="1" applyBorder="1" applyAlignment="1">
      <alignment horizontal="left" vertical="center" wrapText="1"/>
    </xf>
    <xf numFmtId="1" fontId="11" fillId="0" borderId="5" xfId="0" applyNumberFormat="1" applyFont="1" applyBorder="1" applyAlignment="1">
      <alignment horizontal="right" vertical="center" shrinkToFit="1"/>
    </xf>
    <xf numFmtId="166" fontId="11" fillId="0" borderId="5" xfId="0" applyNumberFormat="1" applyFont="1" applyBorder="1" applyAlignment="1">
      <alignment horizontal="right" vertical="center" shrinkToFit="1"/>
    </xf>
    <xf numFmtId="165" fontId="11" fillId="0" borderId="5" xfId="0" applyNumberFormat="1" applyFont="1" applyBorder="1" applyAlignment="1">
      <alignment horizontal="right" vertical="center" shrinkToFit="1"/>
    </xf>
    <xf numFmtId="164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 applyAlignment="1">
      <alignment horizontal="left" vertical="top" wrapText="1"/>
    </xf>
    <xf numFmtId="0" fontId="6" fillId="0" borderId="0" xfId="2" applyFont="1" applyProtection="1"/>
    <xf numFmtId="0" fontId="4" fillId="0" borderId="0" xfId="2" applyProtection="1"/>
    <xf numFmtId="0" fontId="7" fillId="20" borderId="0" xfId="3" applyFont="1" applyFill="1" applyBorder="1" applyProtection="1"/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8" fillId="0" borderId="11" xfId="0" applyFont="1" applyBorder="1"/>
    <xf numFmtId="0" fontId="10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/>
    </xf>
    <xf numFmtId="1" fontId="12" fillId="0" borderId="10" xfId="0" applyNumberFormat="1" applyFont="1" applyBorder="1" applyAlignment="1">
      <alignment horizontal="right" vertical="center" shrinkToFit="1"/>
    </xf>
    <xf numFmtId="0" fontId="8" fillId="0" borderId="3" xfId="0" applyFont="1" applyBorder="1" applyAlignment="1">
      <alignment horizontal="right" vertical="center" wrapText="1"/>
    </xf>
    <xf numFmtId="164" fontId="12" fillId="0" borderId="3" xfId="0" applyNumberFormat="1" applyFont="1" applyBorder="1" applyAlignment="1">
      <alignment horizontal="right" vertical="center" shrinkToFit="1"/>
    </xf>
    <xf numFmtId="166" fontId="12" fillId="0" borderId="3" xfId="0" applyNumberFormat="1" applyFont="1" applyBorder="1" applyAlignment="1">
      <alignment horizontal="right" vertical="center" shrinkToFit="1"/>
    </xf>
    <xf numFmtId="0" fontId="11" fillId="0" borderId="3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1" fontId="11" fillId="0" borderId="3" xfId="0" applyNumberFormat="1" applyFont="1" applyBorder="1" applyAlignment="1">
      <alignment horizontal="right" vertical="center" shrinkToFit="1"/>
    </xf>
    <xf numFmtId="0" fontId="10" fillId="0" borderId="3" xfId="0" applyFont="1" applyBorder="1" applyAlignment="1">
      <alignment horizontal="right" vertical="center" wrapText="1"/>
    </xf>
    <xf numFmtId="164" fontId="11" fillId="0" borderId="3" xfId="0" applyNumberFormat="1" applyFont="1" applyBorder="1" applyAlignment="1">
      <alignment horizontal="right" vertical="center" shrinkToFit="1"/>
    </xf>
    <xf numFmtId="8" fontId="10" fillId="0" borderId="3" xfId="0" applyNumberFormat="1" applyFont="1" applyBorder="1" applyAlignment="1">
      <alignment horizontal="right" vertical="center" wrapText="1"/>
    </xf>
    <xf numFmtId="166" fontId="11" fillId="0" borderId="3" xfId="0" applyNumberFormat="1" applyFont="1" applyBorder="1" applyAlignment="1">
      <alignment horizontal="right" vertical="center" shrinkToFit="1"/>
    </xf>
    <xf numFmtId="167" fontId="19" fillId="0" borderId="4" xfId="0" applyNumberFormat="1" applyFont="1" applyBorder="1" applyAlignment="1">
      <alignment horizontal="right"/>
    </xf>
    <xf numFmtId="0" fontId="19" fillId="0" borderId="0" xfId="0" applyFont="1"/>
    <xf numFmtId="6" fontId="7" fillId="20" borderId="0" xfId="1" applyNumberFormat="1" applyFont="1" applyFill="1" applyBorder="1" applyProtection="1"/>
    <xf numFmtId="1" fontId="11" fillId="0" borderId="3" xfId="0" applyNumberFormat="1" applyFont="1" applyBorder="1" applyAlignment="1">
      <alignment vertical="center" shrinkToFit="1"/>
    </xf>
    <xf numFmtId="164" fontId="11" fillId="0" borderId="3" xfId="0" applyNumberFormat="1" applyFont="1" applyBorder="1" applyAlignment="1">
      <alignment vertical="center" shrinkToFit="1"/>
    </xf>
    <xf numFmtId="165" fontId="11" fillId="0" borderId="3" xfId="0" applyNumberFormat="1" applyFont="1" applyBorder="1" applyAlignment="1">
      <alignment vertical="center" shrinkToFit="1"/>
    </xf>
    <xf numFmtId="166" fontId="11" fillId="0" borderId="3" xfId="0" applyNumberFormat="1" applyFont="1" applyBorder="1" applyAlignment="1">
      <alignment vertical="center" shrinkToFit="1"/>
    </xf>
    <xf numFmtId="0" fontId="18" fillId="0" borderId="11" xfId="0" applyFont="1" applyBorder="1" applyAlignment="1">
      <alignment horizontal="left" vertical="center" wrapText="1"/>
    </xf>
    <xf numFmtId="1" fontId="12" fillId="0" borderId="4" xfId="0" applyNumberFormat="1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vertical="center" shrinkToFit="1"/>
    </xf>
    <xf numFmtId="165" fontId="12" fillId="0" borderId="4" xfId="0" applyNumberFormat="1" applyFont="1" applyBorder="1" applyAlignment="1">
      <alignment horizontal="center" vertical="top" shrinkToFit="1"/>
    </xf>
    <xf numFmtId="0" fontId="14" fillId="0" borderId="4" xfId="0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vertical="center" shrinkToFit="1"/>
    </xf>
    <xf numFmtId="164" fontId="11" fillId="0" borderId="5" xfId="0" applyNumberFormat="1" applyFont="1" applyBorder="1" applyAlignment="1">
      <alignment vertical="center" shrinkToFit="1"/>
    </xf>
    <xf numFmtId="165" fontId="11" fillId="0" borderId="5" xfId="0" applyNumberFormat="1" applyFont="1" applyBorder="1" applyAlignment="1">
      <alignment vertical="center" shrinkToFit="1"/>
    </xf>
    <xf numFmtId="166" fontId="11" fillId="0" borderId="5" xfId="0" applyNumberFormat="1" applyFont="1" applyBorder="1" applyAlignment="1">
      <alignment vertical="center" shrinkToFit="1"/>
    </xf>
    <xf numFmtId="0" fontId="18" fillId="0" borderId="9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44" fontId="11" fillId="0" borderId="5" xfId="1" applyFont="1" applyBorder="1" applyAlignment="1" applyProtection="1">
      <alignment horizontal="right" vertical="center" shrinkToFit="1"/>
    </xf>
    <xf numFmtId="0" fontId="19" fillId="0" borderId="5" xfId="0" applyFont="1" applyBorder="1" applyAlignment="1">
      <alignment horizontal="right" vertical="center"/>
    </xf>
    <xf numFmtId="0" fontId="19" fillId="0" borderId="10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3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right" vertical="center"/>
    </xf>
    <xf numFmtId="0" fontId="19" fillId="0" borderId="11" xfId="0" applyFont="1" applyBorder="1" applyAlignment="1">
      <alignment horizontal="left" vertical="center" wrapText="1"/>
    </xf>
    <xf numFmtId="0" fontId="18" fillId="0" borderId="0" xfId="0" applyFont="1"/>
    <xf numFmtId="3" fontId="12" fillId="0" borderId="5" xfId="0" applyNumberFormat="1" applyFont="1" applyBorder="1" applyAlignment="1">
      <alignment horizontal="right" vertical="center" shrinkToFit="1"/>
    </xf>
    <xf numFmtId="3" fontId="12" fillId="0" borderId="5" xfId="0" applyNumberFormat="1" applyFont="1" applyBorder="1" applyAlignment="1">
      <alignment horizontal="center" vertical="center" shrinkToFit="1"/>
    </xf>
    <xf numFmtId="167" fontId="12" fillId="0" borderId="5" xfId="0" applyNumberFormat="1" applyFont="1" applyBorder="1" applyAlignment="1">
      <alignment horizontal="right" vertical="center" shrinkToFit="1"/>
    </xf>
    <xf numFmtId="1" fontId="12" fillId="0" borderId="5" xfId="0" applyNumberFormat="1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top" wrapText="1" readingOrder="1"/>
    </xf>
    <xf numFmtId="0" fontId="10" fillId="0" borderId="8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right" vertical="center" wrapText="1"/>
    </xf>
    <xf numFmtId="1" fontId="12" fillId="0" borderId="3" xfId="0" applyNumberFormat="1" applyFont="1" applyBorder="1" applyAlignment="1">
      <alignment horizontal="right" vertical="center" shrinkToFit="1"/>
    </xf>
    <xf numFmtId="1" fontId="12" fillId="0" borderId="3" xfId="0" applyNumberFormat="1" applyFont="1" applyBorder="1" applyAlignment="1">
      <alignment horizontal="center" vertical="center" shrinkToFit="1"/>
    </xf>
    <xf numFmtId="167" fontId="12" fillId="0" borderId="3" xfId="0" quotePrefix="1" applyNumberFormat="1" applyFont="1" applyBorder="1" applyAlignment="1">
      <alignment horizontal="center" vertical="center" shrinkToFit="1"/>
    </xf>
    <xf numFmtId="167" fontId="12" fillId="0" borderId="11" xfId="0" quotePrefix="1" applyNumberFormat="1" applyFont="1" applyBorder="1" applyAlignment="1">
      <alignment horizontal="right" vertical="center" shrinkToFit="1"/>
    </xf>
    <xf numFmtId="0" fontId="9" fillId="0" borderId="10" xfId="0" applyFont="1" applyBorder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left" vertical="center" wrapText="1" readingOrder="1"/>
    </xf>
    <xf numFmtId="0" fontId="8" fillId="0" borderId="5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8" fillId="0" borderId="5" xfId="0" applyFont="1" applyBorder="1" applyAlignment="1">
      <alignment horizontal="left" vertical="center"/>
    </xf>
    <xf numFmtId="0" fontId="21" fillId="0" borderId="2" xfId="3" applyFont="1" applyBorder="1" applyProtection="1"/>
    <xf numFmtId="42" fontId="21" fillId="0" borderId="2" xfId="3" applyNumberFormat="1" applyFont="1" applyBorder="1" applyProtection="1"/>
    <xf numFmtId="42" fontId="21" fillId="0" borderId="2" xfId="1" applyNumberFormat="1" applyFont="1" applyBorder="1" applyProtection="1"/>
    <xf numFmtId="0" fontId="21" fillId="0" borderId="0" xfId="3" applyFont="1" applyBorder="1" applyProtection="1"/>
    <xf numFmtId="0" fontId="21" fillId="0" borderId="0" xfId="3" applyFont="1" applyBorder="1"/>
    <xf numFmtId="0" fontId="22" fillId="20" borderId="0" xfId="3" applyFont="1" applyFill="1" applyBorder="1" applyProtection="1"/>
    <xf numFmtId="42" fontId="22" fillId="20" borderId="0" xfId="1" applyNumberFormat="1" applyFont="1" applyFill="1" applyBorder="1" applyProtection="1"/>
    <xf numFmtId="44" fontId="22" fillId="20" borderId="0" xfId="1" applyFont="1" applyFill="1" applyBorder="1" applyProtection="1"/>
    <xf numFmtId="6" fontId="22" fillId="20" borderId="0" xfId="1" applyNumberFormat="1" applyFont="1" applyFill="1" applyBorder="1" applyProtection="1"/>
    <xf numFmtId="0" fontId="23" fillId="0" borderId="0" xfId="0" applyFont="1"/>
    <xf numFmtId="15" fontId="16" fillId="0" borderId="0" xfId="0" applyNumberFormat="1" applyFont="1"/>
    <xf numFmtId="0" fontId="24" fillId="0" borderId="0" xfId="0" applyFont="1"/>
    <xf numFmtId="1" fontId="19" fillId="0" borderId="4" xfId="0" applyNumberFormat="1" applyFont="1" applyBorder="1" applyAlignment="1">
      <alignment horizontal="right"/>
    </xf>
    <xf numFmtId="0" fontId="3" fillId="0" borderId="0" xfId="3" applyBorder="1"/>
    <xf numFmtId="0" fontId="7" fillId="20" borderId="16" xfId="3" applyFont="1" applyFill="1" applyBorder="1" applyProtection="1"/>
    <xf numFmtId="6" fontId="7" fillId="20" borderId="16" xfId="1" applyNumberFormat="1" applyFont="1" applyFill="1" applyBorder="1" applyProtection="1"/>
    <xf numFmtId="0" fontId="8" fillId="0" borderId="5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right" vertical="center" wrapText="1"/>
    </xf>
  </cellXfs>
  <cellStyles count="22">
    <cellStyle name="20% - Accent1" xfId="4" builtinId="30" customBuiltin="1"/>
    <cellStyle name="20% - Accent2" xfId="7" builtinId="34" customBuiltin="1"/>
    <cellStyle name="20% - Accent3" xfId="10" builtinId="38" customBuiltin="1"/>
    <cellStyle name="20% - Accent4" xfId="13" builtinId="42" customBuiltin="1"/>
    <cellStyle name="20% - Accent5" xfId="16" builtinId="46" customBuiltin="1"/>
    <cellStyle name="20% - Accent6" xfId="19" builtinId="50" customBuiltin="1"/>
    <cellStyle name="40% - Accent1" xfId="5" builtinId="31" customBuiltin="1"/>
    <cellStyle name="40% - Accent2" xfId="8" builtinId="35" customBuiltin="1"/>
    <cellStyle name="40% - Accent3" xfId="11" builtinId="39" customBuiltin="1"/>
    <cellStyle name="40% - Accent4" xfId="14" builtinId="43" customBuiltin="1"/>
    <cellStyle name="40% - Accent5" xfId="17" builtinId="47" customBuiltin="1"/>
    <cellStyle name="40% - Accent6" xfId="20" builtinId="51" customBuiltin="1"/>
    <cellStyle name="60% - Accent1" xfId="6" builtinId="32" customBuiltin="1"/>
    <cellStyle name="60% - Accent2" xfId="9" builtinId="36" customBuiltin="1"/>
    <cellStyle name="60% - Accent3" xfId="12" builtinId="40" customBuiltin="1"/>
    <cellStyle name="60% - Accent4" xfId="15" builtinId="44" customBuiltin="1"/>
    <cellStyle name="60% - Accent5" xfId="18" builtinId="48" customBuiltin="1"/>
    <cellStyle name="60% - Accent6" xfId="21" builtinId="52" customBuiltin="1"/>
    <cellStyle name="Currency" xfId="1" builtinId="4"/>
    <cellStyle name="Heading 1" xfId="2" builtinId="16" customBuiltin="1"/>
    <cellStyle name="Heading 2" xfId="3" builtinId="17"/>
    <cellStyle name="Normal" xfId="0" builtinId="0" customBuiltin="1"/>
  </cellStyles>
  <dxfs count="1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left" vertical="top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66" formatCode="\$0"/>
      <alignment horizontal="righ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66" formatCode="\$0"/>
      <alignment horizontal="righ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64" formatCode="\$#,##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65" formatCode="&quot;$&quot;#,##0.00"/>
      <alignment horizontal="righ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66" formatCode="\$0"/>
      <alignment horizontal="righ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64" formatCode="\$#,##0"/>
      <alignment horizontal="righ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" formatCode="0"/>
      <alignment horizontal="righ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" formatCode="0"/>
      <alignment horizontal="righ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1" hidden="0"/>
    </dxf>
    <dxf>
      <font>
        <b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right" vertical="center" textRotation="0" indent="0" justifyLastLine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indent="0" justifyLastLine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indent="0" justifyLastLine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indent="0" justifyLastLine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indent="0" justifyLastLine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indent="0" justifyLastLine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indent="0" justifyLastLine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indent="0" justifyLastLine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9"/>
        <name val="Arial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1" hidden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66" formatCode="\$0"/>
      <alignment horizontal="right" vertical="center" textRotation="0" wrapText="0" indent="0" justifyLastLine="0" shrinkToFit="1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66" formatCode="\$0"/>
      <alignment horizontal="righ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64" formatCode="\$#,##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65" formatCode="&quot;$&quot;#,##0.00"/>
      <alignment horizontal="righ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66" formatCode="\$0"/>
      <alignment horizontal="righ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64" formatCode="\$#,##0"/>
      <alignment horizontal="righ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" formatCode="0"/>
      <alignment horizontal="righ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" formatCode="0"/>
      <alignment horizontal="righ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border>
        <top style="medium">
          <color indexed="64"/>
        </top>
      </border>
    </dxf>
    <dxf>
      <border outline="0">
        <bottom style="medium">
          <color indexed="64"/>
        </bottom>
      </border>
    </dxf>
    <dxf>
      <protection locked="1" hidden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right" vertic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protection locked="1" hidden="0"/>
    </dxf>
    <dxf>
      <font>
        <b/>
        <strike val="0"/>
        <outline val="0"/>
        <shadow val="0"/>
        <u val="none"/>
        <vertAlign val="baseline"/>
        <sz val="9"/>
        <color theme="0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right" vertic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right" vertic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right" vertic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right" vertic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right" vertic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right" vertic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right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right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Arial"/>
        <family val="2"/>
        <scheme val="none"/>
      </font>
      <protection locked="1" hidden="0"/>
    </dxf>
    <dxf>
      <font>
        <b/>
        <strike val="0"/>
        <outline val="0"/>
        <shadow val="0"/>
        <u val="none"/>
        <vertAlign val="baseline"/>
        <color theme="0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9"/>
        <color theme="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3662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A8C0D6-C1CA-406B-9CFA-AC8DEEB1FC97}" name="Table1" displayName="Table1" ref="A7:P9" totalsRowShown="0" headerRowDxfId="124" dataDxfId="123" headerRowBorderDxfId="121" tableBorderDxfId="122" totalsRowBorderDxfId="120">
  <tableColumns count="16">
    <tableColumn id="1" xr3:uid="{173B114D-7872-4F7A-B0A2-D1AA98546542}" name="#" dataDxfId="119"/>
    <tableColumn id="2" xr3:uid="{C0894A8A-EF59-4646-BDF2-23CBAE95C502}" name="Project Name" dataDxfId="118"/>
    <tableColumn id="3" xr3:uid="{9E3393DB-1859-4F1E-BED7-E63F1A477483}" name="City" dataDxfId="117"/>
    <tableColumn id="4" xr3:uid="{6DF3AFAD-4B8E-47E2-BB5F-421AF50D4FAD}" name="County" dataDxfId="116"/>
    <tableColumn id="5" xr3:uid="{2E139088-C883-4C18-BEC5-EFDDB00C5D8F}" name="Set-Asides_x000a_Requested" dataDxfId="115"/>
    <tableColumn id="6" xr3:uid="{16A9B6CA-49B0-4836-B128-AA04838F8A09}" name="Project _x000a_Type" dataDxfId="114"/>
    <tableColumn id="7" xr3:uid="{04ED42A3-B4B1-46C6-9CFC-DF39AF712A68}" name="Occupancy _x000a_Type" dataDxfId="113"/>
    <tableColumn id="8" xr3:uid="{8A8D2062-E232-4A06-9C8C-17CF1A8F6C60}" name="Total LIHTC_x000a_Units" dataDxfId="112"/>
    <tableColumn id="9" xr3:uid="{A7A479C3-69AA-40DA-B99D-4E0F9E2275DF}" name="Total_x000a_Score" dataDxfId="111"/>
    <tableColumn id="10" xr3:uid="{3050C021-219F-4BAD-B286-B540067AA14B}" name="Tax Credit_x000a_ Award" dataDxfId="110"/>
    <tableColumn id="11" xr3:uid="{773D13B1-AE18-477B-A2EB-AF69DEB0EE2F}" name="Tax _x000a_Credit/Unit" dataDxfId="109"/>
    <tableColumn id="12" xr3:uid="{1FFE7F8E-4689-46E5-9FA5-B1F5B17CEAEF}" name="Tax Credits _x000a_Available" dataDxfId="108"/>
    <tableColumn id="14" xr3:uid="{4D83CD91-1E1F-4C80-91FF-554E7BC7505B}" name="National Housing Trust Fund Award" dataDxfId="107"/>
    <tableColumn id="15" xr3:uid="{3C082B3F-B69A-47FF-899D-872870B91AD6}" name="State HOME_x000a_Award" dataDxfId="106"/>
    <tableColumn id="16" xr3:uid="{E119D465-8778-4211-8C88-852324B533E2}" name="Comments" dataDxfId="105"/>
    <tableColumn id="17" xr3:uid="{60623AFF-F41C-4A22-A138-15C1E48A2A6F}" name="Developer" dataDxfId="10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F1A8D7-007F-4E57-8F74-F4408ACA76E1}" name="Table13" displayName="Table13" ref="A12:P14" totalsRowShown="0" headerRowDxfId="103" dataDxfId="102" headerRowBorderDxfId="100" tableBorderDxfId="101" totalsRowBorderDxfId="99">
  <tableColumns count="16">
    <tableColumn id="1" xr3:uid="{7CE5E611-7350-4C53-A6CA-24CF6F4614D7}" name="#" dataDxfId="98"/>
    <tableColumn id="2" xr3:uid="{24BEA579-CDEF-4E9B-9F45-02DAD8CD8558}" name="Project Name" dataDxfId="97"/>
    <tableColumn id="3" xr3:uid="{F736B4AC-36C4-4689-B0AA-A9582BDC5B63}" name="City" dataDxfId="96"/>
    <tableColumn id="4" xr3:uid="{00C67433-0E63-4F13-89C5-D66F6893E56D}" name="County" dataDxfId="95"/>
    <tableColumn id="5" xr3:uid="{8EB15601-2912-4E70-9010-DA2D6A61EC2A}" name="Set-Asides Requested" dataDxfId="94"/>
    <tableColumn id="6" xr3:uid="{6B030E08-2926-4974-9C68-2E4B1EF026ED}" name="Project _x000a_Type" dataDxfId="93"/>
    <tableColumn id="7" xr3:uid="{B7030E58-5D87-4419-B08E-3A59F7DCCB99}" name="Occupancy _x000a_Type" dataDxfId="92"/>
    <tableColumn id="8" xr3:uid="{5CE98F0E-34B4-4BB2-BEAF-59FC6E710D1E}" name="Total LIHTC_x000a_Units" dataDxfId="91"/>
    <tableColumn id="9" xr3:uid="{DE3521E2-AEFF-4C25-B5EA-D85399FFE1CA}" name="Total _x000a_Score" dataDxfId="90"/>
    <tableColumn id="10" xr3:uid="{92EB23F0-9C86-4DFF-943B-CCE562378EB5}" name="Tax Credit _x000a_Award" dataDxfId="89"/>
    <tableColumn id="11" xr3:uid="{CA99C29D-5A99-46B7-90C8-75187182DA48}" name="Tax _x000a_Credit/Unit" dataDxfId="88"/>
    <tableColumn id="12" xr3:uid="{7B25E739-E223-4EB9-BC7A-56FBA9A30789}" name="Tax Credits _x000a_Available" dataDxfId="87"/>
    <tableColumn id="13" xr3:uid="{05DF64E6-F8B7-476A-B858-7B77FA958737}" name="National Housing Trust Fund Award" dataDxfId="86"/>
    <tableColumn id="14" xr3:uid="{85383573-49F5-42B9-BF36-224AAB68BEE3}" name="State HOME _x000a_Award" dataDxfId="85"/>
    <tableColumn id="15" xr3:uid="{B6EED2D5-FCF9-4EA7-873E-E91C460CC9D4}" name="Comments" dataDxfId="84"/>
    <tableColumn id="17" xr3:uid="{029DBBE8-181D-4A8E-9CB4-D15E6768EB67}" name="Developer" dataDxfId="8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24D23BC-9B06-40EB-9E22-0001B131897F}" name="Table134" displayName="Table134" ref="A20:P21" totalsRowShown="0" headerRowDxfId="82" dataDxfId="81" headerRowBorderDxfId="79" tableBorderDxfId="80" totalsRowBorderDxfId="78">
  <tableColumns count="16">
    <tableColumn id="1" xr3:uid="{EBE2FAF5-0022-43E5-A80E-D27A8A285529}" name="#" dataDxfId="77"/>
    <tableColumn id="2" xr3:uid="{39413E07-224B-4E1B-A54E-F7426C10FD43}" name="Project Name" dataDxfId="76"/>
    <tableColumn id="3" xr3:uid="{3368EC90-01DF-4E32-9A9D-A583D8DD72BC}" name="City" dataDxfId="75"/>
    <tableColumn id="4" xr3:uid="{D58FF3D3-55F2-4DAA-99DC-0FDCBFAB6BBD}" name="County" dataDxfId="74"/>
    <tableColumn id="5" xr3:uid="{2E4B0B80-8D2A-4BC3-A3EB-3D265C105C19}" name="Set-Asides Requested" dataDxfId="73"/>
    <tableColumn id="6" xr3:uid="{5E34DE67-2093-4FED-9B50-D0BA8DF335FB}" name="Project _x000a_Type" dataDxfId="72"/>
    <tableColumn id="7" xr3:uid="{03725E00-9EC3-48DD-BCDB-D61A926F5931}" name="Occupancy _x000a_Type" dataDxfId="71"/>
    <tableColumn id="8" xr3:uid="{86BEBFC0-F597-490A-AEA7-486F5AA56087}" name="Total LIHTC_x000a_Units" dataDxfId="70"/>
    <tableColumn id="9" xr3:uid="{D03BBE0B-6B67-4C80-8D6E-158CCC0B6CA3}" name="Total _x000a_Score" dataDxfId="69"/>
    <tableColumn id="10" xr3:uid="{FD05E8EA-2996-4740-82BC-7B0A9286E13F}" name="Tax Credit _x000a_Award" dataDxfId="68"/>
    <tableColumn id="11" xr3:uid="{B3C97D43-96C4-45BF-B79C-4B79A5088543}" name="Tax _x000a_Credit/Unit" dataDxfId="67"/>
    <tableColumn id="12" xr3:uid="{8A3F6C6C-056E-45CD-BFF1-ECA82C7B9C68}" name="Tax Credits _x000a_Available" dataDxfId="66"/>
    <tableColumn id="13" xr3:uid="{D3F5186D-76B1-4FF3-8B1A-7B404329C171}" name="National Housing Trust Fund Award" dataDxfId="65"/>
    <tableColumn id="14" xr3:uid="{AC4539DB-E285-4218-BE9E-1D1EFF8F287B}" name="State HOME _x000a_Award" dataDxfId="64"/>
    <tableColumn id="15" xr3:uid="{7D66DB75-B679-46F3-9268-DF91EDDB59CA}" name="Comments" dataDxfId="63"/>
    <tableColumn id="17" xr3:uid="{CFE8AFED-F21D-4602-9160-FB4EE407113E}" name="Developer" dataDxfId="6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33BCA6A-558C-46DE-B111-5CF7393AF918}" name="Table134689" displayName="Table134689" ref="A45:O47" totalsRowShown="0" headerRowDxfId="61" dataDxfId="60" headerRowBorderDxfId="59" totalsRowBorderDxfId="58">
  <tableColumns count="15">
    <tableColumn id="1" xr3:uid="{76C77A6B-5929-413B-9D06-1E2EC34320F8}" name="#" dataDxfId="57"/>
    <tableColumn id="2" xr3:uid="{7B0C33CF-6EA1-484F-B2EC-395676488B6B}" name="Project Name" dataDxfId="56"/>
    <tableColumn id="3" xr3:uid="{01BE61D8-2BFB-47F5-BBDA-BA071B31C962}" name="City" dataDxfId="55"/>
    <tableColumn id="4" xr3:uid="{BFBE8A09-9844-44EB-9554-59CD790C2E3D}" name="County" dataDxfId="54"/>
    <tableColumn id="5" xr3:uid="{5D176DCD-F268-45C3-9953-6562204641F3}" name="Set-Asides Requested" dataDxfId="53"/>
    <tableColumn id="6" xr3:uid="{65FD7140-98C5-4BAB-A112-929F514DD565}" name="Project _x000a_Type" dataDxfId="52"/>
    <tableColumn id="7" xr3:uid="{B1449B8E-DC4A-489C-A4E4-81F60AD11B2C}" name="Occupancy_x000a_ Type" dataDxfId="51"/>
    <tableColumn id="8" xr3:uid="{DB70DD72-E4D1-4C1D-88F9-BB5F72F73BFC}" name="Total LIHTC_x000a_Units" dataDxfId="50"/>
    <tableColumn id="9" xr3:uid="{B0CC6111-8805-4D4E-8244-8A66CD079562}" name="Total _x000a_Score" dataDxfId="49"/>
    <tableColumn id="10" xr3:uid="{ACDF1C0E-70CB-481C-BA32-DC6A9636ED2B}" name="Tax Credit _x000a_Request" dataDxfId="48"/>
    <tableColumn id="11" xr3:uid="{4A064D2C-4B5D-4F18-B51A-79AF02350052}" name="Tax_x000a_ Credit/Unit" dataDxfId="47"/>
    <tableColumn id="12" xr3:uid="{E233DDAE-4283-454D-B46B-12711E2365F2}" name="NHTF _x000a_Request_x000a_NO Award " dataDxfId="46"/>
    <tableColumn id="13" xr3:uid="{5D4B499B-4D3D-4DD0-89C1-7FF3CA2FA791}" name="State HOME _x000a_Request_x000a_NO Award" dataDxfId="45"/>
    <tableColumn id="14" xr3:uid="{774BE7C4-3538-4BAC-8AE2-2E748EB60899}" name="Comments" dataDxfId="44"/>
    <tableColumn id="15" xr3:uid="{46BB5EEE-B75B-4661-8CA5-0C0A0D68ACDA}" name="Developer" dataDxfId="4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B2FC4FD-7395-400B-9985-197F1F8A1424}" name="Table1346" displayName="Table1346" ref="A25:P31" totalsRowShown="0" headerRowDxfId="42" dataDxfId="41" headerRowBorderDxfId="39" tableBorderDxfId="40" totalsRowBorderDxfId="38">
  <tableColumns count="16">
    <tableColumn id="1" xr3:uid="{AA8B4CEF-649F-453F-A413-6BAFB27BA5D3}" name="#" dataDxfId="37"/>
    <tableColumn id="2" xr3:uid="{4E9BAC51-F7B6-47EE-917E-589A0904E217}" name="Project Name" dataDxfId="36"/>
    <tableColumn id="3" xr3:uid="{ADB50AD6-E8A8-45E1-8342-517F9B22CEA8}" name="City" dataDxfId="35"/>
    <tableColumn id="4" xr3:uid="{156BA7B9-BC27-4382-BD67-D8D2EA584D8F}" name="County" dataDxfId="34"/>
    <tableColumn id="5" xr3:uid="{A6D456D1-2CB4-4565-9EFD-067A293DE457}" name="Set-Asides Requested" dataDxfId="33"/>
    <tableColumn id="6" xr3:uid="{4604F375-F366-481B-BE38-D8923922B673}" name="Project _x000a_Type" dataDxfId="32"/>
    <tableColumn id="7" xr3:uid="{719DC68D-A378-4F0F-82D3-7B4B4E283880}" name="Occupancy _x000a_Type" dataDxfId="31"/>
    <tableColumn id="8" xr3:uid="{9BF393FF-67D6-4BEC-B121-42D74C451E52}" name="Total LIHTC_x000a_Units" dataDxfId="30"/>
    <tableColumn id="9" xr3:uid="{45EB7DC5-B50B-407B-8075-3E139C5D88F0}" name="Total _x000a_Score" dataDxfId="29"/>
    <tableColumn id="10" xr3:uid="{494E8C42-A871-4E0E-A013-3A700F68611A}" name="Tax Credit _x000a_Award" dataDxfId="28"/>
    <tableColumn id="11" xr3:uid="{07FC9C5A-62AB-41F0-8213-9E7FB2DFBF74}" name="Tax _x000a_Credit/Unit" dataDxfId="27"/>
    <tableColumn id="12" xr3:uid="{910D83D9-21C0-454D-8D3C-F75E2AEAA52B}" name="Tax Credits _x000a_Available" dataDxfId="26"/>
    <tableColumn id="13" xr3:uid="{552B63EA-D4D4-4F2D-A570-810B02393D40}" name="National Housing Trust Fund Award" dataDxfId="25"/>
    <tableColumn id="14" xr3:uid="{EAB5D4DB-7A0F-49C5-9CAF-ECEA59DF1BF4}" name="State HOME _x000a_Award" dataDxfId="24"/>
    <tableColumn id="15" xr3:uid="{E79A2C36-0B16-4579-A322-75DEB462E985}" name="Comments" dataDxfId="23"/>
    <tableColumn id="17" xr3:uid="{AF7B9A8F-E1F0-46A4-8FD8-BCF152FA7983}" name="Developer" dataDxfId="2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8E6E467-DE9C-41D5-BCBB-174562EC5878}" name="Table13468" displayName="Table13468" ref="A36:Q42" totalsRowShown="0" headerRowDxfId="21" dataDxfId="20" headerRowBorderDxfId="18" tableBorderDxfId="19" totalsRowBorderDxfId="17">
  <tableColumns count="17">
    <tableColumn id="1" xr3:uid="{FDCBE544-CE61-4A1B-9FE9-0CF29AD0BC65}" name="#" dataDxfId="16"/>
    <tableColumn id="2" xr3:uid="{0F0C2C84-5BDC-49DB-9F9B-CFC746D872AB}" name="Project Name" dataDxfId="15"/>
    <tableColumn id="3" xr3:uid="{99F75741-4A35-41D8-82B0-237AABB86227}" name="City" dataDxfId="14"/>
    <tableColumn id="4" xr3:uid="{D837EDEC-6749-440E-B482-CA6952583EBA}" name="County" dataDxfId="13"/>
    <tableColumn id="5" xr3:uid="{B3F53E89-F52C-4489-A0D6-B31B5796A69E}" name="Set-Asides Requested" dataDxfId="12"/>
    <tableColumn id="6" xr3:uid="{78BE567C-FF95-4D31-9521-3128E85FBEE0}" name="Project_x000a_Type" dataDxfId="11"/>
    <tableColumn id="7" xr3:uid="{ECE63A2B-30BC-4B1E-9097-8C469BF21789}" name="Occupancy _x000a_Type" dataDxfId="10"/>
    <tableColumn id="8" xr3:uid="{EB358541-36A0-4307-9C8D-3E8358CA4D39}" name="Total LIHTC_x000a_Units" dataDxfId="9"/>
    <tableColumn id="9" xr3:uid="{A2DCA3C6-A0DC-4871-96AB-EC677406D434}" name="Total _x000a_Score" dataDxfId="8"/>
    <tableColumn id="10" xr3:uid="{0179F4C9-26CD-4423-84B2-79068BADF7D7}" name="Tax Credit _x000a_Request" dataDxfId="7"/>
    <tableColumn id="11" xr3:uid="{F6585195-A8B1-41E8-9AAD-2508D77E9254}" name="Tax Credit _x000a_Award" dataDxfId="6"/>
    <tableColumn id="12" xr3:uid="{321D50A2-8CCE-485E-8550-66A239B88EE5}" name="Tax_x000a_Credit/Unit" dataDxfId="5"/>
    <tableColumn id="13" xr3:uid="{4B6D8B98-93A0-4ABC-BE17-8D0CA9077E00}" name="Tax Credit _x000a_Available" dataDxfId="4"/>
    <tableColumn id="14" xr3:uid="{30DEFBA9-C25C-4855-BD02-5B412302DC04}" name="National Housing Trust Fund Award" dataDxfId="3"/>
    <tableColumn id="15" xr3:uid="{19120A9B-5366-4C51-B99C-67CF45455460}" name="State HOME _x000a_Award" dataDxfId="2"/>
    <tableColumn id="17" xr3:uid="{8B4A1E56-F0D6-45FD-8F3D-D5677D2E939C}" name="Comments" dataDxfId="1"/>
    <tableColumn id="20" xr3:uid="{32D4B229-410C-4EFE-B808-CA30D0C866E1}" name="Develope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1FCDC-560C-4DEF-8942-2552196025AA}">
  <dimension ref="A1:R57"/>
  <sheetViews>
    <sheetView tabSelected="1" topLeftCell="A33" zoomScale="90" zoomScaleNormal="90" zoomScaleSheetLayoutView="70" workbookViewId="0">
      <selection activeCell="B36" sqref="B36:B42"/>
    </sheetView>
  </sheetViews>
  <sheetFormatPr defaultRowHeight="14.1"/>
  <cols>
    <col min="1" max="1" width="5" customWidth="1"/>
    <col min="2" max="2" width="17" customWidth="1"/>
    <col min="3" max="3" width="12.5" customWidth="1"/>
    <col min="4" max="5" width="10.375" customWidth="1"/>
    <col min="6" max="6" width="9.625" customWidth="1"/>
    <col min="7" max="7" width="11.75" customWidth="1"/>
    <col min="8" max="8" width="9.5" customWidth="1"/>
    <col min="9" max="9" width="7.25" customWidth="1"/>
    <col min="10" max="10" width="9.875" customWidth="1"/>
    <col min="11" max="11" width="9.125" customWidth="1"/>
    <col min="12" max="12" width="10" customWidth="1"/>
    <col min="13" max="13" width="11.875" customWidth="1"/>
    <col min="14" max="14" width="9.625" customWidth="1"/>
    <col min="15" max="15" width="9.25" customWidth="1"/>
    <col min="16" max="16" width="16.5" customWidth="1"/>
    <col min="17" max="17" width="14.75" customWidth="1"/>
  </cols>
  <sheetData>
    <row r="1" spans="1:17" s="1" customFormat="1" ht="18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17.100000000000001">
      <c r="A2" s="110" t="s">
        <v>1</v>
      </c>
      <c r="B2" s="111"/>
      <c r="H2" s="113" t="s">
        <v>2</v>
      </c>
    </row>
    <row r="4" spans="1:17" s="104" customFormat="1" ht="16.5" thickBot="1">
      <c r="A4" s="100" t="s">
        <v>3</v>
      </c>
      <c r="B4" s="100"/>
      <c r="C4" s="101">
        <v>11525439</v>
      </c>
      <c r="D4" s="100"/>
      <c r="E4" s="100" t="s">
        <v>4</v>
      </c>
      <c r="F4" s="100"/>
      <c r="G4" s="101">
        <v>4000000</v>
      </c>
      <c r="H4" s="101"/>
      <c r="I4" s="100"/>
      <c r="J4" s="100" t="s">
        <v>5</v>
      </c>
      <c r="K4" s="100"/>
      <c r="L4" s="100"/>
      <c r="M4" s="102">
        <v>2000000</v>
      </c>
      <c r="N4" s="100"/>
      <c r="O4" s="102"/>
      <c r="P4" s="102"/>
      <c r="Q4" s="103"/>
    </row>
    <row r="5" spans="1:17" ht="14.45" thickTop="1"/>
    <row r="6" spans="1:17" s="104" customFormat="1" ht="15.95">
      <c r="A6" s="105" t="s">
        <v>6</v>
      </c>
      <c r="B6" s="105"/>
      <c r="C6" s="106">
        <v>1000000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3"/>
    </row>
    <row r="7" spans="1:17" ht="34.5">
      <c r="A7" s="19" t="s">
        <v>7</v>
      </c>
      <c r="B7" s="20" t="s">
        <v>8</v>
      </c>
      <c r="C7" s="20" t="s">
        <v>9</v>
      </c>
      <c r="D7" s="20" t="s">
        <v>10</v>
      </c>
      <c r="E7" s="20" t="s">
        <v>11</v>
      </c>
      <c r="F7" s="20" t="s">
        <v>12</v>
      </c>
      <c r="G7" s="20" t="s">
        <v>13</v>
      </c>
      <c r="H7" s="21" t="s">
        <v>14</v>
      </c>
      <c r="I7" s="20" t="s">
        <v>15</v>
      </c>
      <c r="J7" s="20" t="s">
        <v>16</v>
      </c>
      <c r="K7" s="20" t="s">
        <v>17</v>
      </c>
      <c r="L7" s="20" t="s">
        <v>18</v>
      </c>
      <c r="M7" s="20" t="s">
        <v>19</v>
      </c>
      <c r="N7" s="20" t="s">
        <v>20</v>
      </c>
      <c r="O7" s="22" t="s">
        <v>21</v>
      </c>
      <c r="P7" s="23" t="s">
        <v>22</v>
      </c>
    </row>
    <row r="8" spans="1:17" ht="59.25" customHeight="1">
      <c r="A8" s="24" t="s">
        <v>23</v>
      </c>
      <c r="B8" s="25" t="s">
        <v>24</v>
      </c>
      <c r="C8" s="25" t="s">
        <v>25</v>
      </c>
      <c r="D8" s="25" t="s">
        <v>26</v>
      </c>
      <c r="E8" s="25" t="s">
        <v>27</v>
      </c>
      <c r="F8" s="25" t="s">
        <v>28</v>
      </c>
      <c r="G8" s="25" t="s">
        <v>29</v>
      </c>
      <c r="H8" s="11">
        <v>45</v>
      </c>
      <c r="I8" s="26" t="s">
        <v>30</v>
      </c>
      <c r="J8" s="9">
        <v>1200000</v>
      </c>
      <c r="K8" s="13">
        <v>26666.666666666668</v>
      </c>
      <c r="L8" s="9">
        <v>10325439</v>
      </c>
      <c r="M8" s="12">
        <v>0</v>
      </c>
      <c r="N8" s="9">
        <v>0</v>
      </c>
      <c r="O8" s="10" t="s">
        <v>31</v>
      </c>
      <c r="P8" s="10" t="s">
        <v>32</v>
      </c>
    </row>
    <row r="9" spans="1:17">
      <c r="A9" s="27"/>
      <c r="B9" s="28"/>
      <c r="C9" s="29"/>
      <c r="D9" s="29"/>
      <c r="E9" s="29"/>
      <c r="F9" s="29"/>
      <c r="G9" s="30" t="s">
        <v>33</v>
      </c>
      <c r="H9" s="31">
        <v>45</v>
      </c>
      <c r="I9" s="32" t="s">
        <v>34</v>
      </c>
      <c r="J9" s="33">
        <v>1200000</v>
      </c>
      <c r="K9" s="32" t="s">
        <v>34</v>
      </c>
      <c r="L9" s="33">
        <v>10325439</v>
      </c>
      <c r="M9" s="34">
        <v>0</v>
      </c>
      <c r="N9" s="6">
        <v>0</v>
      </c>
      <c r="O9" s="35"/>
      <c r="P9" s="36"/>
    </row>
    <row r="10" spans="1:17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s="104" customFormat="1" ht="15.95">
      <c r="A11" s="105" t="s">
        <v>35</v>
      </c>
      <c r="B11" s="105"/>
      <c r="C11" s="107" t="s">
        <v>36</v>
      </c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3"/>
    </row>
    <row r="12" spans="1:17" s="3" customFormat="1" ht="34.5">
      <c r="A12" s="19" t="s">
        <v>7</v>
      </c>
      <c r="B12" s="20" t="s">
        <v>8</v>
      </c>
      <c r="C12" s="20" t="s">
        <v>9</v>
      </c>
      <c r="D12" s="20" t="s">
        <v>10</v>
      </c>
      <c r="E12" s="20" t="s">
        <v>37</v>
      </c>
      <c r="F12" s="20" t="s">
        <v>12</v>
      </c>
      <c r="G12" s="20" t="s">
        <v>13</v>
      </c>
      <c r="H12" s="20" t="s">
        <v>14</v>
      </c>
      <c r="I12" s="20" t="s">
        <v>38</v>
      </c>
      <c r="J12" s="20" t="s">
        <v>39</v>
      </c>
      <c r="K12" s="20" t="s">
        <v>17</v>
      </c>
      <c r="L12" s="20" t="s">
        <v>18</v>
      </c>
      <c r="M12" s="20" t="s">
        <v>19</v>
      </c>
      <c r="N12" s="20" t="s">
        <v>40</v>
      </c>
      <c r="O12" s="20" t="s">
        <v>21</v>
      </c>
      <c r="P12" s="37" t="s">
        <v>22</v>
      </c>
    </row>
    <row r="13" spans="1:17" ht="34.5">
      <c r="A13" s="38" t="s">
        <v>41</v>
      </c>
      <c r="B13" s="39" t="s">
        <v>42</v>
      </c>
      <c r="C13" s="39" t="s">
        <v>43</v>
      </c>
      <c r="D13" s="39" t="s">
        <v>43</v>
      </c>
      <c r="E13" s="39" t="s">
        <v>44</v>
      </c>
      <c r="F13" s="39" t="s">
        <v>45</v>
      </c>
      <c r="G13" s="39" t="s">
        <v>29</v>
      </c>
      <c r="H13" s="11">
        <v>24</v>
      </c>
      <c r="I13" s="26">
        <v>52</v>
      </c>
      <c r="J13" s="9">
        <v>697535</v>
      </c>
      <c r="K13" s="13">
        <v>29063.958333333332</v>
      </c>
      <c r="L13" s="9">
        <v>9627904</v>
      </c>
      <c r="M13" s="12">
        <v>0</v>
      </c>
      <c r="N13" s="9">
        <v>575000</v>
      </c>
      <c r="O13" s="10" t="s">
        <v>46</v>
      </c>
      <c r="P13" s="40" t="s">
        <v>47</v>
      </c>
    </row>
    <row r="14" spans="1:17" ht="48" customHeight="1">
      <c r="A14" s="41" t="s">
        <v>48</v>
      </c>
      <c r="B14" s="42" t="s">
        <v>49</v>
      </c>
      <c r="C14" s="42" t="s">
        <v>50</v>
      </c>
      <c r="D14" s="42" t="s">
        <v>51</v>
      </c>
      <c r="E14" s="42" t="s">
        <v>52</v>
      </c>
      <c r="F14" s="42" t="s">
        <v>28</v>
      </c>
      <c r="G14" s="42" t="s">
        <v>29</v>
      </c>
      <c r="H14" s="43">
        <v>60</v>
      </c>
      <c r="I14" s="44">
        <v>52</v>
      </c>
      <c r="J14" s="45">
        <v>1700000</v>
      </c>
      <c r="K14" s="46">
        <v>28333.33</v>
      </c>
      <c r="L14" s="45">
        <v>7927904</v>
      </c>
      <c r="M14" s="45">
        <v>0</v>
      </c>
      <c r="N14" s="47">
        <v>0</v>
      </c>
      <c r="O14" s="45"/>
      <c r="P14" s="36" t="s">
        <v>53</v>
      </c>
    </row>
    <row r="15" spans="1:17" s="4" customFormat="1" ht="12.95">
      <c r="A15" s="118" t="s">
        <v>33</v>
      </c>
      <c r="B15" s="118"/>
      <c r="C15" s="118"/>
      <c r="D15" s="118"/>
      <c r="E15" s="118"/>
      <c r="F15" s="118"/>
      <c r="G15" s="118"/>
      <c r="H15" s="112">
        <v>84</v>
      </c>
      <c r="I15" s="48" t="s">
        <v>34</v>
      </c>
      <c r="J15" s="48">
        <v>2397535</v>
      </c>
      <c r="K15" s="48" t="s">
        <v>34</v>
      </c>
      <c r="L15" s="48">
        <v>7927904</v>
      </c>
      <c r="M15" s="48">
        <v>0</v>
      </c>
      <c r="N15" s="48">
        <v>575000</v>
      </c>
      <c r="O15" s="49"/>
    </row>
    <row r="16" spans="1:17" s="2" customFormat="1"/>
    <row r="17" spans="1:17" s="104" customFormat="1" ht="15.95">
      <c r="A17" s="105" t="s">
        <v>54</v>
      </c>
      <c r="B17" s="105"/>
      <c r="C17" s="107" t="s">
        <v>55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3"/>
    </row>
    <row r="18" spans="1:17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7" s="109" customFormat="1" ht="15.95">
      <c r="A19" s="105" t="s">
        <v>56</v>
      </c>
      <c r="B19" s="105"/>
      <c r="C19" s="108">
        <v>1700000</v>
      </c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</row>
    <row r="20" spans="1:17" ht="34.5">
      <c r="A20" s="19" t="s">
        <v>7</v>
      </c>
      <c r="B20" s="20" t="s">
        <v>8</v>
      </c>
      <c r="C20" s="20" t="s">
        <v>9</v>
      </c>
      <c r="D20" s="20" t="s">
        <v>10</v>
      </c>
      <c r="E20" s="20" t="s">
        <v>37</v>
      </c>
      <c r="F20" s="20" t="s">
        <v>12</v>
      </c>
      <c r="G20" s="20" t="s">
        <v>13</v>
      </c>
      <c r="H20" s="20" t="s">
        <v>14</v>
      </c>
      <c r="I20" s="20" t="s">
        <v>38</v>
      </c>
      <c r="J20" s="20" t="s">
        <v>39</v>
      </c>
      <c r="K20" s="20" t="s">
        <v>17</v>
      </c>
      <c r="L20" s="20" t="s">
        <v>18</v>
      </c>
      <c r="M20" s="20" t="s">
        <v>19</v>
      </c>
      <c r="N20" s="20" t="s">
        <v>40</v>
      </c>
      <c r="O20" s="20" t="s">
        <v>21</v>
      </c>
      <c r="P20" s="37" t="s">
        <v>22</v>
      </c>
    </row>
    <row r="21" spans="1:17" ht="33" customHeight="1">
      <c r="A21" s="41" t="s">
        <v>57</v>
      </c>
      <c r="B21" s="42" t="s">
        <v>58</v>
      </c>
      <c r="C21" s="42" t="s">
        <v>59</v>
      </c>
      <c r="D21" s="42" t="s">
        <v>60</v>
      </c>
      <c r="E21" s="42" t="s">
        <v>61</v>
      </c>
      <c r="F21" s="42" t="s">
        <v>28</v>
      </c>
      <c r="G21" s="42" t="s">
        <v>29</v>
      </c>
      <c r="H21" s="51">
        <v>24</v>
      </c>
      <c r="I21" s="42">
        <v>54</v>
      </c>
      <c r="J21" s="52">
        <v>912795</v>
      </c>
      <c r="K21" s="53">
        <v>38033.125</v>
      </c>
      <c r="L21" s="52">
        <v>7015109</v>
      </c>
      <c r="M21" s="54">
        <v>0</v>
      </c>
      <c r="N21" s="52">
        <v>0</v>
      </c>
      <c r="O21" s="25"/>
      <c r="P21" s="55" t="s">
        <v>62</v>
      </c>
    </row>
    <row r="22" spans="1:17" s="2" customFormat="1">
      <c r="A22" s="118" t="s">
        <v>33</v>
      </c>
      <c r="B22" s="118"/>
      <c r="C22" s="118"/>
      <c r="D22" s="118"/>
      <c r="E22" s="118"/>
      <c r="F22" s="118"/>
      <c r="G22" s="118"/>
      <c r="H22" s="56">
        <f>SUM(H21:H21)</f>
        <v>24</v>
      </c>
      <c r="I22" s="57" t="s">
        <v>34</v>
      </c>
      <c r="J22" s="58">
        <v>912795</v>
      </c>
      <c r="K22" s="59" t="s">
        <v>34</v>
      </c>
      <c r="L22" s="58">
        <f>L21</f>
        <v>7015109</v>
      </c>
      <c r="M22" s="58">
        <v>0</v>
      </c>
      <c r="N22" s="58">
        <v>0</v>
      </c>
      <c r="O22" s="49"/>
      <c r="P22" s="49"/>
    </row>
    <row r="23" spans="1:1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7" s="109" customFormat="1" ht="15.95">
      <c r="A24" s="105" t="s">
        <v>63</v>
      </c>
      <c r="B24" s="105"/>
      <c r="C24" s="108">
        <v>7015109</v>
      </c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</row>
    <row r="25" spans="1:17" ht="34.5">
      <c r="A25" s="19" t="s">
        <v>7</v>
      </c>
      <c r="B25" s="20" t="s">
        <v>8</v>
      </c>
      <c r="C25" s="20" t="s">
        <v>9</v>
      </c>
      <c r="D25" s="20" t="s">
        <v>10</v>
      </c>
      <c r="E25" s="20" t="s">
        <v>37</v>
      </c>
      <c r="F25" s="20" t="s">
        <v>12</v>
      </c>
      <c r="G25" s="20" t="s">
        <v>13</v>
      </c>
      <c r="H25" s="60" t="s">
        <v>64</v>
      </c>
      <c r="I25" s="20" t="s">
        <v>38</v>
      </c>
      <c r="J25" s="20" t="s">
        <v>39</v>
      </c>
      <c r="K25" s="20" t="s">
        <v>17</v>
      </c>
      <c r="L25" s="20" t="s">
        <v>18</v>
      </c>
      <c r="M25" s="20" t="s">
        <v>19</v>
      </c>
      <c r="N25" s="20" t="s">
        <v>40</v>
      </c>
      <c r="O25" s="20" t="s">
        <v>21</v>
      </c>
      <c r="P25" s="37" t="s">
        <v>22</v>
      </c>
    </row>
    <row r="26" spans="1:17" ht="30.75" customHeight="1">
      <c r="A26" s="38" t="s">
        <v>65</v>
      </c>
      <c r="B26" s="39" t="s">
        <v>66</v>
      </c>
      <c r="C26" s="39" t="s">
        <v>67</v>
      </c>
      <c r="D26" s="39" t="s">
        <v>68</v>
      </c>
      <c r="E26" s="39"/>
      <c r="F26" s="39" t="s">
        <v>28</v>
      </c>
      <c r="G26" s="39" t="s">
        <v>29</v>
      </c>
      <c r="H26" s="61">
        <v>45</v>
      </c>
      <c r="I26" s="39">
        <v>53</v>
      </c>
      <c r="J26" s="62">
        <v>1700000</v>
      </c>
      <c r="K26" s="63">
        <v>37777.777777777781</v>
      </c>
      <c r="L26" s="62">
        <v>5315109</v>
      </c>
      <c r="M26" s="64">
        <v>0</v>
      </c>
      <c r="N26" s="62">
        <v>0</v>
      </c>
      <c r="O26" s="10"/>
      <c r="P26" s="65" t="s">
        <v>69</v>
      </c>
    </row>
    <row r="27" spans="1:17" ht="23.1">
      <c r="A27" s="66" t="s">
        <v>70</v>
      </c>
      <c r="B27" s="7" t="s">
        <v>71</v>
      </c>
      <c r="C27" s="7" t="s">
        <v>72</v>
      </c>
      <c r="D27" s="7" t="s">
        <v>73</v>
      </c>
      <c r="E27" s="7" t="s">
        <v>61</v>
      </c>
      <c r="F27" s="7" t="s">
        <v>74</v>
      </c>
      <c r="G27" s="7" t="s">
        <v>75</v>
      </c>
      <c r="H27" s="8">
        <v>32</v>
      </c>
      <c r="I27" s="8">
        <v>52</v>
      </c>
      <c r="J27" s="9">
        <v>1195982</v>
      </c>
      <c r="K27" s="67">
        <v>37374.4375</v>
      </c>
      <c r="L27" s="9">
        <v>4119127</v>
      </c>
      <c r="M27" s="9">
        <v>0</v>
      </c>
      <c r="N27" s="9">
        <v>0</v>
      </c>
      <c r="O27" s="99" t="s">
        <v>46</v>
      </c>
      <c r="P27" s="65" t="s">
        <v>76</v>
      </c>
    </row>
    <row r="28" spans="1:17" ht="54.75" customHeight="1">
      <c r="A28" s="66" t="s">
        <v>77</v>
      </c>
      <c r="B28" s="7" t="s">
        <v>78</v>
      </c>
      <c r="C28" s="7" t="s">
        <v>79</v>
      </c>
      <c r="D28" s="7" t="s">
        <v>80</v>
      </c>
      <c r="E28" s="7"/>
      <c r="F28" s="7" t="s">
        <v>28</v>
      </c>
      <c r="G28" s="7" t="s">
        <v>29</v>
      </c>
      <c r="H28" s="8">
        <v>39</v>
      </c>
      <c r="I28" s="8">
        <v>52</v>
      </c>
      <c r="J28" s="9">
        <v>1700000</v>
      </c>
      <c r="K28" s="67">
        <v>43589.743589743586</v>
      </c>
      <c r="L28" s="9">
        <v>2419127</v>
      </c>
      <c r="M28" s="9">
        <v>0</v>
      </c>
      <c r="N28" s="9">
        <v>0</v>
      </c>
      <c r="O28" s="99"/>
      <c r="P28" s="65" t="s">
        <v>81</v>
      </c>
    </row>
    <row r="29" spans="1:17" ht="42.75" customHeight="1">
      <c r="A29" s="66" t="s">
        <v>82</v>
      </c>
      <c r="B29" s="7" t="s">
        <v>83</v>
      </c>
      <c r="C29" s="7" t="s">
        <v>84</v>
      </c>
      <c r="D29" s="7" t="s">
        <v>85</v>
      </c>
      <c r="E29" s="7"/>
      <c r="F29" s="7" t="s">
        <v>86</v>
      </c>
      <c r="G29" s="7" t="s">
        <v>29</v>
      </c>
      <c r="H29" s="8">
        <v>54</v>
      </c>
      <c r="I29" s="8">
        <v>51</v>
      </c>
      <c r="J29" s="9">
        <v>1700000</v>
      </c>
      <c r="K29" s="67">
        <v>31481.481481481482</v>
      </c>
      <c r="L29" s="9">
        <v>719127</v>
      </c>
      <c r="M29" s="9">
        <v>0</v>
      </c>
      <c r="N29" s="9">
        <v>0</v>
      </c>
      <c r="O29" s="99" t="s">
        <v>46</v>
      </c>
      <c r="P29" s="65" t="s">
        <v>87</v>
      </c>
    </row>
    <row r="30" spans="1:17" ht="34.5">
      <c r="A30" s="66" t="s">
        <v>88</v>
      </c>
      <c r="B30" s="7" t="s">
        <v>89</v>
      </c>
      <c r="C30" s="7" t="s">
        <v>90</v>
      </c>
      <c r="D30" s="7" t="s">
        <v>51</v>
      </c>
      <c r="E30" s="7" t="s">
        <v>52</v>
      </c>
      <c r="F30" s="7" t="s">
        <v>28</v>
      </c>
      <c r="G30" s="7" t="s">
        <v>29</v>
      </c>
      <c r="H30" s="8">
        <v>15</v>
      </c>
      <c r="I30" s="8">
        <v>46</v>
      </c>
      <c r="J30" s="9">
        <v>500049</v>
      </c>
      <c r="K30" s="67">
        <v>33336.6</v>
      </c>
      <c r="L30" s="9">
        <v>219078</v>
      </c>
      <c r="M30" s="9">
        <v>0</v>
      </c>
      <c r="N30" s="9">
        <v>452614</v>
      </c>
      <c r="O30" s="68"/>
      <c r="P30" s="65" t="s">
        <v>91</v>
      </c>
    </row>
    <row r="31" spans="1:17" s="2" customFormat="1">
      <c r="A31" s="69"/>
      <c r="B31" s="70"/>
      <c r="C31" s="70"/>
      <c r="D31" s="70"/>
      <c r="E31" s="70"/>
      <c r="F31" s="70"/>
      <c r="G31" s="70" t="s">
        <v>33</v>
      </c>
      <c r="H31" s="71">
        <v>185</v>
      </c>
      <c r="I31" s="72" t="s">
        <v>34</v>
      </c>
      <c r="J31" s="33">
        <v>6796031</v>
      </c>
      <c r="K31" s="73" t="s">
        <v>92</v>
      </c>
      <c r="L31" s="33">
        <v>219078</v>
      </c>
      <c r="M31" s="33">
        <v>0</v>
      </c>
      <c r="N31" s="33">
        <v>452614</v>
      </c>
      <c r="O31" s="74"/>
      <c r="P31" s="75"/>
    </row>
    <row r="32" spans="1:17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</row>
    <row r="33" spans="1:18">
      <c r="A33" s="117" t="s">
        <v>93</v>
      </c>
      <c r="B33" s="117"/>
      <c r="C33" s="117"/>
      <c r="D33" s="117"/>
      <c r="E33" s="117"/>
      <c r="F33" s="117"/>
      <c r="G33" s="117"/>
      <c r="H33" s="77">
        <v>338</v>
      </c>
      <c r="I33" s="78" t="s">
        <v>92</v>
      </c>
      <c r="J33" s="79">
        <v>11306361</v>
      </c>
      <c r="K33" s="80" t="s">
        <v>92</v>
      </c>
      <c r="L33" s="6">
        <v>219078</v>
      </c>
      <c r="M33" s="6">
        <v>0</v>
      </c>
      <c r="N33" s="6">
        <v>1027614</v>
      </c>
      <c r="O33" s="76"/>
      <c r="P33" s="76"/>
    </row>
    <row r="35" spans="1:18" ht="17.100000000000001">
      <c r="A35" s="18" t="s">
        <v>94</v>
      </c>
      <c r="B35" s="18"/>
      <c r="C35" s="50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1:18" ht="45.95">
      <c r="A36" s="81" t="s">
        <v>7</v>
      </c>
      <c r="B36" s="21" t="s">
        <v>8</v>
      </c>
      <c r="C36" s="21" t="s">
        <v>9</v>
      </c>
      <c r="D36" s="21" t="s">
        <v>10</v>
      </c>
      <c r="E36" s="21" t="s">
        <v>37</v>
      </c>
      <c r="F36" s="21" t="s">
        <v>95</v>
      </c>
      <c r="G36" s="21" t="s">
        <v>13</v>
      </c>
      <c r="H36" s="21" t="s">
        <v>14</v>
      </c>
      <c r="I36" s="21" t="s">
        <v>38</v>
      </c>
      <c r="J36" s="21" t="s">
        <v>96</v>
      </c>
      <c r="K36" s="21" t="s">
        <v>39</v>
      </c>
      <c r="L36" s="21" t="s">
        <v>97</v>
      </c>
      <c r="M36" s="21" t="s">
        <v>98</v>
      </c>
      <c r="N36" s="21" t="s">
        <v>19</v>
      </c>
      <c r="O36" s="21" t="s">
        <v>40</v>
      </c>
      <c r="P36" s="21" t="s">
        <v>21</v>
      </c>
      <c r="Q36" s="82" t="s">
        <v>22</v>
      </c>
    </row>
    <row r="37" spans="1:18" ht="23.1">
      <c r="A37" s="83" t="s">
        <v>99</v>
      </c>
      <c r="B37" s="10" t="s">
        <v>100</v>
      </c>
      <c r="C37" s="10" t="s">
        <v>101</v>
      </c>
      <c r="D37" s="10" t="s">
        <v>102</v>
      </c>
      <c r="E37" s="10"/>
      <c r="F37" s="10" t="s">
        <v>28</v>
      </c>
      <c r="G37" s="10" t="s">
        <v>29</v>
      </c>
      <c r="H37" s="11">
        <v>54</v>
      </c>
      <c r="I37" s="11">
        <v>51</v>
      </c>
      <c r="J37" s="9">
        <v>1700000</v>
      </c>
      <c r="K37" s="12">
        <v>0</v>
      </c>
      <c r="L37" s="13">
        <f>J37/H37</f>
        <v>31481.481481481482</v>
      </c>
      <c r="M37" s="14">
        <v>219078</v>
      </c>
      <c r="N37" s="12">
        <v>0</v>
      </c>
      <c r="O37" s="12">
        <v>0</v>
      </c>
      <c r="P37" s="10" t="s">
        <v>103</v>
      </c>
      <c r="Q37" s="84" t="s">
        <v>104</v>
      </c>
    </row>
    <row r="38" spans="1:18" ht="34.5">
      <c r="A38" s="83" t="s">
        <v>105</v>
      </c>
      <c r="B38" s="10" t="s">
        <v>106</v>
      </c>
      <c r="C38" s="10" t="s">
        <v>79</v>
      </c>
      <c r="D38" s="10" t="s">
        <v>80</v>
      </c>
      <c r="E38" s="10" t="s">
        <v>52</v>
      </c>
      <c r="F38" s="10" t="s">
        <v>28</v>
      </c>
      <c r="G38" s="10" t="s">
        <v>75</v>
      </c>
      <c r="H38" s="11">
        <v>51</v>
      </c>
      <c r="I38" s="11">
        <v>51</v>
      </c>
      <c r="J38" s="9">
        <v>1700000</v>
      </c>
      <c r="K38" s="12">
        <v>0</v>
      </c>
      <c r="L38" s="13">
        <f t="shared" ref="L38:L41" si="0">J38/H38</f>
        <v>33333.333333333336</v>
      </c>
      <c r="M38" s="14">
        <v>219078</v>
      </c>
      <c r="N38" s="12">
        <v>0</v>
      </c>
      <c r="O38" s="12">
        <v>0</v>
      </c>
      <c r="P38" s="10" t="s">
        <v>103</v>
      </c>
      <c r="Q38" s="85" t="s">
        <v>107</v>
      </c>
    </row>
    <row r="39" spans="1:18" ht="34.5">
      <c r="A39" s="83" t="s">
        <v>108</v>
      </c>
      <c r="B39" s="10" t="s">
        <v>109</v>
      </c>
      <c r="C39" s="10" t="s">
        <v>110</v>
      </c>
      <c r="D39" s="10" t="s">
        <v>111</v>
      </c>
      <c r="E39" s="10" t="s">
        <v>52</v>
      </c>
      <c r="F39" s="10" t="s">
        <v>28</v>
      </c>
      <c r="G39" s="10" t="s">
        <v>29</v>
      </c>
      <c r="H39" s="11">
        <v>44</v>
      </c>
      <c r="I39" s="11">
        <v>51</v>
      </c>
      <c r="J39" s="9">
        <v>1569349</v>
      </c>
      <c r="K39" s="12">
        <v>0</v>
      </c>
      <c r="L39" s="13">
        <f t="shared" si="0"/>
        <v>35667.022727272728</v>
      </c>
      <c r="M39" s="14">
        <v>219078</v>
      </c>
      <c r="N39" s="12">
        <v>0</v>
      </c>
      <c r="O39" s="12">
        <v>0</v>
      </c>
      <c r="P39" s="10" t="s">
        <v>103</v>
      </c>
      <c r="Q39" s="85" t="s">
        <v>107</v>
      </c>
    </row>
    <row r="40" spans="1:18" ht="34.5">
      <c r="A40" s="86" t="s">
        <v>112</v>
      </c>
      <c r="B40" s="15" t="s">
        <v>113</v>
      </c>
      <c r="C40" s="10" t="s">
        <v>114</v>
      </c>
      <c r="D40" s="10" t="s">
        <v>115</v>
      </c>
      <c r="E40" s="10" t="s">
        <v>61</v>
      </c>
      <c r="F40" s="10" t="s">
        <v>116</v>
      </c>
      <c r="G40" s="10" t="s">
        <v>75</v>
      </c>
      <c r="H40" s="11">
        <v>30</v>
      </c>
      <c r="I40" s="11">
        <v>51</v>
      </c>
      <c r="J40" s="9">
        <v>1121250</v>
      </c>
      <c r="K40" s="12">
        <v>0</v>
      </c>
      <c r="L40" s="13">
        <f t="shared" si="0"/>
        <v>37375</v>
      </c>
      <c r="M40" s="14">
        <v>219078</v>
      </c>
      <c r="N40" s="12">
        <v>0</v>
      </c>
      <c r="O40" s="12">
        <v>0</v>
      </c>
      <c r="P40" s="10" t="s">
        <v>117</v>
      </c>
      <c r="Q40" s="85" t="s">
        <v>118</v>
      </c>
    </row>
    <row r="41" spans="1:18" ht="34.5">
      <c r="A41" s="83" t="s">
        <v>119</v>
      </c>
      <c r="B41" s="10" t="s">
        <v>120</v>
      </c>
      <c r="C41" s="10" t="s">
        <v>121</v>
      </c>
      <c r="D41" s="10" t="s">
        <v>122</v>
      </c>
      <c r="E41" s="10" t="s">
        <v>61</v>
      </c>
      <c r="F41" s="10" t="s">
        <v>28</v>
      </c>
      <c r="G41" s="10" t="s">
        <v>29</v>
      </c>
      <c r="H41" s="11">
        <v>50</v>
      </c>
      <c r="I41" s="11">
        <v>49</v>
      </c>
      <c r="J41" s="9">
        <v>1700000</v>
      </c>
      <c r="K41" s="12">
        <v>0</v>
      </c>
      <c r="L41" s="13">
        <f t="shared" si="0"/>
        <v>34000</v>
      </c>
      <c r="M41" s="14">
        <v>219078</v>
      </c>
      <c r="N41" s="12">
        <v>0</v>
      </c>
      <c r="O41" s="12">
        <v>0</v>
      </c>
      <c r="P41" s="10" t="s">
        <v>117</v>
      </c>
      <c r="Q41" s="84" t="s">
        <v>123</v>
      </c>
    </row>
    <row r="42" spans="1:18">
      <c r="A42" s="87"/>
      <c r="B42" s="32"/>
      <c r="C42" s="32"/>
      <c r="D42" s="32"/>
      <c r="E42" s="32"/>
      <c r="F42" s="32"/>
      <c r="G42" s="32" t="s">
        <v>33</v>
      </c>
      <c r="H42" s="88">
        <f>SUM(H37:H41)</f>
        <v>229</v>
      </c>
      <c r="I42" s="89" t="s">
        <v>92</v>
      </c>
      <c r="J42" s="33">
        <f>SUM(J37:J41)</f>
        <v>7790599</v>
      </c>
      <c r="K42" s="34">
        <f>SUM(K37:K41)</f>
        <v>0</v>
      </c>
      <c r="L42" s="90" t="s">
        <v>92</v>
      </c>
      <c r="M42" s="91">
        <v>219078</v>
      </c>
      <c r="N42" s="92"/>
      <c r="O42" s="93"/>
      <c r="P42" s="94"/>
      <c r="Q42" s="94"/>
    </row>
    <row r="43" spans="1:18">
      <c r="R43" s="5"/>
    </row>
    <row r="44" spans="1:18" ht="17.100000000000001">
      <c r="A44" s="114" t="s">
        <v>124</v>
      </c>
      <c r="B44" s="114"/>
      <c r="C44" s="115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R44" s="5"/>
    </row>
    <row r="45" spans="1:18" ht="34.5">
      <c r="A45" s="20" t="s">
        <v>7</v>
      </c>
      <c r="B45" s="20" t="s">
        <v>8</v>
      </c>
      <c r="C45" s="20" t="s">
        <v>9</v>
      </c>
      <c r="D45" s="20" t="s">
        <v>10</v>
      </c>
      <c r="E45" s="20" t="s">
        <v>37</v>
      </c>
      <c r="F45" s="20" t="s">
        <v>12</v>
      </c>
      <c r="G45" s="20" t="s">
        <v>125</v>
      </c>
      <c r="H45" s="60" t="s">
        <v>64</v>
      </c>
      <c r="I45" s="20" t="s">
        <v>38</v>
      </c>
      <c r="J45" s="20" t="s">
        <v>96</v>
      </c>
      <c r="K45" s="20" t="s">
        <v>126</v>
      </c>
      <c r="L45" s="20" t="s">
        <v>127</v>
      </c>
      <c r="M45" s="20" t="s">
        <v>128</v>
      </c>
      <c r="N45" s="20" t="s">
        <v>21</v>
      </c>
      <c r="O45" s="20" t="s">
        <v>22</v>
      </c>
      <c r="Q45" t="s">
        <v>129</v>
      </c>
    </row>
    <row r="46" spans="1:18" ht="103.5">
      <c r="A46" s="10" t="s">
        <v>130</v>
      </c>
      <c r="B46" s="10" t="s">
        <v>131</v>
      </c>
      <c r="C46" s="10" t="s">
        <v>132</v>
      </c>
      <c r="D46" s="10" t="s">
        <v>122</v>
      </c>
      <c r="E46" s="10" t="s">
        <v>61</v>
      </c>
      <c r="F46" s="10" t="s">
        <v>28</v>
      </c>
      <c r="G46" s="10" t="s">
        <v>29</v>
      </c>
      <c r="H46" s="11">
        <v>12</v>
      </c>
      <c r="I46" s="26" t="s">
        <v>30</v>
      </c>
      <c r="J46" s="9">
        <v>534299</v>
      </c>
      <c r="K46" s="9">
        <f>J46/H46</f>
        <v>44524.916666666664</v>
      </c>
      <c r="L46" s="9">
        <v>0</v>
      </c>
      <c r="M46" s="9">
        <v>0</v>
      </c>
      <c r="N46" s="15" t="s">
        <v>133</v>
      </c>
      <c r="O46" s="95" t="s">
        <v>134</v>
      </c>
    </row>
    <row r="47" spans="1:18" ht="207">
      <c r="A47" s="10" t="s">
        <v>135</v>
      </c>
      <c r="B47" s="10" t="s">
        <v>136</v>
      </c>
      <c r="C47" s="10" t="s">
        <v>72</v>
      </c>
      <c r="D47" s="10" t="s">
        <v>73</v>
      </c>
      <c r="E47" s="10" t="s">
        <v>61</v>
      </c>
      <c r="F47" s="10" t="s">
        <v>28</v>
      </c>
      <c r="G47" s="10" t="s">
        <v>29</v>
      </c>
      <c r="H47" s="11">
        <v>48</v>
      </c>
      <c r="I47" s="26" t="s">
        <v>137</v>
      </c>
      <c r="J47" s="9">
        <v>1700000</v>
      </c>
      <c r="K47" s="9">
        <f>J47/H47</f>
        <v>35416.666666666664</v>
      </c>
      <c r="L47" s="9">
        <v>500000</v>
      </c>
      <c r="M47" s="9">
        <v>0</v>
      </c>
      <c r="N47" s="15" t="s">
        <v>138</v>
      </c>
      <c r="O47" s="10" t="s">
        <v>139</v>
      </c>
    </row>
    <row r="48" spans="1:18">
      <c r="A48" s="116" t="s">
        <v>33</v>
      </c>
      <c r="B48" s="116"/>
      <c r="C48" s="116"/>
      <c r="D48" s="116"/>
      <c r="E48" s="116"/>
      <c r="F48" s="116"/>
      <c r="G48" s="116"/>
      <c r="H48" s="80">
        <v>60</v>
      </c>
      <c r="I48" s="96" t="s">
        <v>34</v>
      </c>
      <c r="J48" s="6">
        <v>2234299</v>
      </c>
      <c r="K48" s="96" t="s">
        <v>34</v>
      </c>
      <c r="L48" s="97"/>
      <c r="M48" s="98"/>
      <c r="N48" s="98"/>
      <c r="O48" s="98"/>
    </row>
    <row r="49" spans="13:17">
      <c r="P49" t="s">
        <v>140</v>
      </c>
    </row>
    <row r="50" spans="13:17">
      <c r="Q50" t="s">
        <v>140</v>
      </c>
    </row>
    <row r="57" spans="13:17">
      <c r="M57" t="s">
        <v>129</v>
      </c>
    </row>
  </sheetData>
  <sheetProtection algorithmName="SHA-512" hashValue="c94gQAI7mNSV9PLiP0l5Wz4KK2d1DrU0taPWecIg+WWrY5BtKkTgSvaHpXPyLA1Jm8/gf5PPlgFFCoccFEAQbQ==" saltValue="MKSa9zScxsW+QSBOV1LvbQ==" spinCount="100000" sheet="1" objects="1" scenarios="1" selectLockedCells="1" selectUnlockedCells="1"/>
  <mergeCells count="4">
    <mergeCell ref="A48:G48"/>
    <mergeCell ref="A33:G33"/>
    <mergeCell ref="A15:G15"/>
    <mergeCell ref="A22:G22"/>
  </mergeCells>
  <phoneticPr fontId="20" type="noConversion"/>
  <pageMargins left="0.25" right="0.25" top="0.25" bottom="0.25" header="0.25" footer="0"/>
  <pageSetup paperSize="3" scale="90" orientation="landscape" r:id="rId1"/>
  <rowBreaks count="1" manualBreakCount="1">
    <brk id="34" max="16383" man="1"/>
  </rowBreaks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Boten</dc:creator>
  <cp:keywords/>
  <dc:description/>
  <cp:lastModifiedBy/>
  <cp:revision/>
  <dcterms:created xsi:type="dcterms:W3CDTF">2026-05-26T14:22:05Z</dcterms:created>
  <dcterms:modified xsi:type="dcterms:W3CDTF">2026-06-04T13:56:53Z</dcterms:modified>
  <cp:category/>
  <cp:contentStatus/>
</cp:coreProperties>
</file>