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owa1-my.sharepoint.com/personal/sammi_hakeem_iowaeda_com/Documents/Documents/IFA/SRF Website Docs/"/>
    </mc:Choice>
  </mc:AlternateContent>
  <xr:revisionPtr revIDLastSave="46" documentId="8_{49424C0F-B898-4A83-815C-F464B6338A07}" xr6:coauthVersionLast="47" xr6:coauthVersionMax="47" xr10:uidLastSave="{0B73AE7F-7217-47B4-8880-B91484262E50}"/>
  <workbookProtection lockStructure="1"/>
  <bookViews>
    <workbookView xWindow="-28920" yWindow="-8640" windowWidth="29040" windowHeight="15720" tabRatio="823" activeTab="3" xr2:uid="{5AFD62C9-9FFC-4DE4-8BD5-EFD2E12B3D6F}"/>
  </bookViews>
  <sheets>
    <sheet name="Instructions" sheetId="16" r:id="rId1"/>
    <sheet name="FY27 - by Census Place" sheetId="17" r:id="rId2"/>
    <sheet name="dim" sheetId="18" state="hidden" r:id="rId3"/>
    <sheet name="FY27 - for Large Service Areas" sheetId="21" r:id="rId4"/>
    <sheet name="SA_DATA" sheetId="13" state="hidden" r:id="rId5"/>
    <sheet name="WRA Communities" sheetId="20" state="hidden" r:id="rId6"/>
  </sheets>
  <externalReferences>
    <externalReference r:id="rId7"/>
  </externalReferences>
  <definedNames>
    <definedName name="_xlnm._FilterDatabase" localSheetId="4" hidden="1">SA_DATA!$A$5:$AL$949</definedName>
    <definedName name="data_paste_27">'[1]2024_Place_ACS_data'!$A$1:$AH$946</definedName>
    <definedName name="pctile_for_pts">SA_DATA!$C$952:$Q$955</definedName>
    <definedName name="_xlnm.Print_Area" localSheetId="1">'FY27 - by Census Place'!$B$2:$K$37</definedName>
    <definedName name="_xlnm.Print_Area" localSheetId="3">'FY27 - for Large Service Areas'!$B$2:$O$50</definedName>
    <definedName name="_xlnm.Print_Area" localSheetId="0">Instructions!$A$1:$M$101</definedName>
    <definedName name="SA_DATA">SA_DATA!$D$6:$AL$949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21" l="1"/>
  <c r="N29" i="21"/>
  <c r="M29" i="21"/>
  <c r="L29" i="21"/>
  <c r="K29" i="21"/>
  <c r="J29" i="21"/>
  <c r="I29" i="21"/>
  <c r="H29" i="21"/>
  <c r="G29" i="21"/>
  <c r="F29" i="21"/>
  <c r="O28" i="21"/>
  <c r="N28" i="21"/>
  <c r="M28" i="21"/>
  <c r="L28" i="21"/>
  <c r="K28" i="21"/>
  <c r="J28" i="21"/>
  <c r="I28" i="21"/>
  <c r="H28" i="21"/>
  <c r="G28" i="21"/>
  <c r="F28" i="21"/>
  <c r="O27" i="21"/>
  <c r="N27" i="21"/>
  <c r="M27" i="21"/>
  <c r="L27" i="21"/>
  <c r="K27" i="21"/>
  <c r="J27" i="21"/>
  <c r="I27" i="21"/>
  <c r="H27" i="21"/>
  <c r="G27" i="21"/>
  <c r="F27" i="21"/>
  <c r="O26" i="21"/>
  <c r="N26" i="21"/>
  <c r="M26" i="21"/>
  <c r="L26" i="21"/>
  <c r="K26" i="21"/>
  <c r="J26" i="21"/>
  <c r="I26" i="21"/>
  <c r="H26" i="21"/>
  <c r="G26" i="21"/>
  <c r="F26" i="21"/>
  <c r="O25" i="21"/>
  <c r="N25" i="21"/>
  <c r="M25" i="21"/>
  <c r="L25" i="21"/>
  <c r="K25" i="21"/>
  <c r="J25" i="21"/>
  <c r="I25" i="21"/>
  <c r="H25" i="21"/>
  <c r="G25" i="21"/>
  <c r="F25" i="21"/>
  <c r="O24" i="21"/>
  <c r="N24" i="21"/>
  <c r="M24" i="21"/>
  <c r="L24" i="21"/>
  <c r="K24" i="21"/>
  <c r="J24" i="21"/>
  <c r="I24" i="21"/>
  <c r="H24" i="21"/>
  <c r="G24" i="21"/>
  <c r="F24" i="21"/>
  <c r="O23" i="21"/>
  <c r="N23" i="21"/>
  <c r="M23" i="21"/>
  <c r="L23" i="21"/>
  <c r="K23" i="21"/>
  <c r="J23" i="21"/>
  <c r="I23" i="21"/>
  <c r="H23" i="21"/>
  <c r="G23" i="21"/>
  <c r="F23" i="21"/>
  <c r="O22" i="21"/>
  <c r="N22" i="21"/>
  <c r="M22" i="21"/>
  <c r="L22" i="21"/>
  <c r="K22" i="21"/>
  <c r="J22" i="21"/>
  <c r="I22" i="21"/>
  <c r="H22" i="21"/>
  <c r="G22" i="21"/>
  <c r="F22" i="21"/>
  <c r="O21" i="21"/>
  <c r="N21" i="21"/>
  <c r="M21" i="21"/>
  <c r="L21" i="21"/>
  <c r="K21" i="21"/>
  <c r="J21" i="21"/>
  <c r="I21" i="21"/>
  <c r="H21" i="21"/>
  <c r="G21" i="21"/>
  <c r="F21" i="21"/>
  <c r="O20" i="21"/>
  <c r="N20" i="21"/>
  <c r="M20" i="21"/>
  <c r="L20" i="21"/>
  <c r="K20" i="21"/>
  <c r="J20" i="21"/>
  <c r="I20" i="21"/>
  <c r="H20" i="21"/>
  <c r="G20" i="21"/>
  <c r="F20" i="21"/>
  <c r="O19" i="21"/>
  <c r="N19" i="21"/>
  <c r="M19" i="21"/>
  <c r="L19" i="21"/>
  <c r="K19" i="21"/>
  <c r="J19" i="21"/>
  <c r="I19" i="21"/>
  <c r="H19" i="21"/>
  <c r="G19" i="21"/>
  <c r="F19" i="21"/>
  <c r="O18" i="21"/>
  <c r="N18" i="21"/>
  <c r="M18" i="21"/>
  <c r="L18" i="21"/>
  <c r="K18" i="21"/>
  <c r="J18" i="21"/>
  <c r="I18" i="21"/>
  <c r="H18" i="21"/>
  <c r="G18" i="21"/>
  <c r="F18" i="21"/>
  <c r="O17" i="21"/>
  <c r="N17" i="21"/>
  <c r="M17" i="21"/>
  <c r="L17" i="21"/>
  <c r="K17" i="21"/>
  <c r="J17" i="21"/>
  <c r="I17" i="21"/>
  <c r="H17" i="21"/>
  <c r="G17" i="21"/>
  <c r="F17" i="21"/>
  <c r="O16" i="21"/>
  <c r="N16" i="21"/>
  <c r="M16" i="21"/>
  <c r="L16" i="21"/>
  <c r="K16" i="21"/>
  <c r="J16" i="21"/>
  <c r="I16" i="21"/>
  <c r="H16" i="21"/>
  <c r="G16" i="21"/>
  <c r="F16" i="21"/>
  <c r="O15" i="21"/>
  <c r="N15" i="21"/>
  <c r="M15" i="21"/>
  <c r="L15" i="21"/>
  <c r="K15" i="21"/>
  <c r="J15" i="21"/>
  <c r="I15" i="21"/>
  <c r="H15" i="21"/>
  <c r="G15" i="21"/>
  <c r="F15" i="21"/>
  <c r="O14" i="21"/>
  <c r="N14" i="21"/>
  <c r="M14" i="21"/>
  <c r="L14" i="21"/>
  <c r="K14" i="21"/>
  <c r="J14" i="21"/>
  <c r="I14" i="21"/>
  <c r="H14" i="21"/>
  <c r="G14" i="21"/>
  <c r="F14" i="21"/>
  <c r="O13" i="21"/>
  <c r="N13" i="21"/>
  <c r="M13" i="21"/>
  <c r="L13" i="21"/>
  <c r="K13" i="21"/>
  <c r="J13" i="21"/>
  <c r="I13" i="21"/>
  <c r="H13" i="21"/>
  <c r="G13" i="21"/>
  <c r="F13" i="21"/>
  <c r="O12" i="21"/>
  <c r="N12" i="21"/>
  <c r="M12" i="21"/>
  <c r="L12" i="21"/>
  <c r="K12" i="21"/>
  <c r="J12" i="21"/>
  <c r="I12" i="21"/>
  <c r="H12" i="21"/>
  <c r="G12" i="21"/>
  <c r="F12" i="21"/>
  <c r="O11" i="21"/>
  <c r="N11" i="21"/>
  <c r="M11" i="21"/>
  <c r="L11" i="21"/>
  <c r="K11" i="21"/>
  <c r="J11" i="21"/>
  <c r="I11" i="21"/>
  <c r="H11" i="21"/>
  <c r="G11" i="21"/>
  <c r="F11" i="21"/>
  <c r="O10" i="21"/>
  <c r="N10" i="21"/>
  <c r="M10" i="21"/>
  <c r="L10" i="21"/>
  <c r="K10" i="21"/>
  <c r="J10" i="21"/>
  <c r="I10" i="21"/>
  <c r="H10" i="21"/>
  <c r="G10" i="21"/>
  <c r="Q955" i="13"/>
  <c r="Q954" i="13"/>
  <c r="Q953" i="13"/>
  <c r="Q952" i="13"/>
  <c r="P955" i="13"/>
  <c r="P954" i="13"/>
  <c r="P953" i="13"/>
  <c r="P952" i="13"/>
  <c r="O955" i="13"/>
  <c r="O954" i="13"/>
  <c r="O953" i="13"/>
  <c r="O952" i="13"/>
  <c r="M955" i="13"/>
  <c r="M954" i="13"/>
  <c r="M953" i="13"/>
  <c r="M952" i="13"/>
  <c r="L955" i="13"/>
  <c r="L954" i="13"/>
  <c r="L953" i="13"/>
  <c r="L952" i="13"/>
  <c r="K955" i="13"/>
  <c r="K954" i="13"/>
  <c r="K953" i="13"/>
  <c r="K952" i="13"/>
  <c r="J955" i="13"/>
  <c r="J954" i="13"/>
  <c r="J953" i="13"/>
  <c r="J952" i="13"/>
  <c r="H955" i="13"/>
  <c r="H954" i="13"/>
  <c r="H953" i="13"/>
  <c r="H952" i="13"/>
  <c r="I955" i="13"/>
  <c r="I954" i="13"/>
  <c r="I953" i="13"/>
  <c r="I952" i="13"/>
  <c r="G1" i="13"/>
  <c r="H1" i="13" s="1"/>
  <c r="I1" i="13" s="1"/>
  <c r="J1" i="13" s="1"/>
  <c r="K1" i="13" s="1"/>
  <c r="L1" i="13" s="1"/>
  <c r="M1" i="13" s="1"/>
  <c r="N1" i="13" s="1"/>
  <c r="O1" i="13" s="1"/>
  <c r="P1" i="13" s="1"/>
  <c r="Q1" i="13" s="1"/>
  <c r="R1" i="13" s="1"/>
  <c r="S1" i="13" s="1"/>
  <c r="T1" i="13" s="1"/>
  <c r="U1" i="13" s="1"/>
  <c r="V1" i="13" s="1"/>
  <c r="W1" i="13" s="1"/>
  <c r="X1" i="13" s="1"/>
  <c r="Y1" i="13" s="1"/>
  <c r="Z1" i="13" s="1"/>
  <c r="AA1" i="13" s="1"/>
  <c r="AB1" i="13" s="1"/>
  <c r="AC1" i="13" s="1"/>
  <c r="AD1" i="13" s="1"/>
  <c r="AE1" i="13" s="1"/>
  <c r="AF1" i="13" s="1"/>
  <c r="AG1" i="13" s="1"/>
  <c r="AH1" i="13" s="1"/>
  <c r="AI1" i="13" s="1"/>
  <c r="AJ1" i="13" s="1"/>
  <c r="AK1" i="13" s="1"/>
  <c r="AL1" i="13" s="1"/>
  <c r="F1" i="13"/>
  <c r="F47" i="21" l="1"/>
  <c r="F46" i="21"/>
  <c r="F45" i="21"/>
  <c r="F44" i="21"/>
  <c r="F43" i="21"/>
  <c r="F42" i="21"/>
  <c r="F41" i="21"/>
  <c r="F40" i="21"/>
  <c r="F39" i="21"/>
  <c r="F38" i="21"/>
  <c r="E29" i="21"/>
  <c r="E28" i="21"/>
  <c r="E27" i="21"/>
  <c r="E26" i="21"/>
  <c r="F10" i="21"/>
  <c r="D31" i="21" l="1"/>
  <c r="B25" i="21"/>
  <c r="B26" i="21" s="1"/>
  <c r="B27" i="21" s="1"/>
  <c r="B28" i="21" s="1"/>
  <c r="B29" i="21" s="1"/>
  <c r="B11" i="2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E23" i="20"/>
  <c r="D11" i="17"/>
  <c r="V59" i="21" l="1"/>
  <c r="X59" i="21" s="1"/>
  <c r="V60" i="21"/>
  <c r="X60" i="21" s="1"/>
  <c r="V61" i="21"/>
  <c r="X61" i="21" s="1"/>
  <c r="V58" i="21"/>
  <c r="X58" i="21" s="1"/>
  <c r="V62" i="21"/>
  <c r="X62" i="21" s="1"/>
  <c r="V63" i="21"/>
  <c r="X63" i="21" s="1"/>
  <c r="V64" i="21"/>
  <c r="X64" i="21" s="1"/>
  <c r="V65" i="21"/>
  <c r="X65" i="21" s="1"/>
  <c r="V66" i="21"/>
  <c r="X66" i="21" s="1"/>
  <c r="V67" i="21"/>
  <c r="X67" i="21" s="1"/>
  <c r="E17" i="21"/>
  <c r="E11" i="21"/>
  <c r="E21" i="21"/>
  <c r="E18" i="21"/>
  <c r="E16" i="21"/>
  <c r="E23" i="21"/>
  <c r="E15" i="21"/>
  <c r="E14" i="21"/>
  <c r="E10" i="21"/>
  <c r="E20" i="21"/>
  <c r="E25" i="21"/>
  <c r="E13" i="21"/>
  <c r="E24" i="21"/>
  <c r="E12" i="21"/>
  <c r="E22" i="21"/>
  <c r="E19" i="21"/>
  <c r="E31" i="21" l="1"/>
  <c r="F31" i="21" l="1" a="1"/>
  <c r="F31" i="21" s="1"/>
  <c r="F33" i="21" s="1"/>
  <c r="O31" i="21" a="1"/>
  <c r="O31" i="21" s="1"/>
  <c r="O33" i="21" s="1"/>
  <c r="K31" i="21" a="1"/>
  <c r="K31" i="21" s="1"/>
  <c r="K33" i="21" s="1"/>
  <c r="I31" i="21" a="1"/>
  <c r="I31" i="21" s="1"/>
  <c r="I33" i="21" s="1"/>
  <c r="N31" i="21" a="1"/>
  <c r="N31" i="21" s="1"/>
  <c r="N33" i="21" s="1"/>
  <c r="M31" i="21" a="1"/>
  <c r="M31" i="21" s="1"/>
  <c r="M33" i="21" s="1"/>
  <c r="L31" i="21" a="1"/>
  <c r="L31" i="21" s="1"/>
  <c r="L33" i="21" s="1"/>
  <c r="J31" i="21" a="1"/>
  <c r="J31" i="21" s="1"/>
  <c r="J33" i="21" s="1"/>
  <c r="H31" i="21" a="1"/>
  <c r="H31" i="21" s="1"/>
  <c r="H33" i="21" s="1"/>
  <c r="G31" i="21" a="1"/>
  <c r="G31" i="21" s="1"/>
  <c r="G33" i="21" s="1"/>
  <c r="G29" i="16"/>
  <c r="E30" i="16" s="1"/>
  <c r="E44" i="21" l="1"/>
  <c r="V50" i="21" s="1"/>
  <c r="X50" i="21" s="1"/>
  <c r="E40" i="21"/>
  <c r="V46" i="21" s="1"/>
  <c r="X46" i="21" s="1"/>
  <c r="E45" i="21"/>
  <c r="V51" i="21" s="1"/>
  <c r="X51" i="21" s="1"/>
  <c r="E39" i="21"/>
  <c r="V45" i="21" s="1"/>
  <c r="X45" i="21" s="1"/>
  <c r="E46" i="21"/>
  <c r="V52" i="21" s="1"/>
  <c r="X52" i="21" s="1"/>
  <c r="E42" i="21"/>
  <c r="V48" i="21" s="1"/>
  <c r="X48" i="21" s="1"/>
  <c r="E41" i="21"/>
  <c r="V47" i="21" s="1"/>
  <c r="X47" i="21" s="1"/>
  <c r="E43" i="21"/>
  <c r="V49" i="21" s="1"/>
  <c r="X49" i="21" s="1"/>
  <c r="E47" i="21"/>
  <c r="V53" i="21" s="1"/>
  <c r="X53" i="21" s="1"/>
  <c r="E38" i="21"/>
  <c r="V44" i="21" s="1"/>
  <c r="X44" i="21" s="1"/>
  <c r="E33" i="17"/>
  <c r="E32" i="17"/>
  <c r="O52" i="17" s="1"/>
  <c r="Q52" i="17" s="1"/>
  <c r="E31" i="17"/>
  <c r="O51" i="17" s="1"/>
  <c r="Q51" i="17" s="1"/>
  <c r="E30" i="17"/>
  <c r="E29" i="17"/>
  <c r="O49" i="17" s="1"/>
  <c r="Q49" i="17" s="1"/>
  <c r="E28" i="17"/>
  <c r="O48" i="17" s="1"/>
  <c r="A34" i="17"/>
  <c r="E34" i="17" s="1"/>
  <c r="A33" i="17"/>
  <c r="A32" i="17"/>
  <c r="A31" i="17"/>
  <c r="A30" i="17"/>
  <c r="A29" i="17"/>
  <c r="A28" i="17"/>
  <c r="A27" i="17"/>
  <c r="E27" i="17" s="1"/>
  <c r="O47" i="17" s="1"/>
  <c r="Q47" i="17" s="1"/>
  <c r="A26" i="17"/>
  <c r="E26" i="17" s="1"/>
  <c r="O46" i="17" s="1"/>
  <c r="Q46" i="17" s="1"/>
  <c r="A25" i="17"/>
  <c r="E25" i="17" s="1"/>
  <c r="O45" i="17" s="1"/>
  <c r="D17" i="17"/>
  <c r="E1" i="13"/>
  <c r="K9" i="17"/>
  <c r="I9" i="17" s="1"/>
  <c r="D24" i="17"/>
  <c r="H20" i="17"/>
  <c r="G20" i="17"/>
  <c r="F20" i="17"/>
  <c r="E20" i="17"/>
  <c r="H19" i="17"/>
  <c r="G19" i="17"/>
  <c r="F19" i="17"/>
  <c r="E19" i="17"/>
  <c r="H18" i="17"/>
  <c r="G18" i="17"/>
  <c r="F18" i="17"/>
  <c r="E18" i="17"/>
  <c r="H17" i="17"/>
  <c r="G17" i="17"/>
  <c r="F17" i="17"/>
  <c r="E17" i="17"/>
  <c r="H16" i="17"/>
  <c r="G16" i="17"/>
  <c r="F16" i="17"/>
  <c r="E16" i="17"/>
  <c r="H15" i="17"/>
  <c r="G15" i="17"/>
  <c r="F15" i="17"/>
  <c r="E15" i="17"/>
  <c r="H14" i="17"/>
  <c r="G14" i="17"/>
  <c r="F14" i="17"/>
  <c r="E14" i="17"/>
  <c r="H13" i="17"/>
  <c r="G13" i="17"/>
  <c r="F13" i="17"/>
  <c r="E13" i="17"/>
  <c r="H12" i="17"/>
  <c r="G12" i="17"/>
  <c r="F12" i="17"/>
  <c r="E12" i="17"/>
  <c r="D12" i="17"/>
  <c r="H11" i="17"/>
  <c r="G11" i="17"/>
  <c r="F11" i="17"/>
  <c r="E11" i="17"/>
  <c r="O35" i="21" l="1"/>
  <c r="O54" i="17"/>
  <c r="Q54" i="17" s="1"/>
  <c r="O50" i="17"/>
  <c r="Q50" i="17" s="1"/>
  <c r="O53" i="17"/>
  <c r="Q53" i="17" s="1"/>
  <c r="Q48" i="17"/>
  <c r="I12" i="17" a="1"/>
  <c r="I12" i="17" s="1"/>
  <c r="K12" i="17" s="1"/>
  <c r="I11" i="17" a="1"/>
  <c r="I11" i="17" s="1"/>
  <c r="K11" i="17" s="1"/>
  <c r="O31" i="17" l="1"/>
  <c r="Q31" i="17" s="1"/>
  <c r="O32" i="17"/>
  <c r="Q32" i="17" s="1"/>
  <c r="D26" i="17"/>
  <c r="D25" i="17"/>
  <c r="Q45" i="17" s="1"/>
  <c r="D13" i="17"/>
  <c r="I13" i="17" l="1" a="1"/>
  <c r="I13" i="17" s="1"/>
  <c r="K13" i="17" s="1"/>
  <c r="D14" i="17"/>
  <c r="O33" i="17" l="1"/>
  <c r="Q33" i="17" s="1"/>
  <c r="I14" i="17" a="1"/>
  <c r="I14" i="17" s="1"/>
  <c r="K14" i="17" s="1"/>
  <c r="D27" i="17"/>
  <c r="D15" i="17"/>
  <c r="O34" i="17" l="1"/>
  <c r="Q34" i="17" s="1"/>
  <c r="I15" i="17" a="1"/>
  <c r="I15" i="17" s="1"/>
  <c r="K15" i="17" s="1"/>
  <c r="D28" i="17"/>
  <c r="D16" i="17"/>
  <c r="O35" i="17" l="1"/>
  <c r="Q35" i="17" s="1"/>
  <c r="I16" i="17" a="1"/>
  <c r="I16" i="17" s="1"/>
  <c r="K16" i="17" s="1"/>
  <c r="D29" i="17"/>
  <c r="O36" i="17" l="1"/>
  <c r="Q36" i="17" s="1"/>
  <c r="I17" i="17" a="1"/>
  <c r="I17" i="17" s="1"/>
  <c r="K17" i="17" s="1"/>
  <c r="D30" i="17"/>
  <c r="D18" i="17"/>
  <c r="O37" i="17" l="1"/>
  <c r="Q37" i="17" s="1"/>
  <c r="D31" i="17"/>
  <c r="I18" i="17" a="1"/>
  <c r="I18" i="17" s="1"/>
  <c r="K18" i="17" s="1"/>
  <c r="D19" i="17"/>
  <c r="O38" i="17" l="1"/>
  <c r="Q38" i="17" s="1"/>
  <c r="I19" i="17" a="1"/>
  <c r="I19" i="17" s="1"/>
  <c r="K19" i="17" s="1"/>
  <c r="D32" i="17"/>
  <c r="D20" i="17"/>
  <c r="A24" i="17"/>
  <c r="O39" i="17" l="1"/>
  <c r="Q39" i="17" s="1"/>
  <c r="D33" i="17"/>
  <c r="I20" i="17" a="1"/>
  <c r="I20" i="17" s="1"/>
  <c r="K20" i="17" s="1"/>
  <c r="K21" i="17" l="1"/>
  <c r="O40" i="17"/>
  <c r="Q40" i="17" s="1"/>
  <c r="D34" i="17"/>
  <c r="F30" i="16" l="1"/>
  <c r="G30" i="1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<sst xmlns="http://schemas.openxmlformats.org/spreadsheetml/2006/main" count="5924" uniqueCount="3098">
  <si>
    <t>Instructions for Completing the Socioeconomic Assessment Worksheet</t>
  </si>
  <si>
    <t xml:space="preserve">Enter or select each community that makes up the utility's service area in the blue boxes below, along with the corresponding percent </t>
  </si>
  <si>
    <t>of population served (must equal 100%). A weighted average for each metric will be calculated and assigned points.</t>
  </si>
  <si>
    <t>Example:</t>
  </si>
  <si>
    <t xml:space="preserve">A utility serves two communities with a combined service population of 3,000 (we'll use Akron and Westfield for illustration purposes): </t>
  </si>
  <si>
    <t>Akron</t>
  </si>
  <si>
    <t>Westfield</t>
  </si>
  <si>
    <t>Total</t>
  </si>
  <si>
    <t>Population Served</t>
  </si>
  <si>
    <t>Weighted Percent</t>
  </si>
  <si>
    <t>Enter or select both Akron and Westfield as shown below and enter the respective percent of population served.  If not entered</t>
  </si>
  <si>
    <t>correctly (e.g., the percentages don't sum to 100%), an error message will display and the weighted average result will not calculate:</t>
  </si>
  <si>
    <t>Once the percentages are corrected and sum to 100%, the weighted average result will be displayed:</t>
  </si>
  <si>
    <t>The Socioeconomic Assessment will display how the service area's metrics compare to state of Iowa as a whole:</t>
  </si>
  <si>
    <t>Print to PDF or save the workbook to include with your SRF Construction Loan Application.</t>
  </si>
  <si>
    <t>Socioeconomic Assessment Worksheet</t>
  </si>
  <si>
    <t>Name of Applicant:</t>
  </si>
  <si>
    <t>Project:</t>
  </si>
  <si>
    <t>Percent of Population Served:</t>
  </si>
  <si>
    <t>Enter or Select Communities:</t>
  </si>
  <si>
    <t>Clive</t>
  </si>
  <si>
    <t>Points</t>
  </si>
  <si>
    <t>Median Household Income (MHI)</t>
  </si>
  <si>
    <t>Percent Below Poverty Level</t>
  </si>
  <si>
    <t>Percent Receiving Public Assistance or SNAP</t>
  </si>
  <si>
    <t>Percent Receiving Supplemental Security Income</t>
  </si>
  <si>
    <t>Unemployment Rate</t>
  </si>
  <si>
    <t>Percent Not in Labor Force</t>
  </si>
  <si>
    <t>Population Trend (2010-2020)</t>
  </si>
  <si>
    <t>Percent with High School Diploma or Less</t>
  </si>
  <si>
    <t>Percent of Vacant Homes (excl. Seasonal and Vacation)</t>
  </si>
  <si>
    <t>Percent Housing Cost Burdened (&gt;= 30% of Income)</t>
  </si>
  <si>
    <t>TOTAL</t>
  </si>
  <si>
    <t>Comparison vs. State of Iowa</t>
  </si>
  <si>
    <t>State of Iowa</t>
  </si>
  <si>
    <t>Slider Position</t>
  </si>
  <si>
    <t>Spectrum</t>
  </si>
  <si>
    <t>Slider Fill</t>
  </si>
  <si>
    <t>Slider Size</t>
  </si>
  <si>
    <t>Slider Pos 2</t>
  </si>
  <si>
    <t>Spectrum 2</t>
  </si>
  <si>
    <t>Slider Fill 2</t>
  </si>
  <si>
    <t>Slider Size 2</t>
  </si>
  <si>
    <t>Ackley</t>
  </si>
  <si>
    <t>Ackworth</t>
  </si>
  <si>
    <t>Adair</t>
  </si>
  <si>
    <t>Adel</t>
  </si>
  <si>
    <t>Afton</t>
  </si>
  <si>
    <t>Agency</t>
  </si>
  <si>
    <t>Ainsworth</t>
  </si>
  <si>
    <t>Albert City</t>
  </si>
  <si>
    <t>Albia</t>
  </si>
  <si>
    <t>Albion</t>
  </si>
  <si>
    <t>Alburnett</t>
  </si>
  <si>
    <t>Alden</t>
  </si>
  <si>
    <t>Alexander</t>
  </si>
  <si>
    <t>Algona</t>
  </si>
  <si>
    <t>Alleman</t>
  </si>
  <si>
    <t>Allerton</t>
  </si>
  <si>
    <t>Allison</t>
  </si>
  <si>
    <t>Alta</t>
  </si>
  <si>
    <t>Alta Vista</t>
  </si>
  <si>
    <t>Alton</t>
  </si>
  <si>
    <t>Altoona</t>
  </si>
  <si>
    <t>Alvord</t>
  </si>
  <si>
    <t>Ames</t>
  </si>
  <si>
    <t>Anamosa</t>
  </si>
  <si>
    <t>Andover</t>
  </si>
  <si>
    <t>Andrew</t>
  </si>
  <si>
    <t>Anita</t>
  </si>
  <si>
    <t>Ankeny</t>
  </si>
  <si>
    <t>Anthon</t>
  </si>
  <si>
    <t>Aplington</t>
  </si>
  <si>
    <t>Arcadia</t>
  </si>
  <si>
    <t>Archer</t>
  </si>
  <si>
    <t>Aredale</t>
  </si>
  <si>
    <t>Arion</t>
  </si>
  <si>
    <t>Arispe</t>
  </si>
  <si>
    <t>Arlington</t>
  </si>
  <si>
    <t>Armstrong</t>
  </si>
  <si>
    <t>Arnolds Park</t>
  </si>
  <si>
    <t>Arthur</t>
  </si>
  <si>
    <t>Asbury</t>
  </si>
  <si>
    <t>Ashton</t>
  </si>
  <si>
    <t>Aspinwall</t>
  </si>
  <si>
    <t>Atalissa</t>
  </si>
  <si>
    <t>Atkins</t>
  </si>
  <si>
    <t>Atlantic</t>
  </si>
  <si>
    <t>Auburn</t>
  </si>
  <si>
    <t>Audubon</t>
  </si>
  <si>
    <t>Aurelia</t>
  </si>
  <si>
    <t>Aurora</t>
  </si>
  <si>
    <t>Avoca</t>
  </si>
  <si>
    <t>Ayrshire</t>
  </si>
  <si>
    <t>Badger</t>
  </si>
  <si>
    <t>Bagley</t>
  </si>
  <si>
    <t>Baldwin</t>
  </si>
  <si>
    <t>Balltown</t>
  </si>
  <si>
    <t>Bancroft</t>
  </si>
  <si>
    <t>Bankston</t>
  </si>
  <si>
    <t>Barnes City</t>
  </si>
  <si>
    <t>Barnum</t>
  </si>
  <si>
    <t>Bassett</t>
  </si>
  <si>
    <t>Batavia</t>
  </si>
  <si>
    <t>Battle Creek</t>
  </si>
  <si>
    <t>Baxter</t>
  </si>
  <si>
    <t>Bayard</t>
  </si>
  <si>
    <t>Beacon</t>
  </si>
  <si>
    <t>Beaconsfield</t>
  </si>
  <si>
    <t>Beaman</t>
  </si>
  <si>
    <t>Beaver</t>
  </si>
  <si>
    <t>Bedford</t>
  </si>
  <si>
    <t>Belle Plaine</t>
  </si>
  <si>
    <t>Bellevue</t>
  </si>
  <si>
    <t>Belmond</t>
  </si>
  <si>
    <t>Bennett</t>
  </si>
  <si>
    <t>Benton</t>
  </si>
  <si>
    <t>Berkley</t>
  </si>
  <si>
    <t>Bernard</t>
  </si>
  <si>
    <t>Bertram</t>
  </si>
  <si>
    <t>Bettendorf</t>
  </si>
  <si>
    <t>Bevington</t>
  </si>
  <si>
    <t>Birmingham</t>
  </si>
  <si>
    <t>Blairsburg</t>
  </si>
  <si>
    <t>Blairstown</t>
  </si>
  <si>
    <t>Blakesburg</t>
  </si>
  <si>
    <t>Blanchard</t>
  </si>
  <si>
    <t>Blencoe</t>
  </si>
  <si>
    <t>Blockton</t>
  </si>
  <si>
    <t>Bloomfield</t>
  </si>
  <si>
    <t>Blue Grass</t>
  </si>
  <si>
    <t>Bode</t>
  </si>
  <si>
    <t>Bonaparte</t>
  </si>
  <si>
    <t>Bondurant</t>
  </si>
  <si>
    <t>Boone</t>
  </si>
  <si>
    <t>Bouton</t>
  </si>
  <si>
    <t>Boxholm</t>
  </si>
  <si>
    <t>Boyden</t>
  </si>
  <si>
    <t>Braddyville</t>
  </si>
  <si>
    <t>Bradgate</t>
  </si>
  <si>
    <t>Brandon</t>
  </si>
  <si>
    <t>Brayton</t>
  </si>
  <si>
    <t>Breda</t>
  </si>
  <si>
    <t>Bridgewater</t>
  </si>
  <si>
    <t>Brighton</t>
  </si>
  <si>
    <t>Bristow</t>
  </si>
  <si>
    <t>Britt</t>
  </si>
  <si>
    <t>Bronson</t>
  </si>
  <si>
    <t>Brooklyn</t>
  </si>
  <si>
    <t>Brunsville</t>
  </si>
  <si>
    <t>Buck Grove</t>
  </si>
  <si>
    <t>Buckeye</t>
  </si>
  <si>
    <t>Buffalo</t>
  </si>
  <si>
    <t>Buffalo Center</t>
  </si>
  <si>
    <t>Burlington</t>
  </si>
  <si>
    <t>Burt</t>
  </si>
  <si>
    <t>Bussey</t>
  </si>
  <si>
    <t>Calamus</t>
  </si>
  <si>
    <t>Callender</t>
  </si>
  <si>
    <t>Calmar</t>
  </si>
  <si>
    <t>Calumet</t>
  </si>
  <si>
    <t>Camanche</t>
  </si>
  <si>
    <t>Cambridge</t>
  </si>
  <si>
    <t>Cantril</t>
  </si>
  <si>
    <t>Carbon</t>
  </si>
  <si>
    <t>Carlisle</t>
  </si>
  <si>
    <t>Carpenter</t>
  </si>
  <si>
    <t>Carroll</t>
  </si>
  <si>
    <t>Carson</t>
  </si>
  <si>
    <t>Carter Lake</t>
  </si>
  <si>
    <t>Cascade</t>
  </si>
  <si>
    <t>Casey</t>
  </si>
  <si>
    <t>Castalia</t>
  </si>
  <si>
    <t>Castana</t>
  </si>
  <si>
    <t>Cedar Falls</t>
  </si>
  <si>
    <t>Cedar Rapids</t>
  </si>
  <si>
    <t>Center Point</t>
  </si>
  <si>
    <t>Centerville</t>
  </si>
  <si>
    <t>Central City</t>
  </si>
  <si>
    <t>Centralia</t>
  </si>
  <si>
    <t>Chariton</t>
  </si>
  <si>
    <t>Charles City</t>
  </si>
  <si>
    <t>Charlotte</t>
  </si>
  <si>
    <t>Charter Oak</t>
  </si>
  <si>
    <t>Chatsworth</t>
  </si>
  <si>
    <t>Chelsea</t>
  </si>
  <si>
    <t>Cherokee</t>
  </si>
  <si>
    <t>Chester</t>
  </si>
  <si>
    <t>Chillicothe</t>
  </si>
  <si>
    <t>Churdan</t>
  </si>
  <si>
    <t>Cincinnati</t>
  </si>
  <si>
    <t>Clare</t>
  </si>
  <si>
    <t>Clarence</t>
  </si>
  <si>
    <t>Clarinda</t>
  </si>
  <si>
    <t>Clarion</t>
  </si>
  <si>
    <t>Clarksville</t>
  </si>
  <si>
    <t>Clayton</t>
  </si>
  <si>
    <t>Clear Lake</t>
  </si>
  <si>
    <t>Clearfield</t>
  </si>
  <si>
    <t>Cleghorn</t>
  </si>
  <si>
    <t>Clemons</t>
  </si>
  <si>
    <t>Clermont</t>
  </si>
  <si>
    <t>Clinton</t>
  </si>
  <si>
    <t>Clio</t>
  </si>
  <si>
    <t>Clutier</t>
  </si>
  <si>
    <t>Coburg</t>
  </si>
  <si>
    <t>Coggon</t>
  </si>
  <si>
    <t>Coin</t>
  </si>
  <si>
    <t>Colesburg</t>
  </si>
  <si>
    <t>Colfax</t>
  </si>
  <si>
    <t>College Springs</t>
  </si>
  <si>
    <t>Collins</t>
  </si>
  <si>
    <t>Colo</t>
  </si>
  <si>
    <t>Columbus City</t>
  </si>
  <si>
    <t>Columbus Junction</t>
  </si>
  <si>
    <t>Colwell</t>
  </si>
  <si>
    <t>Conesville</t>
  </si>
  <si>
    <t>Conrad</t>
  </si>
  <si>
    <t>Conway</t>
  </si>
  <si>
    <t>Coon Rapids</t>
  </si>
  <si>
    <t>Coppock</t>
  </si>
  <si>
    <t>Coralville</t>
  </si>
  <si>
    <t>Corning</t>
  </si>
  <si>
    <t>Correctionville</t>
  </si>
  <si>
    <t>Corwith</t>
  </si>
  <si>
    <t>Corydon</t>
  </si>
  <si>
    <t>Cotter</t>
  </si>
  <si>
    <t>Coulter</t>
  </si>
  <si>
    <t>Council Bluffs</t>
  </si>
  <si>
    <t>Craig</t>
  </si>
  <si>
    <t>Crawfordsville</t>
  </si>
  <si>
    <t>Crescent</t>
  </si>
  <si>
    <t>Cresco</t>
  </si>
  <si>
    <t>Creston</t>
  </si>
  <si>
    <t>Cromwell</t>
  </si>
  <si>
    <t>Crystal Lake</t>
  </si>
  <si>
    <t>Cumberland</t>
  </si>
  <si>
    <t>Cumming</t>
  </si>
  <si>
    <t>Curlew</t>
  </si>
  <si>
    <t>Cushing</t>
  </si>
  <si>
    <t>Cylinder</t>
  </si>
  <si>
    <t>Dakota City</t>
  </si>
  <si>
    <t>Dallas Center</t>
  </si>
  <si>
    <t>Dana</t>
  </si>
  <si>
    <t>Danbury</t>
  </si>
  <si>
    <t>Danville</t>
  </si>
  <si>
    <t>Davenport</t>
  </si>
  <si>
    <t>Davis City</t>
  </si>
  <si>
    <t>Dawson</t>
  </si>
  <si>
    <t>Dayton</t>
  </si>
  <si>
    <t>De Soto</t>
  </si>
  <si>
    <t>Decatur City</t>
  </si>
  <si>
    <t>Decorah</t>
  </si>
  <si>
    <t>Dedham</t>
  </si>
  <si>
    <t>Deep River</t>
  </si>
  <si>
    <t>Defiance</t>
  </si>
  <si>
    <t>Delaware</t>
  </si>
  <si>
    <t>Delhi</t>
  </si>
  <si>
    <t>Delmar</t>
  </si>
  <si>
    <t>Deloit</t>
  </si>
  <si>
    <t>Delta</t>
  </si>
  <si>
    <t>Denison</t>
  </si>
  <si>
    <t>Denver</t>
  </si>
  <si>
    <t>Derby</t>
  </si>
  <si>
    <t>Des Moines</t>
  </si>
  <si>
    <t>DeWitt</t>
  </si>
  <si>
    <t>Dexter</t>
  </si>
  <si>
    <t>Diagonal</t>
  </si>
  <si>
    <t>Dickens</t>
  </si>
  <si>
    <t>Dike</t>
  </si>
  <si>
    <t>Dixon</t>
  </si>
  <si>
    <t>Dolliver</t>
  </si>
  <si>
    <t>Donahue</t>
  </si>
  <si>
    <t>Donnellson</t>
  </si>
  <si>
    <t>Doon</t>
  </si>
  <si>
    <t>Dougherty</t>
  </si>
  <si>
    <t>Dow City</t>
  </si>
  <si>
    <t>Dows</t>
  </si>
  <si>
    <t>Drakesville</t>
  </si>
  <si>
    <t>Dubuque</t>
  </si>
  <si>
    <t>Dumont</t>
  </si>
  <si>
    <t>Duncombe</t>
  </si>
  <si>
    <t>Dundee</t>
  </si>
  <si>
    <t>Dunkerton</t>
  </si>
  <si>
    <t>Dunlap</t>
  </si>
  <si>
    <t>Durango</t>
  </si>
  <si>
    <t>Durant</t>
  </si>
  <si>
    <t>Dyersville</t>
  </si>
  <si>
    <t>Dysart</t>
  </si>
  <si>
    <t>Eagle Grove</t>
  </si>
  <si>
    <t>Earlham</t>
  </si>
  <si>
    <t>Earling</t>
  </si>
  <si>
    <t>Earlville</t>
  </si>
  <si>
    <t>Early</t>
  </si>
  <si>
    <t>East Peru</t>
  </si>
  <si>
    <t>Eddyville</t>
  </si>
  <si>
    <t>Edgewood</t>
  </si>
  <si>
    <t>Elberon</t>
  </si>
  <si>
    <t>Eldon</t>
  </si>
  <si>
    <t>Eldora</t>
  </si>
  <si>
    <t>Eldridge</t>
  </si>
  <si>
    <t>Elgin</t>
  </si>
  <si>
    <t>Elk Horn</t>
  </si>
  <si>
    <t>Elk Run Heights</t>
  </si>
  <si>
    <t>Elkader</t>
  </si>
  <si>
    <t>Elkhart</t>
  </si>
  <si>
    <t>Elkport</t>
  </si>
  <si>
    <t>Elliott</t>
  </si>
  <si>
    <t>Ellston</t>
  </si>
  <si>
    <t>Ellsworth</t>
  </si>
  <si>
    <t>Elma</t>
  </si>
  <si>
    <t>Ely</t>
  </si>
  <si>
    <t>Emerson</t>
  </si>
  <si>
    <t>Emmetsburg</t>
  </si>
  <si>
    <t>Epworth</t>
  </si>
  <si>
    <t>Essex</t>
  </si>
  <si>
    <t>Estherville</t>
  </si>
  <si>
    <t>Evansdale</t>
  </si>
  <si>
    <t>Everly</t>
  </si>
  <si>
    <t>Exira</t>
  </si>
  <si>
    <t>Exline</t>
  </si>
  <si>
    <t>Fairbank</t>
  </si>
  <si>
    <t>Fairfax</t>
  </si>
  <si>
    <t>Fairfield</t>
  </si>
  <si>
    <t>Farley</t>
  </si>
  <si>
    <t>Farmersburg</t>
  </si>
  <si>
    <t>Farmington</t>
  </si>
  <si>
    <t>Farnhamville</t>
  </si>
  <si>
    <t>Farragut</t>
  </si>
  <si>
    <t>Fayette</t>
  </si>
  <si>
    <t>Fenton</t>
  </si>
  <si>
    <t>Ferguson</t>
  </si>
  <si>
    <t>Fertile</t>
  </si>
  <si>
    <t>Floris</t>
  </si>
  <si>
    <t>Floyd</t>
  </si>
  <si>
    <t>Fonda</t>
  </si>
  <si>
    <t>Fontanelle</t>
  </si>
  <si>
    <t>Forest City</t>
  </si>
  <si>
    <t>Fort Atkinson</t>
  </si>
  <si>
    <t>Fort Dodge</t>
  </si>
  <si>
    <t>Fort Madison</t>
  </si>
  <si>
    <t>Fostoria</t>
  </si>
  <si>
    <t>Franklin</t>
  </si>
  <si>
    <t>Fraser</t>
  </si>
  <si>
    <t>Fredericksburg</t>
  </si>
  <si>
    <t>Frederika</t>
  </si>
  <si>
    <t>Fredonia</t>
  </si>
  <si>
    <t>Fremont</t>
  </si>
  <si>
    <t>Fruitland</t>
  </si>
  <si>
    <t>Galt</t>
  </si>
  <si>
    <t>Galva</t>
  </si>
  <si>
    <t>Garber</t>
  </si>
  <si>
    <t>Garden Grove</t>
  </si>
  <si>
    <t>Garnavillo</t>
  </si>
  <si>
    <t>Garner</t>
  </si>
  <si>
    <t>Garrison</t>
  </si>
  <si>
    <t>Garwin</t>
  </si>
  <si>
    <t>Geneva</t>
  </si>
  <si>
    <t>George</t>
  </si>
  <si>
    <t>Gibson</t>
  </si>
  <si>
    <t>Gilbert</t>
  </si>
  <si>
    <t>Gilbertville</t>
  </si>
  <si>
    <t>Gillett Grove</t>
  </si>
  <si>
    <t>Gilman</t>
  </si>
  <si>
    <t>Gilmore City</t>
  </si>
  <si>
    <t>Gladbrook</t>
  </si>
  <si>
    <t>Glenwood</t>
  </si>
  <si>
    <t>Glidden</t>
  </si>
  <si>
    <t>Goldfield</t>
  </si>
  <si>
    <t>Goodell</t>
  </si>
  <si>
    <t>Goose Lake</t>
  </si>
  <si>
    <t>Gowrie</t>
  </si>
  <si>
    <t>Graettinger</t>
  </si>
  <si>
    <t>Graf</t>
  </si>
  <si>
    <t>Grafton</t>
  </si>
  <si>
    <t>Grand Junction</t>
  </si>
  <si>
    <t>Grand Mound</t>
  </si>
  <si>
    <t>Grand River</t>
  </si>
  <si>
    <t>Grandview</t>
  </si>
  <si>
    <t>Granger</t>
  </si>
  <si>
    <t>Grant</t>
  </si>
  <si>
    <t>Granville</t>
  </si>
  <si>
    <t>Gravity</t>
  </si>
  <si>
    <t>Gray</t>
  </si>
  <si>
    <t>Greeley</t>
  </si>
  <si>
    <t>Greene</t>
  </si>
  <si>
    <t>Greenfield</t>
  </si>
  <si>
    <t>Greenville</t>
  </si>
  <si>
    <t>Grimes</t>
  </si>
  <si>
    <t>Grinnell</t>
  </si>
  <si>
    <t>Griswold</t>
  </si>
  <si>
    <t>Grundy Center</t>
  </si>
  <si>
    <t>Gruver</t>
  </si>
  <si>
    <t>Guernsey</t>
  </si>
  <si>
    <t>Guthrie Center</t>
  </si>
  <si>
    <t>Guttenberg</t>
  </si>
  <si>
    <t>Halbur</t>
  </si>
  <si>
    <t>Hamburg</t>
  </si>
  <si>
    <t>Hamilton</t>
  </si>
  <si>
    <t>Hampton</t>
  </si>
  <si>
    <t>Hancock</t>
  </si>
  <si>
    <t>Hanlontown</t>
  </si>
  <si>
    <t>Hansell</t>
  </si>
  <si>
    <t>Harcourt</t>
  </si>
  <si>
    <t>Hardy</t>
  </si>
  <si>
    <t>Harlan</t>
  </si>
  <si>
    <t>Harper</t>
  </si>
  <si>
    <t>Harpers Ferry</t>
  </si>
  <si>
    <t>Harris</t>
  </si>
  <si>
    <t>Hartford</t>
  </si>
  <si>
    <t>Hartley</t>
  </si>
  <si>
    <t>Hartwick</t>
  </si>
  <si>
    <t>Harvey</t>
  </si>
  <si>
    <t>Hastings</t>
  </si>
  <si>
    <t>Havelock</t>
  </si>
  <si>
    <t>Haverhill</t>
  </si>
  <si>
    <t>Hawarden</t>
  </si>
  <si>
    <t>Hawkeye</t>
  </si>
  <si>
    <t>Hayesville</t>
  </si>
  <si>
    <t>Hazleton</t>
  </si>
  <si>
    <t>Hedrick</t>
  </si>
  <si>
    <t>Henderson</t>
  </si>
  <si>
    <t>Hepburn</t>
  </si>
  <si>
    <t>Hiawatha</t>
  </si>
  <si>
    <t>Hills</t>
  </si>
  <si>
    <t>Hillsboro</t>
  </si>
  <si>
    <t>Hinton</t>
  </si>
  <si>
    <t>Holland</t>
  </si>
  <si>
    <t>Holstein</t>
  </si>
  <si>
    <t>Holy Cross</t>
  </si>
  <si>
    <t>Hopkinton</t>
  </si>
  <si>
    <t>Hornick</t>
  </si>
  <si>
    <t>Hospers</t>
  </si>
  <si>
    <t>Houghton</t>
  </si>
  <si>
    <t>Hubbard</t>
  </si>
  <si>
    <t>Hudson</t>
  </si>
  <si>
    <t>Hull</t>
  </si>
  <si>
    <t>Humboldt</t>
  </si>
  <si>
    <t>Humeston</t>
  </si>
  <si>
    <t>Huxley</t>
  </si>
  <si>
    <t>Ida Grove</t>
  </si>
  <si>
    <t>Imogene</t>
  </si>
  <si>
    <t>Independence</t>
  </si>
  <si>
    <t>Indianola</t>
  </si>
  <si>
    <t>Inwood</t>
  </si>
  <si>
    <t>Ionia</t>
  </si>
  <si>
    <t>Iowa City</t>
  </si>
  <si>
    <t>Iowa Falls</t>
  </si>
  <si>
    <t>Ireton</t>
  </si>
  <si>
    <t>Irwin</t>
  </si>
  <si>
    <t>Jackson Junction</t>
  </si>
  <si>
    <t>Jamaica</t>
  </si>
  <si>
    <t>Janesville</t>
  </si>
  <si>
    <t>Jefferson</t>
  </si>
  <si>
    <t>Jesup</t>
  </si>
  <si>
    <t>Jewell Junction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</si>
  <si>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</si>
  <si>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</si>
  <si>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</si>
  <si>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</si>
  <si>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</si>
  <si>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</si>
  <si>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</si>
  <si>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</si>
  <si>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Kellogg</t>
  </si>
  <si>
    <t>Kensett</t>
  </si>
  <si>
    <t>Keokuk</t>
  </si>
  <si>
    <t>Keomah Village</t>
  </si>
  <si>
    <t>Keosauqua</t>
  </si>
  <si>
    <t>Keota</t>
  </si>
  <si>
    <t>Keswick</t>
  </si>
  <si>
    <t>Keystone</t>
  </si>
  <si>
    <t>Kimballton</t>
  </si>
  <si>
    <t>Kingsley</t>
  </si>
  <si>
    <t>Kinross</t>
  </si>
  <si>
    <t>Kirkman</t>
  </si>
  <si>
    <t>Kirkville</t>
  </si>
  <si>
    <t>Kiron</t>
  </si>
  <si>
    <t>Klemme</t>
  </si>
  <si>
    <t>Knierim</t>
  </si>
  <si>
    <t>Knoxville</t>
  </si>
  <si>
    <t>La Motte</t>
  </si>
  <si>
    <t>La Porte City</t>
  </si>
  <si>
    <t>Lacona</t>
  </si>
  <si>
    <t>Ladora</t>
  </si>
  <si>
    <t>Lake City</t>
  </si>
  <si>
    <t>Lake Mills</t>
  </si>
  <si>
    <t>Lake Park</t>
  </si>
  <si>
    <t>Lake View</t>
  </si>
  <si>
    <t>Lakeside</t>
  </si>
  <si>
    <t>Lakota</t>
  </si>
  <si>
    <t>Lambs Grove</t>
  </si>
  <si>
    <t>Lamoni</t>
  </si>
  <si>
    <t>Lamont</t>
  </si>
  <si>
    <t>Lanesboro</t>
  </si>
  <si>
    <t>Lansing</t>
  </si>
  <si>
    <t>Larchwood</t>
  </si>
  <si>
    <t>Larrabee</t>
  </si>
  <si>
    <t>Latimer</t>
  </si>
  <si>
    <t>Laurel</t>
  </si>
  <si>
    <t>Laurens</t>
  </si>
  <si>
    <t>Lawler</t>
  </si>
  <si>
    <t>Lawton</t>
  </si>
  <si>
    <t>Le Claire</t>
  </si>
  <si>
    <t>Le Grand</t>
  </si>
  <si>
    <t>Le Mars</t>
  </si>
  <si>
    <t>Le Roy</t>
  </si>
  <si>
    <t>Ledyard</t>
  </si>
  <si>
    <t>Lehigh</t>
  </si>
  <si>
    <t>Leighton</t>
  </si>
  <si>
    <t>Leland</t>
  </si>
  <si>
    <t>Lenox</t>
  </si>
  <si>
    <t>Leon</t>
  </si>
  <si>
    <t>Lester</t>
  </si>
  <si>
    <t>Letts</t>
  </si>
  <si>
    <t>Lewis</t>
  </si>
  <si>
    <t>Libertyville</t>
  </si>
  <si>
    <t>Lidderdale</t>
  </si>
  <si>
    <t>Lime Springs</t>
  </si>
  <si>
    <t>Lincoln</t>
  </si>
  <si>
    <t>Linden</t>
  </si>
  <si>
    <t>Lineville</t>
  </si>
  <si>
    <t>Linn Grove</t>
  </si>
  <si>
    <t>Lisbon</t>
  </si>
  <si>
    <t>Liscomb</t>
  </si>
  <si>
    <t>Little Rock</t>
  </si>
  <si>
    <t>Little Sioux</t>
  </si>
  <si>
    <t>Livermore</t>
  </si>
  <si>
    <t>Lockridge</t>
  </si>
  <si>
    <t>Logan</t>
  </si>
  <si>
    <t>Lohrville</t>
  </si>
  <si>
    <t>Lone Rock</t>
  </si>
  <si>
    <t>Lone Tree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</si>
  <si>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</si>
  <si>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</si>
  <si>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</si>
  <si>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</si>
  <si>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</si>
  <si>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</si>
  <si>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</si>
  <si>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</si>
  <si>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Lucas</t>
  </si>
  <si>
    <t>Luther</t>
  </si>
  <si>
    <t>Luxemburg</t>
  </si>
  <si>
    <t>Luzerne</t>
  </si>
  <si>
    <t>Lynnville</t>
  </si>
  <si>
    <t>Lytton</t>
  </si>
  <si>
    <t>Macedonia</t>
  </si>
  <si>
    <t>Macksburg</t>
  </si>
  <si>
    <t>Madrid</t>
  </si>
  <si>
    <t>Magnolia</t>
  </si>
  <si>
    <t>Maharishi Vedic City</t>
  </si>
  <si>
    <t>Malcom</t>
  </si>
  <si>
    <t>Mallard</t>
  </si>
  <si>
    <t>Maloy</t>
  </si>
  <si>
    <t>Malvern</t>
  </si>
  <si>
    <t>Manchester</t>
  </si>
  <si>
    <t>Manilla</t>
  </si>
  <si>
    <t>Manly</t>
  </si>
  <si>
    <t>Manning</t>
  </si>
  <si>
    <t>Manson</t>
  </si>
  <si>
    <t>Mapleton</t>
  </si>
  <si>
    <t>Maquoketa</t>
  </si>
  <si>
    <t>Marathon</t>
  </si>
  <si>
    <t>Marble Rock</t>
  </si>
  <si>
    <t>Marcus</t>
  </si>
  <si>
    <t>Marengo</t>
  </si>
  <si>
    <t>Marion</t>
  </si>
  <si>
    <t>Marne</t>
  </si>
  <si>
    <t>Marquette</t>
  </si>
  <si>
    <t>Marshalltown</t>
  </si>
  <si>
    <t>Martelle</t>
  </si>
  <si>
    <t>Martensdale</t>
  </si>
  <si>
    <t>Martinsburg</t>
  </si>
  <si>
    <t>Marysville</t>
  </si>
  <si>
    <t>Mason City</t>
  </si>
  <si>
    <t>Masonville</t>
  </si>
  <si>
    <t>Massena</t>
  </si>
  <si>
    <t>Matlock</t>
  </si>
  <si>
    <t>Maurice</t>
  </si>
  <si>
    <t>Maxwell</t>
  </si>
  <si>
    <t>Maynard</t>
  </si>
  <si>
    <t>Maysville</t>
  </si>
  <si>
    <t>McCallsburg</t>
  </si>
  <si>
    <t>McCausland</t>
  </si>
  <si>
    <t>McClelland</t>
  </si>
  <si>
    <t>McGregor</t>
  </si>
  <si>
    <t>McIntire</t>
  </si>
  <si>
    <t>Mechanicsville</t>
  </si>
  <si>
    <t>Mediapolis</t>
  </si>
  <si>
    <t>Melbourne</t>
  </si>
  <si>
    <t>Melcher-Dallas</t>
  </si>
  <si>
    <t>Melrose</t>
  </si>
  <si>
    <t>Melvin</t>
  </si>
  <si>
    <t>Menlo</t>
  </si>
  <si>
    <t>Meriden</t>
  </si>
  <si>
    <t>Merrill</t>
  </si>
  <si>
    <t>Meservey</t>
  </si>
  <si>
    <t>Middletown</t>
  </si>
  <si>
    <t>Miles</t>
  </si>
  <si>
    <t>Milford</t>
  </si>
  <si>
    <t>Millersburg</t>
  </si>
  <si>
    <t>Millerton</t>
  </si>
  <si>
    <t>Milo</t>
  </si>
  <si>
    <t>Milton</t>
  </si>
  <si>
    <t>Minburn</t>
  </si>
  <si>
    <t>Minden</t>
  </si>
  <si>
    <t>Mingo</t>
  </si>
  <si>
    <t>Missouri Valley</t>
  </si>
  <si>
    <t>Mitchell</t>
  </si>
  <si>
    <t>Mitchellville</t>
  </si>
  <si>
    <t>Modale</t>
  </si>
  <si>
    <t>Mondamin</t>
  </si>
  <si>
    <t>Monmouth</t>
  </si>
  <si>
    <t>Monona</t>
  </si>
  <si>
    <t>Monroe</t>
  </si>
  <si>
    <t>Montezuma</t>
  </si>
  <si>
    <t>Monticello</t>
  </si>
  <si>
    <t>Montour</t>
  </si>
  <si>
    <t>Montrose</t>
  </si>
  <si>
    <t>Moorhead</t>
  </si>
  <si>
    <t>Moorland</t>
  </si>
  <si>
    <t>Moravia</t>
  </si>
  <si>
    <t>Morley</t>
  </si>
  <si>
    <t>Morning Sun</t>
  </si>
  <si>
    <t>Morrison</t>
  </si>
  <si>
    <t>Moulton</t>
  </si>
  <si>
    <t>Mount Auburn</t>
  </si>
  <si>
    <t>Mount Ayr</t>
  </si>
  <si>
    <t>Mount Pleasant</t>
  </si>
  <si>
    <t>Mount Vernon</t>
  </si>
  <si>
    <t>Moville</t>
  </si>
  <si>
    <t>Murray</t>
  </si>
  <si>
    <t>Muscatine</t>
  </si>
  <si>
    <t>Mystic</t>
  </si>
  <si>
    <t>Nashua</t>
  </si>
  <si>
    <t>Nemaha</t>
  </si>
  <si>
    <t>Neola</t>
  </si>
  <si>
    <t>Nevada</t>
  </si>
  <si>
    <t>New Albin</t>
  </si>
  <si>
    <t>New Hampton</t>
  </si>
  <si>
    <t>New Hartford</t>
  </si>
  <si>
    <t>New Liberty</t>
  </si>
  <si>
    <t>New London</t>
  </si>
  <si>
    <t>New Market</t>
  </si>
  <si>
    <t>New Providence</t>
  </si>
  <si>
    <t>New Sharon</t>
  </si>
  <si>
    <t>New Vienna</t>
  </si>
  <si>
    <t>New Virginia</t>
  </si>
  <si>
    <t>Newell</t>
  </si>
  <si>
    <t>Newhall</t>
  </si>
  <si>
    <t>Newton</t>
  </si>
  <si>
    <t>Nichols</t>
  </si>
  <si>
    <t>Nodaway</t>
  </si>
  <si>
    <t>Nora Springs</t>
  </si>
  <si>
    <t>North Buena Vista</t>
  </si>
  <si>
    <t>North English</t>
  </si>
  <si>
    <t>North Liberty</t>
  </si>
  <si>
    <t>North Washington</t>
  </si>
  <si>
    <t>Northboro</t>
  </si>
  <si>
    <t>Northwood</t>
  </si>
  <si>
    <t>Norwalk</t>
  </si>
  <si>
    <t>Norway</t>
  </si>
  <si>
    <t>Numa</t>
  </si>
  <si>
    <t>Oakland</t>
  </si>
  <si>
    <t>Oakland Acres</t>
  </si>
  <si>
    <t>Oakville</t>
  </si>
  <si>
    <t>Ocheyedan</t>
  </si>
  <si>
    <t>Odebolt</t>
  </si>
  <si>
    <t>Oelwein</t>
  </si>
  <si>
    <t>Ogden</t>
  </si>
  <si>
    <t>Okoboji</t>
  </si>
  <si>
    <t>Olds</t>
  </si>
  <si>
    <t>Olin</t>
  </si>
  <si>
    <t>Ollie</t>
  </si>
  <si>
    <t>Onawa</t>
  </si>
  <si>
    <t>Onslow</t>
  </si>
  <si>
    <t>Orange City</t>
  </si>
  <si>
    <t>Orchard</t>
  </si>
  <si>
    <t>Orient</t>
  </si>
  <si>
    <t>Orleans</t>
  </si>
  <si>
    <t>Osage</t>
  </si>
  <si>
    <t>Osceola</t>
  </si>
  <si>
    <t>Oskaloosa</t>
  </si>
  <si>
    <t>Ossian</t>
  </si>
  <si>
    <t>Osterdock</t>
  </si>
  <si>
    <t>Otho</t>
  </si>
  <si>
    <t>Oto</t>
  </si>
  <si>
    <t>Ottosen</t>
  </si>
  <si>
    <t>Ottumwa</t>
  </si>
  <si>
    <t>Owasa</t>
  </si>
  <si>
    <t>Oxford</t>
  </si>
  <si>
    <t>Oxford Junction</t>
  </si>
  <si>
    <t>Oyens</t>
  </si>
  <si>
    <t>Pacific Junction</t>
  </si>
  <si>
    <t>Packwood</t>
  </si>
  <si>
    <t>Palmer</t>
  </si>
  <si>
    <t>Palo</t>
  </si>
  <si>
    <t>Panama</t>
  </si>
  <si>
    <t>Panora</t>
  </si>
  <si>
    <t>Panorama Park</t>
  </si>
  <si>
    <t>Parkersburg</t>
  </si>
  <si>
    <t>Parnell</t>
  </si>
  <si>
    <t>Paton</t>
  </si>
  <si>
    <t>Patterson</t>
  </si>
  <si>
    <t>Paullina</t>
  </si>
  <si>
    <t>Pella</t>
  </si>
  <si>
    <t>Peosta</t>
  </si>
  <si>
    <t>Perry</t>
  </si>
  <si>
    <t>Persia</t>
  </si>
  <si>
    <t>Peterson</t>
  </si>
  <si>
    <t>Pierson</t>
  </si>
  <si>
    <t>Pilot Mound</t>
  </si>
  <si>
    <t>Pisgah</t>
  </si>
  <si>
    <t>Plainfield</t>
  </si>
  <si>
    <t>Plano</t>
  </si>
  <si>
    <t>Pleasant Hill</t>
  </si>
  <si>
    <t>Pleasant Plain</t>
  </si>
  <si>
    <t>Pleasanton</t>
  </si>
  <si>
    <t>Pleasantville</t>
  </si>
  <si>
    <t>Plover</t>
  </si>
  <si>
    <t>Plymouth</t>
  </si>
  <si>
    <t>Pocahontas</t>
  </si>
  <si>
    <t>Polk City</t>
  </si>
  <si>
    <t>Pomeroy</t>
  </si>
  <si>
    <t>Popejoy</t>
  </si>
  <si>
    <t>Portsmouth</t>
  </si>
  <si>
    <t>Postville</t>
  </si>
  <si>
    <t>Prairie City</t>
  </si>
  <si>
    <t>Prairieburg</t>
  </si>
  <si>
    <t>Prescott</t>
  </si>
  <si>
    <t>Preston</t>
  </si>
  <si>
    <t>Primghar</t>
  </si>
  <si>
    <t>Princeton</t>
  </si>
  <si>
    <t>Promise City</t>
  </si>
  <si>
    <t>Protivin</t>
  </si>
  <si>
    <t>Pulaski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</si>
  <si>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</si>
  <si>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</si>
  <si>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</si>
  <si>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</si>
  <si>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</si>
  <si>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</si>
  <si>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</si>
  <si>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</si>
  <si>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Rathbun</t>
  </si>
  <si>
    <t>Raymond</t>
  </si>
  <si>
    <t>Readlyn</t>
  </si>
  <si>
    <t>Reasnor</t>
  </si>
  <si>
    <t>Red Oak</t>
  </si>
  <si>
    <t>Redding</t>
  </si>
  <si>
    <t>Redfield</t>
  </si>
  <si>
    <t>Reinbeck</t>
  </si>
  <si>
    <t>Rembrandt</t>
  </si>
  <si>
    <t>Remsen</t>
  </si>
  <si>
    <t>Renwick</t>
  </si>
  <si>
    <t>Rhodes</t>
  </si>
  <si>
    <t>Riceville</t>
  </si>
  <si>
    <t>Richland</t>
  </si>
  <si>
    <t>Rickardsville</t>
  </si>
  <si>
    <t>Ricketts</t>
  </si>
  <si>
    <t>Ridgeway</t>
  </si>
  <si>
    <t>Rinard</t>
  </si>
  <si>
    <t>Ringsted</t>
  </si>
  <si>
    <t>Rippey</t>
  </si>
  <si>
    <t>Riverdale</t>
  </si>
  <si>
    <t>Riverside</t>
  </si>
  <si>
    <t>Riverton</t>
  </si>
  <si>
    <t>Robins</t>
  </si>
  <si>
    <t>Rock Falls</t>
  </si>
  <si>
    <t>Rock Rapids</t>
  </si>
  <si>
    <t>Rock Valley</t>
  </si>
  <si>
    <t>Rockford</t>
  </si>
  <si>
    <t>Rockwell</t>
  </si>
  <si>
    <t>Rockwell City</t>
  </si>
  <si>
    <t>Rodman</t>
  </si>
  <si>
    <t>Rodney</t>
  </si>
  <si>
    <t>Roland</t>
  </si>
  <si>
    <t>Rolfe</t>
  </si>
  <si>
    <t>Rome</t>
  </si>
  <si>
    <t>Rose Hill</t>
  </si>
  <si>
    <t>Rossie</t>
  </si>
  <si>
    <t>Rowan</t>
  </si>
  <si>
    <t>Rowley</t>
  </si>
  <si>
    <t>Royal</t>
  </si>
  <si>
    <t>Rudd</t>
  </si>
  <si>
    <t>Runnells</t>
  </si>
  <si>
    <t>Russell</t>
  </si>
  <si>
    <t>Ruthven</t>
  </si>
  <si>
    <t>Rutland</t>
  </si>
  <si>
    <t>Ryan</t>
  </si>
  <si>
    <t>Sabula</t>
  </si>
  <si>
    <t>Sac City</t>
  </si>
  <si>
    <t>Sageville</t>
  </si>
  <si>
    <t>Salem</t>
  </si>
  <si>
    <t>Salix</t>
  </si>
  <si>
    <t>Sanborn</t>
  </si>
  <si>
    <t>Sandyville</t>
  </si>
  <si>
    <t>Scarville</t>
  </si>
  <si>
    <t>Schaller</t>
  </si>
  <si>
    <t>Schleswig</t>
  </si>
  <si>
    <t>Scranton</t>
  </si>
  <si>
    <t>Searsboro</t>
  </si>
  <si>
    <t>Sergeant Bluff</t>
  </si>
  <si>
    <t>Seymour</t>
  </si>
  <si>
    <t>Shambaugh</t>
  </si>
  <si>
    <t>Shannon City</t>
  </si>
  <si>
    <t>Sharpsburg</t>
  </si>
  <si>
    <t>Sheffield</t>
  </si>
  <si>
    <t>Shelby</t>
  </si>
  <si>
    <t>Sheldahl</t>
  </si>
  <si>
    <t>Sheldon</t>
  </si>
  <si>
    <t>Shell Rock</t>
  </si>
  <si>
    <t>Shellsburg</t>
  </si>
  <si>
    <t>Shenandoah</t>
  </si>
  <si>
    <t>Sherrill</t>
  </si>
  <si>
    <t>Shueyville</t>
  </si>
  <si>
    <t>Sibley</t>
  </si>
  <si>
    <t>Sidney</t>
  </si>
  <si>
    <t>Sigourney</t>
  </si>
  <si>
    <t>Silver City</t>
  </si>
  <si>
    <t>Sioux Center</t>
  </si>
  <si>
    <t>Sioux City</t>
  </si>
  <si>
    <t>Sioux Rapids</t>
  </si>
  <si>
    <t>Slater</t>
  </si>
  <si>
    <t>Sloan</t>
  </si>
  <si>
    <t>Smithland</t>
  </si>
  <si>
    <t>Soldier</t>
  </si>
  <si>
    <t>Solon</t>
  </si>
  <si>
    <t>Somers</t>
  </si>
  <si>
    <t>South English</t>
  </si>
  <si>
    <t>Spencer</t>
  </si>
  <si>
    <t>Spillville</t>
  </si>
  <si>
    <t>Spirit Lake</t>
  </si>
  <si>
    <t>Spragueville</t>
  </si>
  <si>
    <t>Spring Hill</t>
  </si>
  <si>
    <t>Springbrook</t>
  </si>
  <si>
    <t>Springville</t>
  </si>
  <si>
    <t>St. Ansgar</t>
  </si>
  <si>
    <t>St. Anthony</t>
  </si>
  <si>
    <t>St. Charles</t>
  </si>
  <si>
    <t>St. Donatus</t>
  </si>
  <si>
    <t>St. Lucas</t>
  </si>
  <si>
    <t>St. Marys</t>
  </si>
  <si>
    <t>St. Olaf</t>
  </si>
  <si>
    <t>St. Paul</t>
  </si>
  <si>
    <t>Stacyville</t>
  </si>
  <si>
    <t>Stanhope</t>
  </si>
  <si>
    <t>Stanley</t>
  </si>
  <si>
    <t>Stanton</t>
  </si>
  <si>
    <t>Stanwood</t>
  </si>
  <si>
    <t>State Center</t>
  </si>
  <si>
    <t>Steamboat Rock</t>
  </si>
  <si>
    <t>Stockport</t>
  </si>
  <si>
    <t>Stockton</t>
  </si>
  <si>
    <t>Storm Lake</t>
  </si>
  <si>
    <t>Story City</t>
  </si>
  <si>
    <t>Stout</t>
  </si>
  <si>
    <t>Stratford</t>
  </si>
  <si>
    <t>Strawberry Point</t>
  </si>
  <si>
    <t>Struble</t>
  </si>
  <si>
    <t>Stuart</t>
  </si>
  <si>
    <t>Sully</t>
  </si>
  <si>
    <t>Sumner</t>
  </si>
  <si>
    <t>Superior</t>
  </si>
  <si>
    <t>Sutherland</t>
  </si>
  <si>
    <t>Swaledale</t>
  </si>
  <si>
    <t>Swan</t>
  </si>
  <si>
    <t>Swea City</t>
  </si>
  <si>
    <t>Swisher</t>
  </si>
  <si>
    <t>Tabor</t>
  </si>
  <si>
    <t>Tama</t>
  </si>
  <si>
    <t>Templeton</t>
  </si>
  <si>
    <t>Tennant</t>
  </si>
  <si>
    <t>Terril</t>
  </si>
  <si>
    <t>Thayer</t>
  </si>
  <si>
    <t>Thompson</t>
  </si>
  <si>
    <t>Thor</t>
  </si>
  <si>
    <t>Thornburg</t>
  </si>
  <si>
    <t>Thornton</t>
  </si>
  <si>
    <t>Thurman</t>
  </si>
  <si>
    <t>Tiffin</t>
  </si>
  <si>
    <t>Tingley</t>
  </si>
  <si>
    <t>Tipton</t>
  </si>
  <si>
    <t>Titonka</t>
  </si>
  <si>
    <t>Toledo</t>
  </si>
  <si>
    <t>Toronto</t>
  </si>
  <si>
    <t>Traer</t>
  </si>
  <si>
    <t>Treynor</t>
  </si>
  <si>
    <t>Tripoli</t>
  </si>
  <si>
    <t>Truesdale</t>
  </si>
  <si>
    <t>Truro</t>
  </si>
  <si>
    <t>Turin</t>
  </si>
  <si>
    <t>Udell</t>
  </si>
  <si>
    <t>Underwood</t>
  </si>
  <si>
    <t>Union</t>
  </si>
  <si>
    <t>Unionville</t>
  </si>
  <si>
    <t>University Heights</t>
  </si>
  <si>
    <t>University Park</t>
  </si>
  <si>
    <t>Urbana</t>
  </si>
  <si>
    <t>Urbandale</t>
  </si>
  <si>
    <t>Ute</t>
  </si>
  <si>
    <t>Vail</t>
  </si>
  <si>
    <t>Valeria</t>
  </si>
  <si>
    <t>Van Horne</t>
  </si>
  <si>
    <t>Van Meter</t>
  </si>
  <si>
    <t>Van Wert</t>
  </si>
  <si>
    <t>Varina</t>
  </si>
  <si>
    <t>Ventura</t>
  </si>
  <si>
    <t>Victor</t>
  </si>
  <si>
    <t>Villisca</t>
  </si>
  <si>
    <t>Vincent</t>
  </si>
  <si>
    <t>Vining</t>
  </si>
  <si>
    <t>Vinton</t>
  </si>
  <si>
    <t>Volga</t>
  </si>
  <si>
    <t>Wadena</t>
  </si>
  <si>
    <t>Wahpeton</t>
  </si>
  <si>
    <t>Walcott</t>
  </si>
  <si>
    <t>Walford</t>
  </si>
  <si>
    <t>Walker</t>
  </si>
  <si>
    <t>Wall Lake</t>
  </si>
  <si>
    <t>Wallingford</t>
  </si>
  <si>
    <t>Walnut</t>
  </si>
  <si>
    <t>Wapello</t>
  </si>
  <si>
    <t>Washington</t>
  </si>
  <si>
    <t>Washta</t>
  </si>
  <si>
    <t>Waterloo</t>
  </si>
  <si>
    <t>Waterville</t>
  </si>
  <si>
    <t>Waucoma</t>
  </si>
  <si>
    <t>Waukee</t>
  </si>
  <si>
    <t>Waukon</t>
  </si>
  <si>
    <t>Waverly</t>
  </si>
  <si>
    <t>Wayland</t>
  </si>
  <si>
    <t>Webb</t>
  </si>
  <si>
    <t>Webster</t>
  </si>
  <si>
    <t>Webster City</t>
  </si>
  <si>
    <t>Weldon</t>
  </si>
  <si>
    <t>Wellman</t>
  </si>
  <si>
    <t>Wellsburg</t>
  </si>
  <si>
    <t>Welton</t>
  </si>
  <si>
    <t>Wesley</t>
  </si>
  <si>
    <t>West Bend</t>
  </si>
  <si>
    <t>West Branch</t>
  </si>
  <si>
    <t>West Burlington</t>
  </si>
  <si>
    <t>West Chester</t>
  </si>
  <si>
    <t>West Des Moines</t>
  </si>
  <si>
    <t>West Liberty</t>
  </si>
  <si>
    <t>West Okoboji</t>
  </si>
  <si>
    <t>West Point</t>
  </si>
  <si>
    <t>West Union</t>
  </si>
  <si>
    <t>Westgate</t>
  </si>
  <si>
    <t>Westphalia</t>
  </si>
  <si>
    <t>Westside</t>
  </si>
  <si>
    <t>Westwood</t>
  </si>
  <si>
    <t>What Cheer</t>
  </si>
  <si>
    <t>Wheatland</t>
  </si>
  <si>
    <t>Whiting</t>
  </si>
  <si>
    <t>Whittemore</t>
  </si>
  <si>
    <t>Whitten</t>
  </si>
  <si>
    <t>Willey</t>
  </si>
  <si>
    <t>Williams</t>
  </si>
  <si>
    <t>Williamsburg</t>
  </si>
  <si>
    <t>Williamson</t>
  </si>
  <si>
    <t>Wilton</t>
  </si>
  <si>
    <t>Windsor Heights</t>
  </si>
  <si>
    <t>Winfield</t>
  </si>
  <si>
    <t>Winterset</t>
  </si>
  <si>
    <t>Winthrop</t>
  </si>
  <si>
    <t>Wiota</t>
  </si>
  <si>
    <t>Woden</t>
  </si>
  <si>
    <t>Woodbine</t>
  </si>
  <si>
    <t>Woodburn</t>
  </si>
  <si>
    <t>Woodward</t>
  </si>
  <si>
    <t>Woolstock</t>
  </si>
  <si>
    <t>Worthington</t>
  </si>
  <si>
    <t>Wyoming</t>
  </si>
  <si>
    <t>Yale</t>
  </si>
  <si>
    <t>Yetter</t>
  </si>
  <si>
    <t>Yorktown</t>
  </si>
  <si>
    <t>Zearing</t>
  </si>
  <si>
    <t>Zwingle</t>
  </si>
  <si>
    <t>Community</t>
  </si>
  <si>
    <t>Percent of Population Served</t>
  </si>
  <si>
    <t>Unemployment 
Rate</t>
  </si>
  <si>
    <t>Percent Housing Cost Burdened 
(&gt;= 30% of Income)</t>
  </si>
  <si>
    <t>Total Service Area (Wtd. Avg.)</t>
  </si>
  <si>
    <t>Weighted Average Points</t>
  </si>
  <si>
    <t>Total Points</t>
  </si>
  <si>
    <t>Total Service Area 
(Wtd. Avg.)</t>
  </si>
  <si>
    <t>RAW DATA</t>
  </si>
  <si>
    <t>PERCENTILE RANKING</t>
  </si>
  <si>
    <t>SOCIOECONOMIC ASSESSMENT POINTS</t>
  </si>
  <si>
    <t>GEOID</t>
  </si>
  <si>
    <t>GEOID2</t>
  </si>
  <si>
    <t>NAME</t>
  </si>
  <si>
    <t>NAME2</t>
  </si>
  <si>
    <t>POPULATION (2020)</t>
  </si>
  <si>
    <t>COUNTY</t>
  </si>
  <si>
    <t>COUNTY2</t>
  </si>
  <si>
    <t>Population Trend Between 2010 and 2020 Census</t>
  </si>
  <si>
    <t>Percent with High School Diploma or less</t>
  </si>
  <si>
    <t>Percent of Vacant Homes (excl. Seasonal or Vacation dwellings)</t>
  </si>
  <si>
    <t>Percent of Cost Burdened Housing (&gt;= 30%)</t>
  </si>
  <si>
    <t>Unemployment Rate (County 12 mo avg)</t>
  </si>
  <si>
    <t>S1901_C01_012E</t>
  </si>
  <si>
    <t>S1701_C03_001E</t>
  </si>
  <si>
    <t>Pct_PA_SNAP</t>
  </si>
  <si>
    <t>Pct_SSI</t>
  </si>
  <si>
    <t>Unemp_Rt</t>
  </si>
  <si>
    <t>DP03_0007PE</t>
  </si>
  <si>
    <t>Pop_Trend</t>
  </si>
  <si>
    <t>Pct_Ed</t>
  </si>
  <si>
    <t>Pct_Vacant</t>
  </si>
  <si>
    <t>Pct_Cost_Burdened</t>
  </si>
  <si>
    <t>Estimate!!Households!!Median income (dollars)</t>
  </si>
  <si>
    <t>Estimate!!Percent below poverty level!!Population for whom poverty status is determined</t>
  </si>
  <si>
    <t>Percent!!EMPLOYMENT STATUS!!Population 16 years and over!!Not in labor force</t>
  </si>
  <si>
    <t>1600000US1900190</t>
  </si>
  <si>
    <t>Ackley city, Iowa</t>
  </si>
  <si>
    <t>Hardin</t>
  </si>
  <si>
    <t>Hardin County, Iowa</t>
  </si>
  <si>
    <t>1600000US1900235</t>
  </si>
  <si>
    <t>Ackworth city, Iowa</t>
  </si>
  <si>
    <t>Warren</t>
  </si>
  <si>
    <t>Warren County, Iowa</t>
  </si>
  <si>
    <t>1600000US1900370</t>
  </si>
  <si>
    <t>Adair city, Iowa</t>
  </si>
  <si>
    <t>Adair County, Iowa</t>
  </si>
  <si>
    <t>1600000US1900505</t>
  </si>
  <si>
    <t>Adel city, Iowa</t>
  </si>
  <si>
    <t>Dallas</t>
  </si>
  <si>
    <t>Dallas County, Iowa</t>
  </si>
  <si>
    <t>1600000US1900595</t>
  </si>
  <si>
    <t>Afton city, Iowa</t>
  </si>
  <si>
    <t>Union County, Iowa</t>
  </si>
  <si>
    <t>1600000US1900640</t>
  </si>
  <si>
    <t>Agency city, Iowa</t>
  </si>
  <si>
    <t>Wapello County, Iowa</t>
  </si>
  <si>
    <t>1600000US1900730</t>
  </si>
  <si>
    <t>Ainsworth city, Iowa</t>
  </si>
  <si>
    <t>Washington County, Iowa</t>
  </si>
  <si>
    <t>1600000US1900775</t>
  </si>
  <si>
    <t>Akron city, Iowa</t>
  </si>
  <si>
    <t>Plymouth County, Iowa</t>
  </si>
  <si>
    <t>1600000US1900865</t>
  </si>
  <si>
    <t>Albert City city, Iowa</t>
  </si>
  <si>
    <t>Buena Vista</t>
  </si>
  <si>
    <t>Buena Vista County, Iowa</t>
  </si>
  <si>
    <t>1600000US1900910</t>
  </si>
  <si>
    <t>Albia city, Iowa</t>
  </si>
  <si>
    <t>Monroe County, Iowa</t>
  </si>
  <si>
    <t>1600000US1900955</t>
  </si>
  <si>
    <t>Albion city, Iowa</t>
  </si>
  <si>
    <t>Marshall</t>
  </si>
  <si>
    <t>Marshall County, Iowa</t>
  </si>
  <si>
    <t>1600000US1901000</t>
  </si>
  <si>
    <t>Alburnett city, Iowa</t>
  </si>
  <si>
    <t>Linn</t>
  </si>
  <si>
    <t>Linn County, Iowa</t>
  </si>
  <si>
    <t>1600000US1901045</t>
  </si>
  <si>
    <t>Alden city, Iowa</t>
  </si>
  <si>
    <t>1600000US1901090</t>
  </si>
  <si>
    <t>Alexander city, Iowa</t>
  </si>
  <si>
    <t>Franklin County, Iowa</t>
  </si>
  <si>
    <t>1600000US1901135</t>
  </si>
  <si>
    <t>Algona city, Iowa</t>
  </si>
  <si>
    <t>Kossuth</t>
  </si>
  <si>
    <t>Kossuth County, Iowa</t>
  </si>
  <si>
    <t>1600000US1901180</t>
  </si>
  <si>
    <t>Alleman city, Iowa</t>
  </si>
  <si>
    <t>Polk</t>
  </si>
  <si>
    <t>Polk County, Iowa</t>
  </si>
  <si>
    <t>1600000US1901270</t>
  </si>
  <si>
    <t>Allerton city, Iowa</t>
  </si>
  <si>
    <t>Wayne</t>
  </si>
  <si>
    <t>Wayne County, Iowa</t>
  </si>
  <si>
    <t>1600000US1901315</t>
  </si>
  <si>
    <t>Allison city, Iowa</t>
  </si>
  <si>
    <t>Butler</t>
  </si>
  <si>
    <t>Butler County, Iowa</t>
  </si>
  <si>
    <t>1600000US1901495</t>
  </si>
  <si>
    <t>Alta city, Iowa</t>
  </si>
  <si>
    <t>1600000US1901540</t>
  </si>
  <si>
    <t>Alta Vista city, Iowa</t>
  </si>
  <si>
    <t>Chickasaw</t>
  </si>
  <si>
    <t>Chickasaw County, Iowa</t>
  </si>
  <si>
    <t>1600000US1901585</t>
  </si>
  <si>
    <t>Alton city, Iowa</t>
  </si>
  <si>
    <t>Sioux</t>
  </si>
  <si>
    <t>Sioux County, Iowa</t>
  </si>
  <si>
    <t>1600000US1901630</t>
  </si>
  <si>
    <t>Altoona city, Iowa</t>
  </si>
  <si>
    <t>1600000US1901675</t>
  </si>
  <si>
    <t>Alvord city, Iowa</t>
  </si>
  <si>
    <t>Lyon</t>
  </si>
  <si>
    <t>Lyon County, Iowa</t>
  </si>
  <si>
    <t>1600000US1901855</t>
  </si>
  <si>
    <t>Ames city, Iowa</t>
  </si>
  <si>
    <t>Story</t>
  </si>
  <si>
    <t>Story County, Iowa</t>
  </si>
  <si>
    <t>1600000US1901990</t>
  </si>
  <si>
    <t>Anamosa city, Iowa</t>
  </si>
  <si>
    <t>Jones</t>
  </si>
  <si>
    <t>Jones County, Iowa</t>
  </si>
  <si>
    <t>1600000US1902080</t>
  </si>
  <si>
    <t>Andover city, Iowa</t>
  </si>
  <si>
    <t>Clinton County, Iowa</t>
  </si>
  <si>
    <t>1600000US1902125</t>
  </si>
  <si>
    <t>Andrew city, Iowa</t>
  </si>
  <si>
    <t>Jackson</t>
  </si>
  <si>
    <t>Jackson County, Iowa</t>
  </si>
  <si>
    <t>1600000US1902260</t>
  </si>
  <si>
    <t>Anita city, Iowa</t>
  </si>
  <si>
    <t>Cass</t>
  </si>
  <si>
    <t>Cass County, Iowa</t>
  </si>
  <si>
    <t>1600000US1902305</t>
  </si>
  <si>
    <t>Ankeny city, Iowa</t>
  </si>
  <si>
    <t>1600000US1902350</t>
  </si>
  <si>
    <t>Anthon city, Iowa</t>
  </si>
  <si>
    <t>Woodbury</t>
  </si>
  <si>
    <t>Woodbury County, Iowa</t>
  </si>
  <si>
    <t>1600000US1902395</t>
  </si>
  <si>
    <t>Aplington city, Iowa</t>
  </si>
  <si>
    <t>1600000US1902485</t>
  </si>
  <si>
    <t>Arcadia city, Iowa</t>
  </si>
  <si>
    <t>Carroll County, Iowa</t>
  </si>
  <si>
    <t>1600000US1902530</t>
  </si>
  <si>
    <t>Archer city, Iowa</t>
  </si>
  <si>
    <t>O'Brien</t>
  </si>
  <si>
    <t>O'Brien County, Iowa</t>
  </si>
  <si>
    <t>1600000US1902620</t>
  </si>
  <si>
    <t>Aredale city, Iowa</t>
  </si>
  <si>
    <t>1600000US1902755</t>
  </si>
  <si>
    <t>Arion city, Iowa</t>
  </si>
  <si>
    <t>Crawford</t>
  </si>
  <si>
    <t>Crawford County, Iowa</t>
  </si>
  <si>
    <t>1600000US1902800</t>
  </si>
  <si>
    <t>Arispe city, Iowa</t>
  </si>
  <si>
    <t>1600000US1902845</t>
  </si>
  <si>
    <t>Arlington city, Iowa</t>
  </si>
  <si>
    <t>Fayette County, Iowa</t>
  </si>
  <si>
    <t>1600000US1902935</t>
  </si>
  <si>
    <t>Armstrong city, Iowa</t>
  </si>
  <si>
    <t>Emmet</t>
  </si>
  <si>
    <t>Emmet County, Iowa</t>
  </si>
  <si>
    <t>1600000US1903025</t>
  </si>
  <si>
    <t>Arnolds Park city, Iowa</t>
  </si>
  <si>
    <t>Dickinson</t>
  </si>
  <si>
    <t>Dickinson County, Iowa</t>
  </si>
  <si>
    <t>1600000US1903115</t>
  </si>
  <si>
    <t>Arthur city, Iowa</t>
  </si>
  <si>
    <t>Ida</t>
  </si>
  <si>
    <t>Ida County, Iowa</t>
  </si>
  <si>
    <t>1600000US1903160</t>
  </si>
  <si>
    <t>Asbury city, Iowa</t>
  </si>
  <si>
    <t>Dubuque County, Iowa</t>
  </si>
  <si>
    <t>1600000US1903295</t>
  </si>
  <si>
    <t>Ashton city, Iowa</t>
  </si>
  <si>
    <t>Osceola County, Iowa</t>
  </si>
  <si>
    <t>1600000US1903340</t>
  </si>
  <si>
    <t>Aspinwall city, Iowa</t>
  </si>
  <si>
    <t>1600000US1903385</t>
  </si>
  <si>
    <t>Atalissa city, Iowa</t>
  </si>
  <si>
    <t>Muscatine County, Iowa</t>
  </si>
  <si>
    <t>1600000US1903475</t>
  </si>
  <si>
    <t>Atkins city, Iowa</t>
  </si>
  <si>
    <t>Benton County, Iowa</t>
  </si>
  <si>
    <t>1600000US1903520</t>
  </si>
  <si>
    <t>Atlantic city, Iowa</t>
  </si>
  <si>
    <t>1600000US1903610</t>
  </si>
  <si>
    <t>Auburn city, Iowa</t>
  </si>
  <si>
    <t>Sac</t>
  </si>
  <si>
    <t>Sac County, Iowa</t>
  </si>
  <si>
    <t>1600000US1903655</t>
  </si>
  <si>
    <t>Audubon city, Iowa</t>
  </si>
  <si>
    <t>Audubon County, Iowa</t>
  </si>
  <si>
    <t>1600000US1903745</t>
  </si>
  <si>
    <t>Aurelia city, Iowa</t>
  </si>
  <si>
    <t>Cherokee County, Iowa</t>
  </si>
  <si>
    <t>1600000US1903835</t>
  </si>
  <si>
    <t>Aurora city, Iowa</t>
  </si>
  <si>
    <t>Buchanan</t>
  </si>
  <si>
    <t>Buchanan County, Iowa</t>
  </si>
  <si>
    <t>1600000US1903970</t>
  </si>
  <si>
    <t>Avoca city, Iowa</t>
  </si>
  <si>
    <t>Pottawattamie</t>
  </si>
  <si>
    <t>Pottawattamie County, Iowa</t>
  </si>
  <si>
    <t>1600000US1904105</t>
  </si>
  <si>
    <t>Ayrshire city, Iowa</t>
  </si>
  <si>
    <t>Palo Alto</t>
  </si>
  <si>
    <t>Palo Alto County, Iowa</t>
  </si>
  <si>
    <t>1600000US1904195</t>
  </si>
  <si>
    <t>Badger city, Iowa</t>
  </si>
  <si>
    <t>Webster County, Iowa</t>
  </si>
  <si>
    <t>1600000US1904240</t>
  </si>
  <si>
    <t>Bagley city, Iowa</t>
  </si>
  <si>
    <t>Guthrie</t>
  </si>
  <si>
    <t>Guthrie County, Iowa</t>
  </si>
  <si>
    <t>1600000US1904330</t>
  </si>
  <si>
    <t>Baldwin city, Iowa</t>
  </si>
  <si>
    <t>1600000US1904375</t>
  </si>
  <si>
    <t>Balltown city, Iowa</t>
  </si>
  <si>
    <t>1600000US1904420</t>
  </si>
  <si>
    <t>Bancroft city, Iowa</t>
  </si>
  <si>
    <t>1600000US1904510</t>
  </si>
  <si>
    <t>Bankston city, Iowa</t>
  </si>
  <si>
    <t>1600000US1904555</t>
  </si>
  <si>
    <t>Barnes City city, Iowa</t>
  </si>
  <si>
    <t>Mahaska</t>
  </si>
  <si>
    <t>Mahaska County, Iowa</t>
  </si>
  <si>
    <t>1600000US1904645</t>
  </si>
  <si>
    <t>Barnum city, Iowa</t>
  </si>
  <si>
    <t>1600000US1904780</t>
  </si>
  <si>
    <t>Bassett city, Iowa</t>
  </si>
  <si>
    <t>1600000US1904825</t>
  </si>
  <si>
    <t>Batavia city, Iowa</t>
  </si>
  <si>
    <t>Jefferson County, Iowa</t>
  </si>
  <si>
    <t>1600000US1904870</t>
  </si>
  <si>
    <t>Battle Creek city, Iowa</t>
  </si>
  <si>
    <t>1600000US1904915</t>
  </si>
  <si>
    <t>Baxter city, Iowa</t>
  </si>
  <si>
    <t>Jasper</t>
  </si>
  <si>
    <t>Jasper County, Iowa</t>
  </si>
  <si>
    <t>1600000US1904960</t>
  </si>
  <si>
    <t>Bayard city, Iowa</t>
  </si>
  <si>
    <t>1600000US1905050</t>
  </si>
  <si>
    <t>Beacon city, Iowa</t>
  </si>
  <si>
    <t>1600000US1905095</t>
  </si>
  <si>
    <t>Beaconsfield city, Iowa</t>
  </si>
  <si>
    <t>Ringgold</t>
  </si>
  <si>
    <t>Ringgold County, Iowa</t>
  </si>
  <si>
    <t>1600000US1905140</t>
  </si>
  <si>
    <t>Beaman city, Iowa</t>
  </si>
  <si>
    <t>Grundy</t>
  </si>
  <si>
    <t>Grundy County, Iowa</t>
  </si>
  <si>
    <t>1600000US1905185</t>
  </si>
  <si>
    <t>Beaver city, Iowa</t>
  </si>
  <si>
    <t>Boone County, Iowa</t>
  </si>
  <si>
    <t>1600000US1905365</t>
  </si>
  <si>
    <t>Bedford city, Iowa</t>
  </si>
  <si>
    <t>Taylor</t>
  </si>
  <si>
    <t>Taylor County, Iowa</t>
  </si>
  <si>
    <t>1600000US1905590</t>
  </si>
  <si>
    <t>Belle Plaine city, Iowa</t>
  </si>
  <si>
    <t>1600000US1905635</t>
  </si>
  <si>
    <t>Bellevue city, Iowa</t>
  </si>
  <si>
    <t>1600000US1905680</t>
  </si>
  <si>
    <t>Belmond city, Iowa</t>
  </si>
  <si>
    <t>Wright</t>
  </si>
  <si>
    <t>Wright County, Iowa</t>
  </si>
  <si>
    <t>1600000US1905770</t>
  </si>
  <si>
    <t>Bennett city, Iowa</t>
  </si>
  <si>
    <t>Cedar</t>
  </si>
  <si>
    <t>Cedar County, Iowa</t>
  </si>
  <si>
    <t>1600000US1905905</t>
  </si>
  <si>
    <t>Benton city, Iowa</t>
  </si>
  <si>
    <t>1600000US1906040</t>
  </si>
  <si>
    <t>Berkley city, Iowa</t>
  </si>
  <si>
    <t>1600000US1906085</t>
  </si>
  <si>
    <t>Bernard city, Iowa</t>
  </si>
  <si>
    <t>1600000US1906175</t>
  </si>
  <si>
    <t>Bertram city, Iowa</t>
  </si>
  <si>
    <t>1600000US1906355</t>
  </si>
  <si>
    <t>Bettendorf city, Iowa</t>
  </si>
  <si>
    <t>Scott</t>
  </si>
  <si>
    <t>Scott County, Iowa</t>
  </si>
  <si>
    <t>1600000US1906490</t>
  </si>
  <si>
    <t>Bevington city, Iowa</t>
  </si>
  <si>
    <t>Madison</t>
  </si>
  <si>
    <t>Madison County, Iowa</t>
  </si>
  <si>
    <t>1600000US1906625</t>
  </si>
  <si>
    <t>Birmingham city, Iowa</t>
  </si>
  <si>
    <t>Van Buren</t>
  </si>
  <si>
    <t>Van Buren County, Iowa</t>
  </si>
  <si>
    <t>1600000US1906760</t>
  </si>
  <si>
    <t>Blairsburg city, Iowa</t>
  </si>
  <si>
    <t>Hamilton County, Iowa</t>
  </si>
  <si>
    <t>1600000US1906805</t>
  </si>
  <si>
    <t>Blairstown city, Iowa</t>
  </si>
  <si>
    <t>1600000US1906850</t>
  </si>
  <si>
    <t>Blakesburg city, Iowa</t>
  </si>
  <si>
    <t>1600000US1906895</t>
  </si>
  <si>
    <t>Blanchard city, Iowa</t>
  </si>
  <si>
    <t>Page</t>
  </si>
  <si>
    <t>Page County, Iowa</t>
  </si>
  <si>
    <t>1600000US1906940</t>
  </si>
  <si>
    <t>Blencoe city, Iowa</t>
  </si>
  <si>
    <t>Monona County, Iowa</t>
  </si>
  <si>
    <t>1600000US1906985</t>
  </si>
  <si>
    <t>Blockton city, Iowa</t>
  </si>
  <si>
    <t>1600000US1907030</t>
  </si>
  <si>
    <t>Bloomfield city, Iowa</t>
  </si>
  <si>
    <t>Davis</t>
  </si>
  <si>
    <t>Davis County, Iowa</t>
  </si>
  <si>
    <t>1600000US1907075</t>
  </si>
  <si>
    <t>Blue Grass city, Iowa</t>
  </si>
  <si>
    <t>1600000US1907210</t>
  </si>
  <si>
    <t>Bode city, Iowa</t>
  </si>
  <si>
    <t>Humboldt County, Iowa</t>
  </si>
  <si>
    <t>1600000US1907345</t>
  </si>
  <si>
    <t>Bonaparte city, Iowa</t>
  </si>
  <si>
    <t>1600000US1907390</t>
  </si>
  <si>
    <t>Bondurant city, Iowa</t>
  </si>
  <si>
    <t>1600000US1907480</t>
  </si>
  <si>
    <t>Boone city, Iowa</t>
  </si>
  <si>
    <t>1600000US1907660</t>
  </si>
  <si>
    <t>Bouton city, Iowa</t>
  </si>
  <si>
    <t>1600000US1907750</t>
  </si>
  <si>
    <t>Boxholm city, Iowa</t>
  </si>
  <si>
    <t>1600000US1907840</t>
  </si>
  <si>
    <t>Boyden city, Iowa</t>
  </si>
  <si>
    <t>1600000US1907930</t>
  </si>
  <si>
    <t>Braddyville city, Iowa</t>
  </si>
  <si>
    <t>1600000US1908065</t>
  </si>
  <si>
    <t>Bradgate city, Iowa</t>
  </si>
  <si>
    <t>1600000US1908155</t>
  </si>
  <si>
    <t>Brandon city, Iowa</t>
  </si>
  <si>
    <t>1600000US1908200</t>
  </si>
  <si>
    <t>Brayton city, Iowa</t>
  </si>
  <si>
    <t>1600000US1908290</t>
  </si>
  <si>
    <t>Breda city, Iowa</t>
  </si>
  <si>
    <t>1600000US1908425</t>
  </si>
  <si>
    <t>Bridgewater city, Iowa</t>
  </si>
  <si>
    <t>1600000US1908470</t>
  </si>
  <si>
    <t>Brighton city, Iowa</t>
  </si>
  <si>
    <t>1600000US1908560</t>
  </si>
  <si>
    <t>Bristow city, Iowa</t>
  </si>
  <si>
    <t>1600000US1908605</t>
  </si>
  <si>
    <t>Britt city, Iowa</t>
  </si>
  <si>
    <t>Hancock County, Iowa</t>
  </si>
  <si>
    <t>1600000US1908650</t>
  </si>
  <si>
    <t>Bronson city, Iowa</t>
  </si>
  <si>
    <t>1600000US1908695</t>
  </si>
  <si>
    <t>Brooklyn city, Iowa</t>
  </si>
  <si>
    <t>Poweshiek</t>
  </si>
  <si>
    <t>Poweshiek County, Iowa</t>
  </si>
  <si>
    <t>1600000US1908875</t>
  </si>
  <si>
    <t>Brunsville city, Iowa</t>
  </si>
  <si>
    <t>1600000US1909145</t>
  </si>
  <si>
    <t>Buck Grove city, Iowa</t>
  </si>
  <si>
    <t>1600000US1909100</t>
  </si>
  <si>
    <t>Buckeye city, Iowa</t>
  </si>
  <si>
    <t>1600000US1909280</t>
  </si>
  <si>
    <t>Buffalo Center city, Iowa</t>
  </si>
  <si>
    <t>Winnebago</t>
  </si>
  <si>
    <t>Winnebago County, Iowa</t>
  </si>
  <si>
    <t>1600000US1909235</t>
  </si>
  <si>
    <t>Buffalo city, Iowa</t>
  </si>
  <si>
    <t>1600000US1909550</t>
  </si>
  <si>
    <t>Burlington city, Iowa</t>
  </si>
  <si>
    <t>Des Moines County, Iowa</t>
  </si>
  <si>
    <t>1600000US1909685</t>
  </si>
  <si>
    <t>Burt city, Iowa</t>
  </si>
  <si>
    <t>1600000US1909730</t>
  </si>
  <si>
    <t>Bussey city, Iowa</t>
  </si>
  <si>
    <t>Marion County, Iowa</t>
  </si>
  <si>
    <t>1600000US1909820</t>
  </si>
  <si>
    <t>Calamus city, Iowa</t>
  </si>
  <si>
    <t>1600000US1909955</t>
  </si>
  <si>
    <t>Callender city, Iowa</t>
  </si>
  <si>
    <t>1600000US1910045</t>
  </si>
  <si>
    <t>Calmar city, Iowa</t>
  </si>
  <si>
    <t>Winneshiek</t>
  </si>
  <si>
    <t>Winneshiek County, Iowa</t>
  </si>
  <si>
    <t>1600000US1910090</t>
  </si>
  <si>
    <t>Calumet city, Iowa</t>
  </si>
  <si>
    <t>1600000US1910135</t>
  </si>
  <si>
    <t>Camanche city, Iowa</t>
  </si>
  <si>
    <t>1600000US1910225</t>
  </si>
  <si>
    <t>Cambridge city, Iowa</t>
  </si>
  <si>
    <t>1600000US1910450</t>
  </si>
  <si>
    <t>Cantril city, Iowa</t>
  </si>
  <si>
    <t>1600000US1910585</t>
  </si>
  <si>
    <t>Carbon city, Iowa</t>
  </si>
  <si>
    <t>Adams</t>
  </si>
  <si>
    <t>Adams County, Iowa</t>
  </si>
  <si>
    <t>1600000US1910765</t>
  </si>
  <si>
    <t>Carlisle city, Iowa</t>
  </si>
  <si>
    <t>1600000US1911035</t>
  </si>
  <si>
    <t>Carpenter city, Iowa</t>
  </si>
  <si>
    <t>Mitchell County, Iowa</t>
  </si>
  <si>
    <t>1600000US1911080</t>
  </si>
  <si>
    <t>Carroll city, Iowa</t>
  </si>
  <si>
    <t>1600000US1911170</t>
  </si>
  <si>
    <t>Carson city, Iowa</t>
  </si>
  <si>
    <t>1600000US1911215</t>
  </si>
  <si>
    <t>Carter Lake city, Iowa</t>
  </si>
  <si>
    <t>1600000US1911305</t>
  </si>
  <si>
    <t>Cascade city, Iowa</t>
  </si>
  <si>
    <t>1600000US1911395</t>
  </si>
  <si>
    <t>Casey city, Iowa</t>
  </si>
  <si>
    <t>1600000US1911485</t>
  </si>
  <si>
    <t>Castalia city, Iowa</t>
  </si>
  <si>
    <t>1600000US1911530</t>
  </si>
  <si>
    <t>Castana city, Iowa</t>
  </si>
  <si>
    <t>1600000US1911755</t>
  </si>
  <si>
    <t>Cedar Falls city, Iowa</t>
  </si>
  <si>
    <t>Black Hawk</t>
  </si>
  <si>
    <t>Black Hawk County, Iowa</t>
  </si>
  <si>
    <t>1600000US1912000</t>
  </si>
  <si>
    <t>Cedar Rapids city, Iowa</t>
  </si>
  <si>
    <t>1600000US1912270</t>
  </si>
  <si>
    <t>Center Point city, Iowa</t>
  </si>
  <si>
    <t>1600000US1912315</t>
  </si>
  <si>
    <t>Centerville city, Iowa</t>
  </si>
  <si>
    <t>Appanoose</t>
  </si>
  <si>
    <t>Appanoose County, Iowa</t>
  </si>
  <si>
    <t>1600000US1912495</t>
  </si>
  <si>
    <t>Central City city, Iowa</t>
  </si>
  <si>
    <t>1600000US1912630</t>
  </si>
  <si>
    <t>Centralia city, Iowa</t>
  </si>
  <si>
    <t>1600000US1912720</t>
  </si>
  <si>
    <t>Chariton city, Iowa</t>
  </si>
  <si>
    <t>Lucas County, Iowa</t>
  </si>
  <si>
    <t>1600000US1912765</t>
  </si>
  <si>
    <t>Charles City city, Iowa</t>
  </si>
  <si>
    <t>Floyd County, Iowa</t>
  </si>
  <si>
    <t>1600000US1912855</t>
  </si>
  <si>
    <t>Charlotte city, Iowa</t>
  </si>
  <si>
    <t>1600000US1912900</t>
  </si>
  <si>
    <t>Charter Oak city, Iowa</t>
  </si>
  <si>
    <t>1600000US1912945</t>
  </si>
  <si>
    <t>Chatsworth city, Iowa</t>
  </si>
  <si>
    <t>1600000US1912990</t>
  </si>
  <si>
    <t>Chelsea city, Iowa</t>
  </si>
  <si>
    <t>Tama County, Iowa</t>
  </si>
  <si>
    <t>1600000US1913080</t>
  </si>
  <si>
    <t>Cherokee city, Iowa</t>
  </si>
  <si>
    <t>1600000US1913125</t>
  </si>
  <si>
    <t>Chester city, Iowa</t>
  </si>
  <si>
    <t>Howard</t>
  </si>
  <si>
    <t>Howard County, Iowa</t>
  </si>
  <si>
    <t>1600000US1913215</t>
  </si>
  <si>
    <t>Chillicothe city, Iowa</t>
  </si>
  <si>
    <t>1600000US1913350</t>
  </si>
  <si>
    <t>Churdan city, Iowa</t>
  </si>
  <si>
    <t>Greene County, Iowa</t>
  </si>
  <si>
    <t>1600000US1913395</t>
  </si>
  <si>
    <t>Cincinnati city, Iowa</t>
  </si>
  <si>
    <t>1600000US1913485</t>
  </si>
  <si>
    <t>Clare city, Iowa</t>
  </si>
  <si>
    <t>1600000US1913530</t>
  </si>
  <si>
    <t>Clarence city, Iowa</t>
  </si>
  <si>
    <t>1600000US1913575</t>
  </si>
  <si>
    <t>Clarinda city, Iowa</t>
  </si>
  <si>
    <t>1600000US1913620</t>
  </si>
  <si>
    <t>Clarion city, Iowa</t>
  </si>
  <si>
    <t>1600000US1913755</t>
  </si>
  <si>
    <t>Clarksville city, Iowa</t>
  </si>
  <si>
    <t>1600000US1913845</t>
  </si>
  <si>
    <t>Clayton city, Iowa</t>
  </si>
  <si>
    <t>Clayton County, Iowa</t>
  </si>
  <si>
    <t>1600000US1914025</t>
  </si>
  <si>
    <t>Clear Lake city, Iowa</t>
  </si>
  <si>
    <t>Cerro Gordo</t>
  </si>
  <si>
    <t>Cerro Gordo County, Iowa</t>
  </si>
  <si>
    <t>1600000US1913980</t>
  </si>
  <si>
    <t>Clearfield city, Iowa</t>
  </si>
  <si>
    <t>1600000US1914115</t>
  </si>
  <si>
    <t>Cleghorn city, Iowa</t>
  </si>
  <si>
    <t>1600000US1914160</t>
  </si>
  <si>
    <t>Clemons city, Iowa</t>
  </si>
  <si>
    <t>1600000US1914250</t>
  </si>
  <si>
    <t>Clermont city, Iowa</t>
  </si>
  <si>
    <t>1600000US1914430</t>
  </si>
  <si>
    <t>Clinton city, Iowa</t>
  </si>
  <si>
    <t>1600000US1914475</t>
  </si>
  <si>
    <t>Clio city, Iowa</t>
  </si>
  <si>
    <t>1600000US1914520</t>
  </si>
  <si>
    <t>Clive city, Iowa</t>
  </si>
  <si>
    <t>1600000US1914655</t>
  </si>
  <si>
    <t>Clutier city, Iowa</t>
  </si>
  <si>
    <t>1600000US1914880</t>
  </si>
  <si>
    <t>Coburg city, Iowa</t>
  </si>
  <si>
    <t>Montgomery</t>
  </si>
  <si>
    <t>Montgomery County, Iowa</t>
  </si>
  <si>
    <t>1600000US1914925</t>
  </si>
  <si>
    <t>Coggon city, Iowa</t>
  </si>
  <si>
    <t>1600000US1914970</t>
  </si>
  <si>
    <t>Coin city, Iowa</t>
  </si>
  <si>
    <t>1600000US1915015</t>
  </si>
  <si>
    <t>Colesburg city, Iowa</t>
  </si>
  <si>
    <t>Delaware County, Iowa</t>
  </si>
  <si>
    <t>1600000US1915060</t>
  </si>
  <si>
    <t>Colfax city, Iowa</t>
  </si>
  <si>
    <t>1600000US1915105</t>
  </si>
  <si>
    <t>College Springs city, Iowa</t>
  </si>
  <si>
    <t>1600000US1915195</t>
  </si>
  <si>
    <t>Collins city, Iowa</t>
  </si>
  <si>
    <t>1600000US1915240</t>
  </si>
  <si>
    <t>Colo city, Iowa</t>
  </si>
  <si>
    <t>1600000US1915375</t>
  </si>
  <si>
    <t>Columbus City city, Iowa</t>
  </si>
  <si>
    <t>Louisa</t>
  </si>
  <si>
    <t>Louisa County, Iowa</t>
  </si>
  <si>
    <t>1600000US1915420</t>
  </si>
  <si>
    <t>Columbus Junction city, Iowa</t>
  </si>
  <si>
    <t>1600000US1915465</t>
  </si>
  <si>
    <t>Colwell city, Iowa</t>
  </si>
  <si>
    <t>1600000US1915645</t>
  </si>
  <si>
    <t>Conesville city, Iowa</t>
  </si>
  <si>
    <t>1600000US1915825</t>
  </si>
  <si>
    <t>Conrad city, Iowa</t>
  </si>
  <si>
    <t>1600000US1915960</t>
  </si>
  <si>
    <t>Conway city, Iowa</t>
  </si>
  <si>
    <t>1600000US1916050</t>
  </si>
  <si>
    <t>Coon Rapids city, Iowa</t>
  </si>
  <si>
    <t>1600000US1916140</t>
  </si>
  <si>
    <t>Coppock city, Iowa</t>
  </si>
  <si>
    <t>Henry</t>
  </si>
  <si>
    <t>Henry County, Iowa</t>
  </si>
  <si>
    <t>1600000US1916230</t>
  </si>
  <si>
    <t>Coralville city, Iowa</t>
  </si>
  <si>
    <t>Johnson</t>
  </si>
  <si>
    <t>Johnson County, Iowa</t>
  </si>
  <si>
    <t>1600000US1916500</t>
  </si>
  <si>
    <t>Corning city, Iowa</t>
  </si>
  <si>
    <t>1600000US1916545</t>
  </si>
  <si>
    <t>Correctionville city, Iowa</t>
  </si>
  <si>
    <t>1600000US1916590</t>
  </si>
  <si>
    <t>Corwith city, Iowa</t>
  </si>
  <si>
    <t>1600000US1916635</t>
  </si>
  <si>
    <t>Corydon city, Iowa</t>
  </si>
  <si>
    <t>1600000US1916725</t>
  </si>
  <si>
    <t>Cotter city, Iowa</t>
  </si>
  <si>
    <t>1600000US1916815</t>
  </si>
  <si>
    <t>Coulter city, Iowa</t>
  </si>
  <si>
    <t>1600000US1916860</t>
  </si>
  <si>
    <t>Council Bluffs city, Iowa</t>
  </si>
  <si>
    <t>1600000US1916950</t>
  </si>
  <si>
    <t>Craig city, Iowa</t>
  </si>
  <si>
    <t>1600000US1917130</t>
  </si>
  <si>
    <t>Crawfordsville city, Iowa</t>
  </si>
  <si>
    <t>1600000US1917175</t>
  </si>
  <si>
    <t>Crescent city, Iowa</t>
  </si>
  <si>
    <t>1600000US1917220</t>
  </si>
  <si>
    <t>Cresco city, Iowa</t>
  </si>
  <si>
    <t>1600000US1917265</t>
  </si>
  <si>
    <t>Creston city, Iowa</t>
  </si>
  <si>
    <t>1600000US1917490</t>
  </si>
  <si>
    <t>Cromwell city, Iowa</t>
  </si>
  <si>
    <t>1600000US1917670</t>
  </si>
  <si>
    <t>Crystal Lake city, Iowa</t>
  </si>
  <si>
    <t>1600000US1917760</t>
  </si>
  <si>
    <t>Cumberland city, Iowa</t>
  </si>
  <si>
    <t>1600000US1917850</t>
  </si>
  <si>
    <t>Cumming city, Iowa</t>
  </si>
  <si>
    <t>1600000US1917895</t>
  </si>
  <si>
    <t>Curlew city, Iowa</t>
  </si>
  <si>
    <t>1600000US1917940</t>
  </si>
  <si>
    <t>Cushing city, Iowa</t>
  </si>
  <si>
    <t>1600000US1917985</t>
  </si>
  <si>
    <t>Cylinder city, Iowa</t>
  </si>
  <si>
    <t>1600000US1918075</t>
  </si>
  <si>
    <t>Dakota City city, Iowa</t>
  </si>
  <si>
    <t>1600000US1918255</t>
  </si>
  <si>
    <t>Dallas Center city, Iowa</t>
  </si>
  <si>
    <t>1600000US1918345</t>
  </si>
  <si>
    <t>Dana city, Iowa</t>
  </si>
  <si>
    <t>1600000US1918390</t>
  </si>
  <si>
    <t>Danbury city, Iowa</t>
  </si>
  <si>
    <t>1600000US1918435</t>
  </si>
  <si>
    <t>Danville city, Iowa</t>
  </si>
  <si>
    <t>1600000US1919000</t>
  </si>
  <si>
    <t>Davenport city, Iowa</t>
  </si>
  <si>
    <t>1600000US1919090</t>
  </si>
  <si>
    <t>Davis City city, Iowa</t>
  </si>
  <si>
    <t>Decatur</t>
  </si>
  <si>
    <t>Decatur County, Iowa</t>
  </si>
  <si>
    <t>1600000US1919135</t>
  </si>
  <si>
    <t>Dawson city, Iowa</t>
  </si>
  <si>
    <t>1600000US1919180</t>
  </si>
  <si>
    <t>Dayton city, Iowa</t>
  </si>
  <si>
    <t>1600000US1921045</t>
  </si>
  <si>
    <t>De Soto city, Iowa</t>
  </si>
  <si>
    <t>1600000US1919405</t>
  </si>
  <si>
    <t>Decorah city, Iowa</t>
  </si>
  <si>
    <t>1600000US1919450</t>
  </si>
  <si>
    <t>Dedham city, Iowa</t>
  </si>
  <si>
    <t>1600000US1919495</t>
  </si>
  <si>
    <t>Deep River city, Iowa</t>
  </si>
  <si>
    <t>1600000US1919585</t>
  </si>
  <si>
    <t>Defiance city, Iowa</t>
  </si>
  <si>
    <t>Shelby County, Iowa</t>
  </si>
  <si>
    <t>1600000US1919630</t>
  </si>
  <si>
    <t>Delaware city, Iowa</t>
  </si>
  <si>
    <t>1600000US1919675</t>
  </si>
  <si>
    <t>Delhi city, Iowa</t>
  </si>
  <si>
    <t>1600000US1919720</t>
  </si>
  <si>
    <t>Delmar city, Iowa</t>
  </si>
  <si>
    <t>1600000US1919765</t>
  </si>
  <si>
    <t>Deloit city, Iowa</t>
  </si>
  <si>
    <t>1600000US1919855</t>
  </si>
  <si>
    <t>Delta city, Iowa</t>
  </si>
  <si>
    <t>Keokuk County, Iowa</t>
  </si>
  <si>
    <t>1600000US1919945</t>
  </si>
  <si>
    <t>Denison city, Iowa</t>
  </si>
  <si>
    <t>1600000US1920035</t>
  </si>
  <si>
    <t>Denver city, Iowa</t>
  </si>
  <si>
    <t>Bremer</t>
  </si>
  <si>
    <t>Bremer County, Iowa</t>
  </si>
  <si>
    <t>1600000US1920125</t>
  </si>
  <si>
    <t>Derby city, Iowa</t>
  </si>
  <si>
    <t>1600000US1921000</t>
  </si>
  <si>
    <t>Des Moines city, Iowa</t>
  </si>
  <si>
    <t>1600000US1921180</t>
  </si>
  <si>
    <t>1600000US1921225</t>
  </si>
  <si>
    <t>Dexter city, Iowa</t>
  </si>
  <si>
    <t>1600000US1921270</t>
  </si>
  <si>
    <t>Diagonal city, Iowa</t>
  </si>
  <si>
    <t>1600000US1921360</t>
  </si>
  <si>
    <t>Dickens city, Iowa</t>
  </si>
  <si>
    <t>Clay</t>
  </si>
  <si>
    <t>Clay County, Iowa</t>
  </si>
  <si>
    <t>1600000US1921405</t>
  </si>
  <si>
    <t>Dike city, Iowa</t>
  </si>
  <si>
    <t>1600000US1921540</t>
  </si>
  <si>
    <t>Dixon city, Iowa</t>
  </si>
  <si>
    <t>1600000US1921675</t>
  </si>
  <si>
    <t>Dolliver city, Iowa</t>
  </si>
  <si>
    <t>1600000US1921720</t>
  </si>
  <si>
    <t>Donahue city, Iowa</t>
  </si>
  <si>
    <t>1600000US1921810</t>
  </si>
  <si>
    <t>Donnellson city, Iowa</t>
  </si>
  <si>
    <t>Lee</t>
  </si>
  <si>
    <t>Lee County, Iowa</t>
  </si>
  <si>
    <t>1600000US1921900</t>
  </si>
  <si>
    <t>Doon city, Iowa</t>
  </si>
  <si>
    <t>1600000US1922080</t>
  </si>
  <si>
    <t>Dougherty city, Iowa</t>
  </si>
  <si>
    <t>1600000US1922215</t>
  </si>
  <si>
    <t>Dow City city, Iowa</t>
  </si>
  <si>
    <t>1600000US1922305</t>
  </si>
  <si>
    <t>Dows city, Iowa</t>
  </si>
  <si>
    <t>1600000US1922350</t>
  </si>
  <si>
    <t>Drakesville city, Iowa</t>
  </si>
  <si>
    <t>1600000US1922395</t>
  </si>
  <si>
    <t>Dubuque city, Iowa</t>
  </si>
  <si>
    <t>1600000US1922620</t>
  </si>
  <si>
    <t>Dumont city, Iowa</t>
  </si>
  <si>
    <t>1600000US1922755</t>
  </si>
  <si>
    <t>Duncombe city, Iowa</t>
  </si>
  <si>
    <t>1600000US1922800</t>
  </si>
  <si>
    <t>Dundee city, Iowa</t>
  </si>
  <si>
    <t>1600000US1922845</t>
  </si>
  <si>
    <t>Dunkerton city, Iowa</t>
  </si>
  <si>
    <t>1600000US1922890</t>
  </si>
  <si>
    <t>Dunlap city, Iowa</t>
  </si>
  <si>
    <t>Harrison</t>
  </si>
  <si>
    <t>Harrison County, Iowa</t>
  </si>
  <si>
    <t>1600000US1922935</t>
  </si>
  <si>
    <t>Durango city, Iowa</t>
  </si>
  <si>
    <t>1600000US1922980</t>
  </si>
  <si>
    <t>Durant city, Iowa</t>
  </si>
  <si>
    <t>1600000US1923115</t>
  </si>
  <si>
    <t>Dyersville city, Iowa</t>
  </si>
  <si>
    <t>1600000US1923160</t>
  </si>
  <si>
    <t>Dysart city, Iowa</t>
  </si>
  <si>
    <t>1600000US1923250</t>
  </si>
  <si>
    <t>Eagle Grove city, Iowa</t>
  </si>
  <si>
    <t>1600000US1923340</t>
  </si>
  <si>
    <t>Earlham city, Iowa</t>
  </si>
  <si>
    <t>1600000US1923385</t>
  </si>
  <si>
    <t>Earling city, Iowa</t>
  </si>
  <si>
    <t>1600000US1923430</t>
  </si>
  <si>
    <t>Earlville city, Iowa</t>
  </si>
  <si>
    <t>1600000US1923475</t>
  </si>
  <si>
    <t>Early city, Iowa</t>
  </si>
  <si>
    <t>1600000US1923790</t>
  </si>
  <si>
    <t>East Peru city, Iowa</t>
  </si>
  <si>
    <t>1600000US1923970</t>
  </si>
  <si>
    <t>Eddyville city, Iowa</t>
  </si>
  <si>
    <t>1600000US1924060</t>
  </si>
  <si>
    <t>Edgewood city, Iowa</t>
  </si>
  <si>
    <t>1600000US1924375</t>
  </si>
  <si>
    <t>Elberon city, Iowa</t>
  </si>
  <si>
    <t>1600000US1924420</t>
  </si>
  <si>
    <t>Eldon city, Iowa</t>
  </si>
  <si>
    <t>1600000US1924465</t>
  </si>
  <si>
    <t>Eldora city, Iowa</t>
  </si>
  <si>
    <t>1600000US1924600</t>
  </si>
  <si>
    <t>Eldridge city, Iowa</t>
  </si>
  <si>
    <t>1600000US1924645</t>
  </si>
  <si>
    <t>Elgin city, Iowa</t>
  </si>
  <si>
    <t>1600000US1924780</t>
  </si>
  <si>
    <t>Elk Horn city, Iowa</t>
  </si>
  <si>
    <t>1600000US1924870</t>
  </si>
  <si>
    <t>Elk Run Heights city, Iowa</t>
  </si>
  <si>
    <t>1600000US1924690</t>
  </si>
  <si>
    <t>Elkader city, Iowa</t>
  </si>
  <si>
    <t>1600000US1924735</t>
  </si>
  <si>
    <t>Elkhart city, Iowa</t>
  </si>
  <si>
    <t>1600000US1924825</t>
  </si>
  <si>
    <t>Elkport city, Iowa</t>
  </si>
  <si>
    <t>1600000US1924915</t>
  </si>
  <si>
    <t>Elliott city, Iowa</t>
  </si>
  <si>
    <t>1600000US1925005</t>
  </si>
  <si>
    <t>Ellston city, Iowa</t>
  </si>
  <si>
    <t>1600000US1925050</t>
  </si>
  <si>
    <t>Ellsworth city, Iowa</t>
  </si>
  <si>
    <t>1600000US1925095</t>
  </si>
  <si>
    <t>Elma city, Iowa</t>
  </si>
  <si>
    <t>1600000US1925365</t>
  </si>
  <si>
    <t>Ely city, Iowa</t>
  </si>
  <si>
    <t>1600000US1925500</t>
  </si>
  <si>
    <t>Emerson city, Iowa</t>
  </si>
  <si>
    <t>Mills</t>
  </si>
  <si>
    <t>Mills County, Iowa</t>
  </si>
  <si>
    <t>1600000US1925590</t>
  </si>
  <si>
    <t>Emmetsburg city, Iowa</t>
  </si>
  <si>
    <t>1600000US1925725</t>
  </si>
  <si>
    <t>Epworth city, Iowa</t>
  </si>
  <si>
    <t>1600000US1925815</t>
  </si>
  <si>
    <t>Essex city, Iowa</t>
  </si>
  <si>
    <t>1600000US1925860</t>
  </si>
  <si>
    <t>Estherville city, Iowa</t>
  </si>
  <si>
    <t>1600000US1925995</t>
  </si>
  <si>
    <t>Evansdale city, Iowa</t>
  </si>
  <si>
    <t>1600000US1926175</t>
  </si>
  <si>
    <t>Everly city, Iowa</t>
  </si>
  <si>
    <t>1600000US1926265</t>
  </si>
  <si>
    <t>Exira city, Iowa</t>
  </si>
  <si>
    <t>1600000US1926310</t>
  </si>
  <si>
    <t>Exline city, Iowa</t>
  </si>
  <si>
    <t>1600000US1926355</t>
  </si>
  <si>
    <t>Fairbank city, Iowa</t>
  </si>
  <si>
    <t>1600000US1926400</t>
  </si>
  <si>
    <t>Fairfax city, Iowa</t>
  </si>
  <si>
    <t>1600000US1926445</t>
  </si>
  <si>
    <t>Fairfield city, Iowa</t>
  </si>
  <si>
    <t>1600000US1926760</t>
  </si>
  <si>
    <t>Farley city, Iowa</t>
  </si>
  <si>
    <t>1600000US1926850</t>
  </si>
  <si>
    <t>Farmersburg city, Iowa</t>
  </si>
  <si>
    <t>1600000US1926895</t>
  </si>
  <si>
    <t>Farmington city, Iowa</t>
  </si>
  <si>
    <t>1600000US1926940</t>
  </si>
  <si>
    <t>Farnhamville city, Iowa</t>
  </si>
  <si>
    <t>Calhoun</t>
  </si>
  <si>
    <t>Calhoun County, Iowa</t>
  </si>
  <si>
    <t>1600000US1926985</t>
  </si>
  <si>
    <t>Farragut city, Iowa</t>
  </si>
  <si>
    <t>Fremont County, Iowa</t>
  </si>
  <si>
    <t>1600000US1927165</t>
  </si>
  <si>
    <t>Fayette city, Iowa</t>
  </si>
  <si>
    <t>1600000US1927210</t>
  </si>
  <si>
    <t>Fenton city, Iowa</t>
  </si>
  <si>
    <t>1600000US1927255</t>
  </si>
  <si>
    <t>Ferguson city, Iowa</t>
  </si>
  <si>
    <t>1600000US1927390</t>
  </si>
  <si>
    <t>Fertile city, Iowa</t>
  </si>
  <si>
    <t>Worth</t>
  </si>
  <si>
    <t>Worth County, Iowa</t>
  </si>
  <si>
    <t>1600000US1927975</t>
  </si>
  <si>
    <t>Floris city, Iowa</t>
  </si>
  <si>
    <t>1600000US1928020</t>
  </si>
  <si>
    <t>Floyd city, Iowa</t>
  </si>
  <si>
    <t>1600000US1928245</t>
  </si>
  <si>
    <t>Fonda city, Iowa</t>
  </si>
  <si>
    <t>Pocahontas County, Iowa</t>
  </si>
  <si>
    <t>1600000US1928290</t>
  </si>
  <si>
    <t>Fontanelle city, Iowa</t>
  </si>
  <si>
    <t>1600000US1928380</t>
  </si>
  <si>
    <t>Forest City city, Iowa</t>
  </si>
  <si>
    <t>1600000US1928425</t>
  </si>
  <si>
    <t>Fort Atkinson city, Iowa</t>
  </si>
  <si>
    <t>1600000US1928515</t>
  </si>
  <si>
    <t>Fort Dodge city, Iowa</t>
  </si>
  <si>
    <t>1600000US1928605</t>
  </si>
  <si>
    <t>Fort Madison city, Iowa</t>
  </si>
  <si>
    <t>1600000US1928650</t>
  </si>
  <si>
    <t>Fostoria city, Iowa</t>
  </si>
  <si>
    <t>1600000US1928740</t>
  </si>
  <si>
    <t>Franklin city, Iowa</t>
  </si>
  <si>
    <t>1600000US1928920</t>
  </si>
  <si>
    <t>Fraser city, Iowa</t>
  </si>
  <si>
    <t>1600000US1928965</t>
  </si>
  <si>
    <t>Fredericksburg city, Iowa</t>
  </si>
  <si>
    <t>1600000US1929010</t>
  </si>
  <si>
    <t>Frederika city, Iowa</t>
  </si>
  <si>
    <t>1600000US1929055</t>
  </si>
  <si>
    <t>Fredonia city, Iowa</t>
  </si>
  <si>
    <t>1600000US1929190</t>
  </si>
  <si>
    <t>Fremont city, Iowa</t>
  </si>
  <si>
    <t>1600000US1929280</t>
  </si>
  <si>
    <t>Fruitland city, Iowa</t>
  </si>
  <si>
    <t>1600000US1929550</t>
  </si>
  <si>
    <t>Galt city, Iowa</t>
  </si>
  <si>
    <t>1600000US1929595</t>
  </si>
  <si>
    <t>Galva city, Iowa</t>
  </si>
  <si>
    <t>1600000US1929685</t>
  </si>
  <si>
    <t>Garber city, Iowa</t>
  </si>
  <si>
    <t>1600000US1929775</t>
  </si>
  <si>
    <t>Garden Grove city, Iowa</t>
  </si>
  <si>
    <t>1600000US1929910</t>
  </si>
  <si>
    <t>Garnavillo city, Iowa</t>
  </si>
  <si>
    <t>1600000US1929955</t>
  </si>
  <si>
    <t>Garner city, Iowa</t>
  </si>
  <si>
    <t>1600000US1930000</t>
  </si>
  <si>
    <t>Garrison city, Iowa</t>
  </si>
  <si>
    <t>1600000US1930045</t>
  </si>
  <si>
    <t>Garwin city, Iowa</t>
  </si>
  <si>
    <t>1600000US1930135</t>
  </si>
  <si>
    <t>Geneva city, Iowa</t>
  </si>
  <si>
    <t>1600000US1930225</t>
  </si>
  <si>
    <t>George city, Iowa</t>
  </si>
  <si>
    <t>1600000US1930540</t>
  </si>
  <si>
    <t>Gibson city, Iowa</t>
  </si>
  <si>
    <t>1600000US1930630</t>
  </si>
  <si>
    <t>Gilbert city, Iowa</t>
  </si>
  <si>
    <t>1600000US1930675</t>
  </si>
  <si>
    <t>Gilbertville city, Iowa</t>
  </si>
  <si>
    <t>1600000US1930810</t>
  </si>
  <si>
    <t>Gillett Grove city, Iowa</t>
  </si>
  <si>
    <t>1600000US1930900</t>
  </si>
  <si>
    <t>Gilman city, Iowa</t>
  </si>
  <si>
    <t>1600000US1930945</t>
  </si>
  <si>
    <t>Gilmore City city, Iowa</t>
  </si>
  <si>
    <t>1600000US1931035</t>
  </si>
  <si>
    <t>Gladbrook city, Iowa</t>
  </si>
  <si>
    <t>1600000US1931350</t>
  </si>
  <si>
    <t>Glenwood city, Iowa</t>
  </si>
  <si>
    <t>1600000US1931395</t>
  </si>
  <si>
    <t>Glidden city, Iowa</t>
  </si>
  <si>
    <t>1600000US1931530</t>
  </si>
  <si>
    <t>Goldfield city, Iowa</t>
  </si>
  <si>
    <t>1600000US1931575</t>
  </si>
  <si>
    <t>Goodell city, Iowa</t>
  </si>
  <si>
    <t>1600000US1931665</t>
  </si>
  <si>
    <t>Goose Lake city, Iowa</t>
  </si>
  <si>
    <t>1600000US1931710</t>
  </si>
  <si>
    <t>Gowrie city, Iowa</t>
  </si>
  <si>
    <t>1600000US1931800</t>
  </si>
  <si>
    <t>Graettinger city, Iowa</t>
  </si>
  <si>
    <t>1600000US1931845</t>
  </si>
  <si>
    <t>Graf city, Iowa</t>
  </si>
  <si>
    <t>1600000US1931890</t>
  </si>
  <si>
    <t>Grafton city, Iowa</t>
  </si>
  <si>
    <t>1600000US1931980</t>
  </si>
  <si>
    <t>Grand Junction city, Iowa</t>
  </si>
  <si>
    <t>1600000US1932025</t>
  </si>
  <si>
    <t>Grand Mound city, Iowa</t>
  </si>
  <si>
    <t>1600000US1932070</t>
  </si>
  <si>
    <t>Grand River city, Iowa</t>
  </si>
  <si>
    <t>1600000US1932115</t>
  </si>
  <si>
    <t>Grandview city, Iowa</t>
  </si>
  <si>
    <t>1600000US1932160</t>
  </si>
  <si>
    <t>Granger city, Iowa</t>
  </si>
  <si>
    <t>1600000US1932295</t>
  </si>
  <si>
    <t>Grant city, Iowa</t>
  </si>
  <si>
    <t>1600000US1932475</t>
  </si>
  <si>
    <t>Granville city, Iowa</t>
  </si>
  <si>
    <t>1600000US1932520</t>
  </si>
  <si>
    <t>Gravity city, Iowa</t>
  </si>
  <si>
    <t>1600000US1932565</t>
  </si>
  <si>
    <t>Gray city, Iowa</t>
  </si>
  <si>
    <t>1600000US1932610</t>
  </si>
  <si>
    <t>Greeley city, Iowa</t>
  </si>
  <si>
    <t>1600000US1932745</t>
  </si>
  <si>
    <t>Greene city, Iowa</t>
  </si>
  <si>
    <t>1600000US1932790</t>
  </si>
  <si>
    <t>Greenfield city, Iowa</t>
  </si>
  <si>
    <t>1600000US1932970</t>
  </si>
  <si>
    <t>Greenville city, Iowa</t>
  </si>
  <si>
    <t>1600000US1933060</t>
  </si>
  <si>
    <t>Grimes city, Iowa</t>
  </si>
  <si>
    <t>1600000US1933105</t>
  </si>
  <si>
    <t>Grinnell city, Iowa</t>
  </si>
  <si>
    <t>1600000US1933150</t>
  </si>
  <si>
    <t>Griswold city, Iowa</t>
  </si>
  <si>
    <t>1600000US1933195</t>
  </si>
  <si>
    <t>Grundy Center city, Iowa</t>
  </si>
  <si>
    <t>1600000US1933240</t>
  </si>
  <si>
    <t>Gruver city, Iowa</t>
  </si>
  <si>
    <t>1600000US1933285</t>
  </si>
  <si>
    <t>Guernsey city, Iowa</t>
  </si>
  <si>
    <t>1600000US1933420</t>
  </si>
  <si>
    <t>Guthrie Center city, Iowa</t>
  </si>
  <si>
    <t>1600000US1933465</t>
  </si>
  <si>
    <t>Guttenberg city, Iowa</t>
  </si>
  <si>
    <t>1600000US1933645</t>
  </si>
  <si>
    <t>Halbur city, Iowa</t>
  </si>
  <si>
    <t>1600000US1933780</t>
  </si>
  <si>
    <t>Hamburg city, Iowa</t>
  </si>
  <si>
    <t>1600000US1933870</t>
  </si>
  <si>
    <t>Hamilton city, Iowa</t>
  </si>
  <si>
    <t>1600000US1933960</t>
  </si>
  <si>
    <t>Hampton city, Iowa</t>
  </si>
  <si>
    <t>1600000US1934005</t>
  </si>
  <si>
    <t>Hancock city, Iowa</t>
  </si>
  <si>
    <t>1600000US1934185</t>
  </si>
  <si>
    <t>Hanlontown city, Iowa</t>
  </si>
  <si>
    <t>1600000US1934365</t>
  </si>
  <si>
    <t>Hansell city, Iowa</t>
  </si>
  <si>
    <t>1600000US1934410</t>
  </si>
  <si>
    <t>Harcourt city, Iowa</t>
  </si>
  <si>
    <t>1600000US1934455</t>
  </si>
  <si>
    <t>Hardy city, Iowa</t>
  </si>
  <si>
    <t>1600000US1934500</t>
  </si>
  <si>
    <t>Harlan city, Iowa</t>
  </si>
  <si>
    <t>1600000US1934545</t>
  </si>
  <si>
    <t>Harper city, Iowa</t>
  </si>
  <si>
    <t>1600000US1934590</t>
  </si>
  <si>
    <t>Harpers Ferry city, Iowa</t>
  </si>
  <si>
    <t>Allamakee</t>
  </si>
  <si>
    <t>Allamakee County, Iowa</t>
  </si>
  <si>
    <t>1600000US1934635</t>
  </si>
  <si>
    <t>Harris city, Iowa</t>
  </si>
  <si>
    <t>1600000US1934680</t>
  </si>
  <si>
    <t>Hartford city, Iowa</t>
  </si>
  <si>
    <t>1600000US1934725</t>
  </si>
  <si>
    <t>Hartley city, Iowa</t>
  </si>
  <si>
    <t>1600000US1934770</t>
  </si>
  <si>
    <t>Hartwick city, Iowa</t>
  </si>
  <si>
    <t>1600000US1934860</t>
  </si>
  <si>
    <t>Harvey city, Iowa</t>
  </si>
  <si>
    <t>1600000US1934995</t>
  </si>
  <si>
    <t>Hastings city, Iowa</t>
  </si>
  <si>
    <t>1600000US1935130</t>
  </si>
  <si>
    <t>Havelock city, Iowa</t>
  </si>
  <si>
    <t>1600000US1935220</t>
  </si>
  <si>
    <t>Haverhill city, Iowa</t>
  </si>
  <si>
    <t>1600000US1935265</t>
  </si>
  <si>
    <t>Hawarden city, Iowa</t>
  </si>
  <si>
    <t>1600000US1935310</t>
  </si>
  <si>
    <t>Hawkeye city, Iowa</t>
  </si>
  <si>
    <t>1600000US1935445</t>
  </si>
  <si>
    <t>Hayesville city, Iowa</t>
  </si>
  <si>
    <t>1600000US1935580</t>
  </si>
  <si>
    <t>Hazleton city, Iowa</t>
  </si>
  <si>
    <t>1600000US1935670</t>
  </si>
  <si>
    <t>Hedrick city, Iowa</t>
  </si>
  <si>
    <t>1600000US1935715</t>
  </si>
  <si>
    <t>Henderson city, Iowa</t>
  </si>
  <si>
    <t>1600000US1935940</t>
  </si>
  <si>
    <t>Hiawatha city, Iowa</t>
  </si>
  <si>
    <t>1600000US1936345</t>
  </si>
  <si>
    <t>Hills city, Iowa</t>
  </si>
  <si>
    <t>1600000US1936390</t>
  </si>
  <si>
    <t>Hillsboro city, Iowa</t>
  </si>
  <si>
    <t>1600000US1936480</t>
  </si>
  <si>
    <t>Hinton city, Iowa</t>
  </si>
  <si>
    <t>1600000US1936705</t>
  </si>
  <si>
    <t>Holland city, Iowa</t>
  </si>
  <si>
    <t>1600000US1936840</t>
  </si>
  <si>
    <t>Holstein city, Iowa</t>
  </si>
  <si>
    <t>1600000US1936885</t>
  </si>
  <si>
    <t>Holy Cross city, Iowa</t>
  </si>
  <si>
    <t>1600000US1937155</t>
  </si>
  <si>
    <t>Hopkinton city, Iowa</t>
  </si>
  <si>
    <t>1600000US1937200</t>
  </si>
  <si>
    <t>Hornick city, Iowa</t>
  </si>
  <si>
    <t>1600000US1937290</t>
  </si>
  <si>
    <t>Hospers city, Iowa</t>
  </si>
  <si>
    <t>1600000US1937335</t>
  </si>
  <si>
    <t>Houghton city, Iowa</t>
  </si>
  <si>
    <t>1600000US1937425</t>
  </si>
  <si>
    <t>Hubbard city, Iowa</t>
  </si>
  <si>
    <t>1600000US1937470</t>
  </si>
  <si>
    <t>Hudson city, Iowa</t>
  </si>
  <si>
    <t>1600000US1937515</t>
  </si>
  <si>
    <t>Hull city, Iowa</t>
  </si>
  <si>
    <t>1600000US1937560</t>
  </si>
  <si>
    <t>Humboldt city, Iowa</t>
  </si>
  <si>
    <t>1600000US1937605</t>
  </si>
  <si>
    <t>Humeston city, Iowa</t>
  </si>
  <si>
    <t>1600000US1937920</t>
  </si>
  <si>
    <t>Huxley city, Iowa</t>
  </si>
  <si>
    <t>1600000US1938010</t>
  </si>
  <si>
    <t>Ida Grove city, Iowa</t>
  </si>
  <si>
    <t>1600000US1938055</t>
  </si>
  <si>
    <t>Imogene city, Iowa</t>
  </si>
  <si>
    <t>1600000US1938100</t>
  </si>
  <si>
    <t>Independence city, Iowa</t>
  </si>
  <si>
    <t>1600000US1938280</t>
  </si>
  <si>
    <t>Indianola city, Iowa</t>
  </si>
  <si>
    <t>1600000US1938415</t>
  </si>
  <si>
    <t>Inwood city, Iowa</t>
  </si>
  <si>
    <t>1600000US1938460</t>
  </si>
  <si>
    <t>Ionia city, Iowa</t>
  </si>
  <si>
    <t>1600000US1938595</t>
  </si>
  <si>
    <t>Iowa City city, Iowa</t>
  </si>
  <si>
    <t>1600000US1938640</t>
  </si>
  <si>
    <t>Iowa Falls city, Iowa</t>
  </si>
  <si>
    <t>1600000US1938820</t>
  </si>
  <si>
    <t>Ireton city, Iowa</t>
  </si>
  <si>
    <t>1600000US1939000</t>
  </si>
  <si>
    <t>Irwin city, Iowa</t>
  </si>
  <si>
    <t>1600000US1939135</t>
  </si>
  <si>
    <t>Jackson Junction city, Iowa</t>
  </si>
  <si>
    <t>1600000US1939225</t>
  </si>
  <si>
    <t>Jamaica city, Iowa</t>
  </si>
  <si>
    <t>1600000US1939405</t>
  </si>
  <si>
    <t>Janesville city, Iowa</t>
  </si>
  <si>
    <t>1600000US1939450</t>
  </si>
  <si>
    <t>Jefferson city, Iowa</t>
  </si>
  <si>
    <t>1600000US1939585</t>
  </si>
  <si>
    <t>Jesup city, Iowa</t>
  </si>
  <si>
    <t>1600000US1939675</t>
  </si>
  <si>
    <t>Jewell Junction city, Iowa</t>
  </si>
  <si>
    <t>1600000US1939765</t>
  </si>
  <si>
    <t>Johnston city, Iowa</t>
  </si>
  <si>
    <t>1600000US1939855</t>
  </si>
  <si>
    <t>Joice city, Iowa</t>
  </si>
  <si>
    <t>1600000US1939900</t>
  </si>
  <si>
    <t>Jolley city, Iowa</t>
  </si>
  <si>
    <t>1600000US1940170</t>
  </si>
  <si>
    <t>Kalona city, Iowa</t>
  </si>
  <si>
    <t>1600000US1940215</t>
  </si>
  <si>
    <t>Kamrar city, Iowa</t>
  </si>
  <si>
    <t>1600000US1940260</t>
  </si>
  <si>
    <t>Kanawha city, Iowa</t>
  </si>
  <si>
    <t>1600000US1940350</t>
  </si>
  <si>
    <t>Kellerton city, Iowa</t>
  </si>
  <si>
    <t>1600000US1940395</t>
  </si>
  <si>
    <t>Kelley city, Iowa</t>
  </si>
  <si>
    <t>1600000US1940440</t>
  </si>
  <si>
    <t>Kellogg city, Iowa</t>
  </si>
  <si>
    <t>1600000US1940665</t>
  </si>
  <si>
    <t>Kensett city, Iowa</t>
  </si>
  <si>
    <t>1600000US1940845</t>
  </si>
  <si>
    <t>Keokuk city, Iowa</t>
  </si>
  <si>
    <t>1600000US1940890</t>
  </si>
  <si>
    <t>Keomah Village city, Iowa</t>
  </si>
  <si>
    <t>1600000US1940935</t>
  </si>
  <si>
    <t>Keosauqua city, Iowa</t>
  </si>
  <si>
    <t>1600000US1940980</t>
  </si>
  <si>
    <t>Keota city, Iowa</t>
  </si>
  <si>
    <t>1600000US1941070</t>
  </si>
  <si>
    <t>Keswick city, Iowa</t>
  </si>
  <si>
    <t>1600000US1941115</t>
  </si>
  <si>
    <t>Keystone city, Iowa</t>
  </si>
  <si>
    <t>1600000US1941295</t>
  </si>
  <si>
    <t>Kimballton city, Iowa</t>
  </si>
  <si>
    <t>1600000US1941385</t>
  </si>
  <si>
    <t>Kingsley city, Iowa</t>
  </si>
  <si>
    <t>1600000US1941475</t>
  </si>
  <si>
    <t>Kinross city, Iowa</t>
  </si>
  <si>
    <t>1600000US1941520</t>
  </si>
  <si>
    <t>Kirkman city, Iowa</t>
  </si>
  <si>
    <t>1600000US1941565</t>
  </si>
  <si>
    <t>Kirkville city, Iowa</t>
  </si>
  <si>
    <t>1600000US1941610</t>
  </si>
  <si>
    <t>Kiron city, Iowa</t>
  </si>
  <si>
    <t>1600000US1941655</t>
  </si>
  <si>
    <t>Klemme city, Iowa</t>
  </si>
  <si>
    <t>1600000US1941790</t>
  </si>
  <si>
    <t>Knierim city, Iowa</t>
  </si>
  <si>
    <t>1600000US1942015</t>
  </si>
  <si>
    <t>Knoxville city, Iowa</t>
  </si>
  <si>
    <t>1600000US1943050</t>
  </si>
  <si>
    <t>La Motte city, Iowa</t>
  </si>
  <si>
    <t>1600000US1943365</t>
  </si>
  <si>
    <t>La Porte City city, Iowa</t>
  </si>
  <si>
    <t>1600000US1942285</t>
  </si>
  <si>
    <t>Lacona city, Iowa</t>
  </si>
  <si>
    <t>1600000US1942330</t>
  </si>
  <si>
    <t>Ladora city, Iowa</t>
  </si>
  <si>
    <t>Iowa</t>
  </si>
  <si>
    <t>Iowa County, Iowa</t>
  </si>
  <si>
    <t>1600000US1942465</t>
  </si>
  <si>
    <t>Lake City city, Iowa</t>
  </si>
  <si>
    <t>1600000US1942555</t>
  </si>
  <si>
    <t>Lake Mills city, Iowa</t>
  </si>
  <si>
    <t>1600000US1942600</t>
  </si>
  <si>
    <t>Lake Park city, Iowa</t>
  </si>
  <si>
    <t>1600000US1942690</t>
  </si>
  <si>
    <t>Lake View city, Iowa</t>
  </si>
  <si>
    <t>1600000US1942645</t>
  </si>
  <si>
    <t>Lakeside city, Iowa</t>
  </si>
  <si>
    <t>1600000US1942825</t>
  </si>
  <si>
    <t>Lakota city, Iowa</t>
  </si>
  <si>
    <t>1600000US1942870</t>
  </si>
  <si>
    <t>Lambs Grove city, Iowa</t>
  </si>
  <si>
    <t>1600000US1942960</t>
  </si>
  <si>
    <t>Lamoni city, Iowa</t>
  </si>
  <si>
    <t>1600000US1943005</t>
  </si>
  <si>
    <t>Lamont city, Iowa</t>
  </si>
  <si>
    <t>1600000US1943140</t>
  </si>
  <si>
    <t>Lanesboro city, Iowa</t>
  </si>
  <si>
    <t>1600000US1943275</t>
  </si>
  <si>
    <t>Lansing city, Iowa</t>
  </si>
  <si>
    <t>1600000US1943410</t>
  </si>
  <si>
    <t>Larchwood city, Iowa</t>
  </si>
  <si>
    <t>1600000US1943500</t>
  </si>
  <si>
    <t>Larrabee city, Iowa</t>
  </si>
  <si>
    <t>1600000US1943590</t>
  </si>
  <si>
    <t>Latimer city, Iowa</t>
  </si>
  <si>
    <t>1600000US1943680</t>
  </si>
  <si>
    <t>Laurel city, Iowa</t>
  </si>
  <si>
    <t>1600000US1943725</t>
  </si>
  <si>
    <t>Laurens city, Iowa</t>
  </si>
  <si>
    <t>1600000US1943815</t>
  </si>
  <si>
    <t>Lawler city, Iowa</t>
  </si>
  <si>
    <t>1600000US1943905</t>
  </si>
  <si>
    <t>Lawton city, Iowa</t>
  </si>
  <si>
    <t>1600000US1944085</t>
  </si>
  <si>
    <t>Le Claire city, Iowa</t>
  </si>
  <si>
    <t>1600000US1944220</t>
  </si>
  <si>
    <t>Le Grand city, Iowa</t>
  </si>
  <si>
    <t>1600000US1944400</t>
  </si>
  <si>
    <t>Le Mars city, Iowa</t>
  </si>
  <si>
    <t>1600000US1944580</t>
  </si>
  <si>
    <t>Le Roy city, Iowa</t>
  </si>
  <si>
    <t>1600000US1944130</t>
  </si>
  <si>
    <t>Ledyard city, Iowa</t>
  </si>
  <si>
    <t>1600000US1944265</t>
  </si>
  <si>
    <t>Lehigh city, Iowa</t>
  </si>
  <si>
    <t>1600000US1944310</t>
  </si>
  <si>
    <t>Leighton city, Iowa</t>
  </si>
  <si>
    <t>1600000US1944355</t>
  </si>
  <si>
    <t>Leland city, Iowa</t>
  </si>
  <si>
    <t>1600000US1944490</t>
  </si>
  <si>
    <t>Lenox city, Iowa</t>
  </si>
  <si>
    <t>1600000US1944535</t>
  </si>
  <si>
    <t>Leon city, Iowa</t>
  </si>
  <si>
    <t>1600000US1944670</t>
  </si>
  <si>
    <t>Lester city, Iowa</t>
  </si>
  <si>
    <t>1600000US1944715</t>
  </si>
  <si>
    <t>Letts city, Iowa</t>
  </si>
  <si>
    <t>1600000US1944805</t>
  </si>
  <si>
    <t>Lewis city, Iowa</t>
  </si>
  <si>
    <t>1600000US1944985</t>
  </si>
  <si>
    <t>Libertyville city, Iowa</t>
  </si>
  <si>
    <t>1600000US1945030</t>
  </si>
  <si>
    <t>Lidderdale city, Iowa</t>
  </si>
  <si>
    <t>1600000US1945165</t>
  </si>
  <si>
    <t>Lime Springs city, Iowa</t>
  </si>
  <si>
    <t>1600000US1945255</t>
  </si>
  <si>
    <t>Lincoln city, Iowa</t>
  </si>
  <si>
    <t>1600000US1945390</t>
  </si>
  <si>
    <t>Linden city, Iowa</t>
  </si>
  <si>
    <t>1600000US1945435</t>
  </si>
  <si>
    <t>Lineville city, Iowa</t>
  </si>
  <si>
    <t>1600000US1945480</t>
  </si>
  <si>
    <t>Linn Grove city, Iowa</t>
  </si>
  <si>
    <t>1600000US1945615</t>
  </si>
  <si>
    <t>Lisbon city, Iowa</t>
  </si>
  <si>
    <t>1600000US1945660</t>
  </si>
  <si>
    <t>Liscomb city, Iowa</t>
  </si>
  <si>
    <t>1600000US1945795</t>
  </si>
  <si>
    <t>Little Rock city, Iowa</t>
  </si>
  <si>
    <t>1600000US1945840</t>
  </si>
  <si>
    <t>Little Sioux city, Iowa</t>
  </si>
  <si>
    <t>1600000US1945975</t>
  </si>
  <si>
    <t>Livermore city, Iowa</t>
  </si>
  <si>
    <t>1600000US1946065</t>
  </si>
  <si>
    <t>Lockridge city, Iowa</t>
  </si>
  <si>
    <t>1600000US1946155</t>
  </si>
  <si>
    <t>Logan city, Iowa</t>
  </si>
  <si>
    <t>1600000US1946245</t>
  </si>
  <si>
    <t>Lohrville city, Iowa</t>
  </si>
  <si>
    <t>1600000US1946290</t>
  </si>
  <si>
    <t>Lone Rock city, Iowa</t>
  </si>
  <si>
    <t>1600000US1946335</t>
  </si>
  <si>
    <t>Lone Tree city, Iowa</t>
  </si>
  <si>
    <t>1600000US1946425</t>
  </si>
  <si>
    <t>Long Grove city, Iowa</t>
  </si>
  <si>
    <t>1600000US1946515</t>
  </si>
  <si>
    <t>Lorimor city, Iowa</t>
  </si>
  <si>
    <t>1600000US1946605</t>
  </si>
  <si>
    <t>Lost Nation city, Iowa</t>
  </si>
  <si>
    <t>1600000US1946830</t>
  </si>
  <si>
    <t>Lovilia city, Iowa</t>
  </si>
  <si>
    <t>1600000US1947010</t>
  </si>
  <si>
    <t>Low Moor city, Iowa</t>
  </si>
  <si>
    <t>1600000US1946920</t>
  </si>
  <si>
    <t>Lowden city, Iowa</t>
  </si>
  <si>
    <t>1600000US1947370</t>
  </si>
  <si>
    <t>Lu Verne city, Iowa</t>
  </si>
  <si>
    <t>1600000US1947055</t>
  </si>
  <si>
    <t>Luana city, Iowa</t>
  </si>
  <si>
    <t>1600000US1947100</t>
  </si>
  <si>
    <t>Lucas city, Iowa</t>
  </si>
  <si>
    <t>1600000US1947280</t>
  </si>
  <si>
    <t>Luther city, Iowa</t>
  </si>
  <si>
    <t>1600000US1947460</t>
  </si>
  <si>
    <t>Luxemburg city, Iowa</t>
  </si>
  <si>
    <t>1600000US1947505</t>
  </si>
  <si>
    <t>Luzerne city, Iowa</t>
  </si>
  <si>
    <t>1600000US1947595</t>
  </si>
  <si>
    <t>Lynnville city, Iowa</t>
  </si>
  <si>
    <t>1600000US1947730</t>
  </si>
  <si>
    <t>Lytton city, Iowa</t>
  </si>
  <si>
    <t>1600000US1947955</t>
  </si>
  <si>
    <t>Macedonia city, Iowa</t>
  </si>
  <si>
    <t>1600000US1948180</t>
  </si>
  <si>
    <t>Macksburg city, Iowa</t>
  </si>
  <si>
    <t>1600000US1948450</t>
  </si>
  <si>
    <t>Madrid city, Iowa</t>
  </si>
  <si>
    <t>1600000US1948495</t>
  </si>
  <si>
    <t>Magnolia city, Iowa</t>
  </si>
  <si>
    <t>1600000US1948500</t>
  </si>
  <si>
    <t>Maharishi Vedic City city, Iowa</t>
  </si>
  <si>
    <t>1600000US1948540</t>
  </si>
  <si>
    <t>Malcom city, Iowa</t>
  </si>
  <si>
    <t>1600000US1948585</t>
  </si>
  <si>
    <t>Mallard city, Iowa</t>
  </si>
  <si>
    <t>1600000US1948675</t>
  </si>
  <si>
    <t>Maloy city, Iowa</t>
  </si>
  <si>
    <t>1600000US1948720</t>
  </si>
  <si>
    <t>Malvern city, Iowa</t>
  </si>
  <si>
    <t>1600000US1948810</t>
  </si>
  <si>
    <t>Manchester city, Iowa</t>
  </si>
  <si>
    <t>1600000US1948855</t>
  </si>
  <si>
    <t>Manilla city, Iowa</t>
  </si>
  <si>
    <t>1600000US1948900</t>
  </si>
  <si>
    <t>Manly city, Iowa</t>
  </si>
  <si>
    <t>1600000US1948945</t>
  </si>
  <si>
    <t>Manning city, Iowa</t>
  </si>
  <si>
    <t>1600000US1948990</t>
  </si>
  <si>
    <t>Manson city, Iowa</t>
  </si>
  <si>
    <t>1600000US1949170</t>
  </si>
  <si>
    <t>Mapleton city, Iowa</t>
  </si>
  <si>
    <t>1600000US1949215</t>
  </si>
  <si>
    <t>Maquoketa city, Iowa</t>
  </si>
  <si>
    <t>1600000US1949260</t>
  </si>
  <si>
    <t>Marathon city, Iowa</t>
  </si>
  <si>
    <t>1600000US1949305</t>
  </si>
  <si>
    <t>Marble Rock city, Iowa</t>
  </si>
  <si>
    <t>1600000US1949350</t>
  </si>
  <si>
    <t>Marcus city, Iowa</t>
  </si>
  <si>
    <t>1600000US1949395</t>
  </si>
  <si>
    <t>Marengo city, Iowa</t>
  </si>
  <si>
    <t>1600000US1949485</t>
  </si>
  <si>
    <t>Marion city, Iowa</t>
  </si>
  <si>
    <t>1600000US1949575</t>
  </si>
  <si>
    <t>Marne city, Iowa</t>
  </si>
  <si>
    <t>1600000US1949620</t>
  </si>
  <si>
    <t>Marquette city, Iowa</t>
  </si>
  <si>
    <t>1600000US1949755</t>
  </si>
  <si>
    <t>Marshalltown city, Iowa</t>
  </si>
  <si>
    <t>1600000US1949845</t>
  </si>
  <si>
    <t>Martelle city, Iowa</t>
  </si>
  <si>
    <t>1600000US1949890</t>
  </si>
  <si>
    <t>Martensdale city, Iowa</t>
  </si>
  <si>
    <t>1600000US1949935</t>
  </si>
  <si>
    <t>Martinsburg city, Iowa</t>
  </si>
  <si>
    <t>1600000US1950070</t>
  </si>
  <si>
    <t>Marysville city, Iowa</t>
  </si>
  <si>
    <t>1600000US1950160</t>
  </si>
  <si>
    <t>Mason City city, Iowa</t>
  </si>
  <si>
    <t>1600000US1950205</t>
  </si>
  <si>
    <t>Masonville city, Iowa</t>
  </si>
  <si>
    <t>1600000US1950250</t>
  </si>
  <si>
    <t>Massena city, Iowa</t>
  </si>
  <si>
    <t>1600000US1950385</t>
  </si>
  <si>
    <t>Matlock city, Iowa</t>
  </si>
  <si>
    <t>1600000US1950430</t>
  </si>
  <si>
    <t>Maurice city, Iowa</t>
  </si>
  <si>
    <t>1600000US1950520</t>
  </si>
  <si>
    <t>Maxwell city, Iowa</t>
  </si>
  <si>
    <t>1600000US1950610</t>
  </si>
  <si>
    <t>Maynard city, Iowa</t>
  </si>
  <si>
    <t>1600000US1950655</t>
  </si>
  <si>
    <t>Maysville city, Iowa</t>
  </si>
  <si>
    <t>1600000US1947775</t>
  </si>
  <si>
    <t>McCallsburg city, Iowa</t>
  </si>
  <si>
    <t>1600000US1947820</t>
  </si>
  <si>
    <t>McCausland city, Iowa</t>
  </si>
  <si>
    <t>1600000US1947865</t>
  </si>
  <si>
    <t>McClelland city, Iowa</t>
  </si>
  <si>
    <t>1600000US1948000</t>
  </si>
  <si>
    <t>McGregor city, Iowa</t>
  </si>
  <si>
    <t>1600000US1948045</t>
  </si>
  <si>
    <t>McIntire city, Iowa</t>
  </si>
  <si>
    <t>1600000US1950700</t>
  </si>
  <si>
    <t>Mechanicsville city, Iowa</t>
  </si>
  <si>
    <t>1600000US1950790</t>
  </si>
  <si>
    <t>Mediapolis city, Iowa</t>
  </si>
  <si>
    <t>1600000US1950880</t>
  </si>
  <si>
    <t>Melbourne city, Iowa</t>
  </si>
  <si>
    <t>1600000US1950935</t>
  </si>
  <si>
    <t>Melcher-Dallas city, Iowa</t>
  </si>
  <si>
    <t>1600000US1950970</t>
  </si>
  <si>
    <t>Melrose city, Iowa</t>
  </si>
  <si>
    <t>1600000US1951060</t>
  </si>
  <si>
    <t>Melvin city, Iowa</t>
  </si>
  <si>
    <t>1600000US1951105</t>
  </si>
  <si>
    <t>Menlo city, Iowa</t>
  </si>
  <si>
    <t>1600000US1951150</t>
  </si>
  <si>
    <t>Meriden city, Iowa</t>
  </si>
  <si>
    <t>1600000US1951375</t>
  </si>
  <si>
    <t>Merrill city, Iowa</t>
  </si>
  <si>
    <t>1600000US1951420</t>
  </si>
  <si>
    <t>Meservey city, Iowa</t>
  </si>
  <si>
    <t>1600000US1951735</t>
  </si>
  <si>
    <t>Middletown city, Iowa</t>
  </si>
  <si>
    <t>1600000US1952050</t>
  </si>
  <si>
    <t>Miles city, Iowa</t>
  </si>
  <si>
    <t>1600000US1952095</t>
  </si>
  <si>
    <t>Milford city, Iowa</t>
  </si>
  <si>
    <t>1600000US1952230</t>
  </si>
  <si>
    <t>Millersburg city, Iowa</t>
  </si>
  <si>
    <t>1600000US1952275</t>
  </si>
  <si>
    <t>Millerton city, Iowa</t>
  </si>
  <si>
    <t>1600000US1952455</t>
  </si>
  <si>
    <t>Milo city, Iowa</t>
  </si>
  <si>
    <t>1600000US1952500</t>
  </si>
  <si>
    <t>Milton city, Iowa</t>
  </si>
  <si>
    <t>1600000US1952545</t>
  </si>
  <si>
    <t>Minburn city, Iowa</t>
  </si>
  <si>
    <t>1600000US1952590</t>
  </si>
  <si>
    <t>Minden city, Iowa</t>
  </si>
  <si>
    <t>1600000US1952815</t>
  </si>
  <si>
    <t>Mingo city, Iowa</t>
  </si>
  <si>
    <t>1600000US1952860</t>
  </si>
  <si>
    <t>Missouri Valley city, Iowa</t>
  </si>
  <si>
    <t>1600000US1952905</t>
  </si>
  <si>
    <t>Mitchell city, Iowa</t>
  </si>
  <si>
    <t>1600000US1952950</t>
  </si>
  <si>
    <t>Mitchellville city, Iowa</t>
  </si>
  <si>
    <t>1600000US1952995</t>
  </si>
  <si>
    <t>Modale city, Iowa</t>
  </si>
  <si>
    <t>1600000US1953175</t>
  </si>
  <si>
    <t>Mondamin city, Iowa</t>
  </si>
  <si>
    <t>1600000US1953265</t>
  </si>
  <si>
    <t>Monmouth city, Iowa</t>
  </si>
  <si>
    <t>1600000US1953310</t>
  </si>
  <si>
    <t>Monona city, Iowa</t>
  </si>
  <si>
    <t>1600000US1953355</t>
  </si>
  <si>
    <t>Monroe city, Iowa</t>
  </si>
  <si>
    <t>1600000US1953490</t>
  </si>
  <si>
    <t>Montezuma city, Iowa</t>
  </si>
  <si>
    <t>1600000US1953625</t>
  </si>
  <si>
    <t>Monticello city, Iowa</t>
  </si>
  <si>
    <t>1600000US1953670</t>
  </si>
  <si>
    <t>Montour city, Iowa</t>
  </si>
  <si>
    <t>1600000US1953760</t>
  </si>
  <si>
    <t>Montrose city, Iowa</t>
  </si>
  <si>
    <t>1600000US1953850</t>
  </si>
  <si>
    <t>Moorhead city, Iowa</t>
  </si>
  <si>
    <t>1600000US1953895</t>
  </si>
  <si>
    <t>Moorland city, Iowa</t>
  </si>
  <si>
    <t>1600000US1953985</t>
  </si>
  <si>
    <t>Moravia city, Iowa</t>
  </si>
  <si>
    <t>1600000US1954030</t>
  </si>
  <si>
    <t>Morley city, Iowa</t>
  </si>
  <si>
    <t>1600000US1954120</t>
  </si>
  <si>
    <t>Morning Sun city, Iowa</t>
  </si>
  <si>
    <t>1600000US1954165</t>
  </si>
  <si>
    <t>Morrison city, Iowa</t>
  </si>
  <si>
    <t>1600000US1954390</t>
  </si>
  <si>
    <t>Moulton city, Iowa</t>
  </si>
  <si>
    <t>1600000US1954435</t>
  </si>
  <si>
    <t>Mount Auburn city, Iowa</t>
  </si>
  <si>
    <t>1600000US1954480</t>
  </si>
  <si>
    <t>Mount Ayr city, Iowa</t>
  </si>
  <si>
    <t>1600000US1954705</t>
  </si>
  <si>
    <t>Mount Pleasant city, Iowa</t>
  </si>
  <si>
    <t>1600000US1954840</t>
  </si>
  <si>
    <t>Mount Vernon city, Iowa</t>
  </si>
  <si>
    <t>1600000US1954930</t>
  </si>
  <si>
    <t>Moville city, Iowa</t>
  </si>
  <si>
    <t>1600000US1955065</t>
  </si>
  <si>
    <t>Murray city, Iowa</t>
  </si>
  <si>
    <t>Clarke</t>
  </si>
  <si>
    <t>Clarke County, Iowa</t>
  </si>
  <si>
    <t>1600000US1955110</t>
  </si>
  <si>
    <t>Muscatine city, Iowa</t>
  </si>
  <si>
    <t>1600000US1955200</t>
  </si>
  <si>
    <t>Mystic city, Iowa</t>
  </si>
  <si>
    <t>1600000US1955335</t>
  </si>
  <si>
    <t>Nashua city, Iowa</t>
  </si>
  <si>
    <t>1600000US1955515</t>
  </si>
  <si>
    <t>Nemaha city, Iowa</t>
  </si>
  <si>
    <t>1600000US1955560</t>
  </si>
  <si>
    <t>Neola city, Iowa</t>
  </si>
  <si>
    <t>1600000US1955695</t>
  </si>
  <si>
    <t>Nevada city, Iowa</t>
  </si>
  <si>
    <t>1600000US1955785</t>
  </si>
  <si>
    <t>New Albin city, Iowa</t>
  </si>
  <si>
    <t>1600000US1956100</t>
  </si>
  <si>
    <t>New Hampton city, Iowa</t>
  </si>
  <si>
    <t>1600000US1956145</t>
  </si>
  <si>
    <t>New Hartford city, Iowa</t>
  </si>
  <si>
    <t>1600000US1956280</t>
  </si>
  <si>
    <t>New Liberty city, Iowa</t>
  </si>
  <si>
    <t>1600000US1956325</t>
  </si>
  <si>
    <t>New London city, Iowa</t>
  </si>
  <si>
    <t>1600000US1956370</t>
  </si>
  <si>
    <t>New Market city, Iowa</t>
  </si>
  <si>
    <t>1600000US1956415</t>
  </si>
  <si>
    <t>New Providence city, Iowa</t>
  </si>
  <si>
    <t>1600000US1956460</t>
  </si>
  <si>
    <t>New Sharon city, Iowa</t>
  </si>
  <si>
    <t>1600000US1956550</t>
  </si>
  <si>
    <t>New Vienna city, Iowa</t>
  </si>
  <si>
    <t>1600000US1956595</t>
  </si>
  <si>
    <t>New Virginia city, Iowa</t>
  </si>
  <si>
    <t>1600000US1955965</t>
  </si>
  <si>
    <t>Newell city, Iowa</t>
  </si>
  <si>
    <t>1600000US1956055</t>
  </si>
  <si>
    <t>Newhall city, Iowa</t>
  </si>
  <si>
    <t>1600000US1956505</t>
  </si>
  <si>
    <t>Newton city, Iowa</t>
  </si>
  <si>
    <t>1600000US1956685</t>
  </si>
  <si>
    <t>Nichols city, Iowa</t>
  </si>
  <si>
    <t>1600000US1956865</t>
  </si>
  <si>
    <t>Nodaway city, Iowa</t>
  </si>
  <si>
    <t>1600000US1956910</t>
  </si>
  <si>
    <t>Nora Springs city, Iowa</t>
  </si>
  <si>
    <t>1600000US1957135</t>
  </si>
  <si>
    <t>North Buena Vista city, Iowa</t>
  </si>
  <si>
    <t>1600000US1957225</t>
  </si>
  <si>
    <t>North English city, Iowa</t>
  </si>
  <si>
    <t>1600000US1957360</t>
  </si>
  <si>
    <t>North Liberty city, Iowa</t>
  </si>
  <si>
    <t>1600000US1957495</t>
  </si>
  <si>
    <t>North Washington city, Iowa</t>
  </si>
  <si>
    <t>1600000US1957045</t>
  </si>
  <si>
    <t>Northboro city, Iowa</t>
  </si>
  <si>
    <t>1600000US1957630</t>
  </si>
  <si>
    <t>Northwood city, Iowa</t>
  </si>
  <si>
    <t>1600000US1957675</t>
  </si>
  <si>
    <t>Norwalk city, Iowa</t>
  </si>
  <si>
    <t>1600000US1957720</t>
  </si>
  <si>
    <t>Norway city, Iowa</t>
  </si>
  <si>
    <t>1600000US1957945</t>
  </si>
  <si>
    <t>Numa city, Iowa</t>
  </si>
  <si>
    <t>1600000US1958170</t>
  </si>
  <si>
    <t>Oakland Acres city, Iowa</t>
  </si>
  <si>
    <t>1600000US1958080</t>
  </si>
  <si>
    <t>Oakland city, Iowa</t>
  </si>
  <si>
    <t>1600000US1958395</t>
  </si>
  <si>
    <t>Oakville city, Iowa</t>
  </si>
  <si>
    <t>1600000US1958530</t>
  </si>
  <si>
    <t>Ocheyedan city, Iowa</t>
  </si>
  <si>
    <t>1600000US1958575</t>
  </si>
  <si>
    <t>Odebolt city, Iowa</t>
  </si>
  <si>
    <t>1600000US1958620</t>
  </si>
  <si>
    <t>Oelwein city, Iowa</t>
  </si>
  <si>
    <t>1600000US1958665</t>
  </si>
  <si>
    <t>Ogden city, Iowa</t>
  </si>
  <si>
    <t>1600000US1958710</t>
  </si>
  <si>
    <t>Okoboji city, Iowa</t>
  </si>
  <si>
    <t>1600000US1958890</t>
  </si>
  <si>
    <t>Olds city, Iowa</t>
  </si>
  <si>
    <t>1600000US1958980</t>
  </si>
  <si>
    <t>Olin city, Iowa</t>
  </si>
  <si>
    <t>1600000US1959070</t>
  </si>
  <si>
    <t>Ollie city, Iowa</t>
  </si>
  <si>
    <t>1600000US1959115</t>
  </si>
  <si>
    <t>Onawa city, Iowa</t>
  </si>
  <si>
    <t>1600000US1959250</t>
  </si>
  <si>
    <t>Onslow city, Iowa</t>
  </si>
  <si>
    <t>1600000US1959475</t>
  </si>
  <si>
    <t>Orange City city, Iowa</t>
  </si>
  <si>
    <t>1600000US1959520</t>
  </si>
  <si>
    <t>Orchard city, Iowa</t>
  </si>
  <si>
    <t>1600000US1959565</t>
  </si>
  <si>
    <t>Orient city, Iowa</t>
  </si>
  <si>
    <t>1600000US1959655</t>
  </si>
  <si>
    <t>Orleans city, Iowa</t>
  </si>
  <si>
    <t>1600000US1959745</t>
  </si>
  <si>
    <t>Osage city, Iowa</t>
  </si>
  <si>
    <t>1600000US1959835</t>
  </si>
  <si>
    <t>Osceola city, Iowa</t>
  </si>
  <si>
    <t>1600000US1959925</t>
  </si>
  <si>
    <t>Oskaloosa city, Iowa</t>
  </si>
  <si>
    <t>1600000US1959970</t>
  </si>
  <si>
    <t>Ossian city, Iowa</t>
  </si>
  <si>
    <t>1600000US1960015</t>
  </si>
  <si>
    <t>Osterdock city, Iowa</t>
  </si>
  <si>
    <t>1600000US1960105</t>
  </si>
  <si>
    <t>Otho city, Iowa</t>
  </si>
  <si>
    <t>1600000US1960240</t>
  </si>
  <si>
    <t>Oto city, Iowa</t>
  </si>
  <si>
    <t>1600000US1960420</t>
  </si>
  <si>
    <t>Ottosen city, Iowa</t>
  </si>
  <si>
    <t>1600000US1960465</t>
  </si>
  <si>
    <t>Ottumwa city, Iowa</t>
  </si>
  <si>
    <t>1600000US1960555</t>
  </si>
  <si>
    <t>Owasa city, Iowa</t>
  </si>
  <si>
    <t>1600000US1960645</t>
  </si>
  <si>
    <t>Oxford city, Iowa</t>
  </si>
  <si>
    <t>1600000US1960690</t>
  </si>
  <si>
    <t>Oxford Junction city, Iowa</t>
  </si>
  <si>
    <t>1600000US1960780</t>
  </si>
  <si>
    <t>Oyens city, Iowa</t>
  </si>
  <si>
    <t>1600000US1960825</t>
  </si>
  <si>
    <t>Pacific Junction city, Iowa</t>
  </si>
  <si>
    <t>1600000US1960915</t>
  </si>
  <si>
    <t>Packwood city, Iowa</t>
  </si>
  <si>
    <t>1600000US1961050</t>
  </si>
  <si>
    <t>Palmer city, Iowa</t>
  </si>
  <si>
    <t>1600000US1961230</t>
  </si>
  <si>
    <t>Palo city, Iowa</t>
  </si>
  <si>
    <t>1600000US1961275</t>
  </si>
  <si>
    <t>Panama city, Iowa</t>
  </si>
  <si>
    <t>1600000US1961320</t>
  </si>
  <si>
    <t>Panora city, Iowa</t>
  </si>
  <si>
    <t>1600000US1961365</t>
  </si>
  <si>
    <t>Panorama Park city, Iowa</t>
  </si>
  <si>
    <t>1600000US1961590</t>
  </si>
  <si>
    <t>Parkersburg city, Iowa</t>
  </si>
  <si>
    <t>1600000US1961770</t>
  </si>
  <si>
    <t>Parnell city, Iowa</t>
  </si>
  <si>
    <t>1600000US1961815</t>
  </si>
  <si>
    <t>Paton city, Iowa</t>
  </si>
  <si>
    <t>1600000US1961860</t>
  </si>
  <si>
    <t>Patterson city, Iowa</t>
  </si>
  <si>
    <t>1600000US1961905</t>
  </si>
  <si>
    <t>Paullina city, Iowa</t>
  </si>
  <si>
    <t>1600000US1962040</t>
  </si>
  <si>
    <t>Pella city, Iowa</t>
  </si>
  <si>
    <t>1600000US1962130</t>
  </si>
  <si>
    <t>Peosta city, Iowa</t>
  </si>
  <si>
    <t>1600000US1962355</t>
  </si>
  <si>
    <t>Perry city, Iowa</t>
  </si>
  <si>
    <t>1600000US1962445</t>
  </si>
  <si>
    <t>Persia city, Iowa</t>
  </si>
  <si>
    <t>1600000US1962625</t>
  </si>
  <si>
    <t>Peterson city, Iowa</t>
  </si>
  <si>
    <t>1600000US1962760</t>
  </si>
  <si>
    <t>Pierson city, Iowa</t>
  </si>
  <si>
    <t>1600000US1962850</t>
  </si>
  <si>
    <t>Pilot Mound city, Iowa</t>
  </si>
  <si>
    <t>1600000US1963075</t>
  </si>
  <si>
    <t>Pisgah city, Iowa</t>
  </si>
  <si>
    <t>1600000US1963210</t>
  </si>
  <si>
    <t>Plainfield city, Iowa</t>
  </si>
  <si>
    <t>1600000US1963345</t>
  </si>
  <si>
    <t>Plano city, Iowa</t>
  </si>
  <si>
    <t>1600000US1963525</t>
  </si>
  <si>
    <t>Pleasant Hill city, Iowa</t>
  </si>
  <si>
    <t>1600000US1963615</t>
  </si>
  <si>
    <t>Pleasant Plain city, Iowa</t>
  </si>
  <si>
    <t>1600000US1963570</t>
  </si>
  <si>
    <t>Pleasanton city, Iowa</t>
  </si>
  <si>
    <t>1600000US1963750</t>
  </si>
  <si>
    <t>Pleasantville city, Iowa</t>
  </si>
  <si>
    <t>1600000US1963840</t>
  </si>
  <si>
    <t>Plover city, Iowa</t>
  </si>
  <si>
    <t>1600000US1963885</t>
  </si>
  <si>
    <t>Plymouth city, Iowa</t>
  </si>
  <si>
    <t>1600000US1963975</t>
  </si>
  <si>
    <t>Pocahontas city, Iowa</t>
  </si>
  <si>
    <t>1600000US1964020</t>
  </si>
  <si>
    <t>Polk City city, Iowa</t>
  </si>
  <si>
    <t>1600000US1964065</t>
  </si>
  <si>
    <t>Pomeroy city, Iowa</t>
  </si>
  <si>
    <t>1600000US1964110</t>
  </si>
  <si>
    <t>Popejoy city, Iowa</t>
  </si>
  <si>
    <t>1600000US1964200</t>
  </si>
  <si>
    <t>Portsmouth city, Iowa</t>
  </si>
  <si>
    <t>1600000US1964290</t>
  </si>
  <si>
    <t>Postville city, Iowa</t>
  </si>
  <si>
    <t>1600000US1964470</t>
  </si>
  <si>
    <t>Prairie City city, Iowa</t>
  </si>
  <si>
    <t>1600000US1964425</t>
  </si>
  <si>
    <t>Prairieburg city, Iowa</t>
  </si>
  <si>
    <t>1600000US1964560</t>
  </si>
  <si>
    <t>Prescott city, Iowa</t>
  </si>
  <si>
    <t>1600000US1964605</t>
  </si>
  <si>
    <t>Preston city, Iowa</t>
  </si>
  <si>
    <t>1600000US1964650</t>
  </si>
  <si>
    <t>Primghar city, Iowa</t>
  </si>
  <si>
    <t>1600000US1964740</t>
  </si>
  <si>
    <t>Princeton city, Iowa</t>
  </si>
  <si>
    <t>1600000US1964875</t>
  </si>
  <si>
    <t>Promise City city, Iowa</t>
  </si>
  <si>
    <t>1600000US1965010</t>
  </si>
  <si>
    <t>Protivin city, Iowa</t>
  </si>
  <si>
    <t>1600000US1965055</t>
  </si>
  <si>
    <t>Pulaski city, Iowa</t>
  </si>
  <si>
    <t>1600000US1965235</t>
  </si>
  <si>
    <t>Quasqueton city, Iowa</t>
  </si>
  <si>
    <t>1600000US1965280</t>
  </si>
  <si>
    <t>Quimby city, Iowa</t>
  </si>
  <si>
    <t>1600000US1965370</t>
  </si>
  <si>
    <t>Radcliffe city, Iowa</t>
  </si>
  <si>
    <t>1600000US1965415</t>
  </si>
  <si>
    <t>Rake city, Iowa</t>
  </si>
  <si>
    <t>1600000US1965505</t>
  </si>
  <si>
    <t>Ralston city, Iowa</t>
  </si>
  <si>
    <t>1600000US1965550</t>
  </si>
  <si>
    <t>Randalia city, Iowa</t>
  </si>
  <si>
    <t>1600000US1965595</t>
  </si>
  <si>
    <t>Randall city, Iowa</t>
  </si>
  <si>
    <t>1600000US1965640</t>
  </si>
  <si>
    <t>Randolph city, Iowa</t>
  </si>
  <si>
    <t>1600000US1965730</t>
  </si>
  <si>
    <t>Rathbun city, Iowa</t>
  </si>
  <si>
    <t>1600000US1965820</t>
  </si>
  <si>
    <t>Raymond city, Iowa</t>
  </si>
  <si>
    <t>1600000US1965910</t>
  </si>
  <si>
    <t>Readlyn city, Iowa</t>
  </si>
  <si>
    <t>1600000US1965955</t>
  </si>
  <si>
    <t>Reasnor city, Iowa</t>
  </si>
  <si>
    <t>1600000US1966135</t>
  </si>
  <si>
    <t>Red Oak city, Iowa</t>
  </si>
  <si>
    <t>1600000US1966000</t>
  </si>
  <si>
    <t>Redding city, Iowa</t>
  </si>
  <si>
    <t>1600000US1966045</t>
  </si>
  <si>
    <t>Redfield city, Iowa</t>
  </si>
  <si>
    <t>1600000US1966315</t>
  </si>
  <si>
    <t>Reinbeck city, Iowa</t>
  </si>
  <si>
    <t>1600000US1966360</t>
  </si>
  <si>
    <t>Rembrandt city, Iowa</t>
  </si>
  <si>
    <t>1600000US1966405</t>
  </si>
  <si>
    <t>Remsen city, Iowa</t>
  </si>
  <si>
    <t>1600000US1966450</t>
  </si>
  <si>
    <t>Renwick city, Iowa</t>
  </si>
  <si>
    <t>1600000US1966540</t>
  </si>
  <si>
    <t>Rhodes city, Iowa</t>
  </si>
  <si>
    <t>1600000US1966585</t>
  </si>
  <si>
    <t>Riceville city, Iowa</t>
  </si>
  <si>
    <t>1600000US1966720</t>
  </si>
  <si>
    <t>Richland city, Iowa</t>
  </si>
  <si>
    <t>1600000US1966810</t>
  </si>
  <si>
    <t>Rickardsville city, Iowa</t>
  </si>
  <si>
    <t>1600000US1966855</t>
  </si>
  <si>
    <t>Ricketts city, Iowa</t>
  </si>
  <si>
    <t>1600000US1967035</t>
  </si>
  <si>
    <t>Ridgeway city, Iowa</t>
  </si>
  <si>
    <t>1600000US1967125</t>
  </si>
  <si>
    <t>Rinard city, Iowa</t>
  </si>
  <si>
    <t>1600000US1967170</t>
  </si>
  <si>
    <t>Ringsted city, Iowa</t>
  </si>
  <si>
    <t>1600000US1967215</t>
  </si>
  <si>
    <t>Rippey city, Iowa</t>
  </si>
  <si>
    <t>1600000US1967350</t>
  </si>
  <si>
    <t>Riverdale city, Iowa</t>
  </si>
  <si>
    <t>1600000US1967440</t>
  </si>
  <si>
    <t>Riverside city, Iowa</t>
  </si>
  <si>
    <t>1600000US1967575</t>
  </si>
  <si>
    <t>Riverton city, Iowa</t>
  </si>
  <si>
    <t>1600000US1967800</t>
  </si>
  <si>
    <t>Robins city, Iowa</t>
  </si>
  <si>
    <t>1600000US1968025</t>
  </si>
  <si>
    <t>Rock Falls city, Iowa</t>
  </si>
  <si>
    <t>1600000US1968160</t>
  </si>
  <si>
    <t>Rock Rapids city, Iowa</t>
  </si>
  <si>
    <t>1600000US1968205</t>
  </si>
  <si>
    <t>Rock Valley city, Iowa</t>
  </si>
  <si>
    <t>1600000US1968070</t>
  </si>
  <si>
    <t>Rockford city, Iowa</t>
  </si>
  <si>
    <t>1600000US1968295</t>
  </si>
  <si>
    <t>Rockwell City city, Iowa</t>
  </si>
  <si>
    <t>1600000US1968250</t>
  </si>
  <si>
    <t>Rockwell city, Iowa</t>
  </si>
  <si>
    <t>1600000US1968340</t>
  </si>
  <si>
    <t>Rodman city, Iowa</t>
  </si>
  <si>
    <t>1600000US1968385</t>
  </si>
  <si>
    <t>Rodney city, Iowa</t>
  </si>
  <si>
    <t>1600000US1968475</t>
  </si>
  <si>
    <t>Roland city, Iowa</t>
  </si>
  <si>
    <t>1600000US1968520</t>
  </si>
  <si>
    <t>Rolfe city, Iowa</t>
  </si>
  <si>
    <t>1600000US1968565</t>
  </si>
  <si>
    <t>Rome city, Iowa</t>
  </si>
  <si>
    <t>1600000US1968700</t>
  </si>
  <si>
    <t>Rose Hill city, Iowa</t>
  </si>
  <si>
    <t>1600000US1968925</t>
  </si>
  <si>
    <t>Rossie city, Iowa</t>
  </si>
  <si>
    <t>1600000US1969015</t>
  </si>
  <si>
    <t>Rowan city, Iowa</t>
  </si>
  <si>
    <t>1600000US1969060</t>
  </si>
  <si>
    <t>Rowley city, Iowa</t>
  </si>
  <si>
    <t>1600000US1969105</t>
  </si>
  <si>
    <t>Royal city, Iowa</t>
  </si>
  <si>
    <t>1600000US1969195</t>
  </si>
  <si>
    <t>Rudd city, Iowa</t>
  </si>
  <si>
    <t>1600000US1969240</t>
  </si>
  <si>
    <t>Runnells city, Iowa</t>
  </si>
  <si>
    <t>1600000US1969285</t>
  </si>
  <si>
    <t>Russell city, Iowa</t>
  </si>
  <si>
    <t>1600000US1969330</t>
  </si>
  <si>
    <t>Ruthven city, Iowa</t>
  </si>
  <si>
    <t>1600000US1969375</t>
  </si>
  <si>
    <t>Rutland city, Iowa</t>
  </si>
  <si>
    <t>1600000US1969465</t>
  </si>
  <si>
    <t>Ryan city, Iowa</t>
  </si>
  <si>
    <t>1600000US1969510</t>
  </si>
  <si>
    <t>Sabula city, Iowa</t>
  </si>
  <si>
    <t>1600000US1969645</t>
  </si>
  <si>
    <t>Sac City city, Iowa</t>
  </si>
  <si>
    <t>1600000US1969690</t>
  </si>
  <si>
    <t>Sageville city, Iowa</t>
  </si>
  <si>
    <t>1600000US1970230</t>
  </si>
  <si>
    <t>Salem city, Iowa</t>
  </si>
  <si>
    <t>1600000US1970320</t>
  </si>
  <si>
    <t>Salix city, Iowa</t>
  </si>
  <si>
    <t>1600000US1970410</t>
  </si>
  <si>
    <t>Sanborn city, Iowa</t>
  </si>
  <si>
    <t>1600000US1970590</t>
  </si>
  <si>
    <t>Sandyville city, Iowa</t>
  </si>
  <si>
    <t>1600000US1971040</t>
  </si>
  <si>
    <t>Scarville city, Iowa</t>
  </si>
  <si>
    <t>1600000US1971085</t>
  </si>
  <si>
    <t>Schaller city, Iowa</t>
  </si>
  <si>
    <t>1600000US1971130</t>
  </si>
  <si>
    <t>Schleswig city, Iowa</t>
  </si>
  <si>
    <t>1600000US1971310</t>
  </si>
  <si>
    <t>Scranton city, Iowa</t>
  </si>
  <si>
    <t>1600000US1971355</t>
  </si>
  <si>
    <t>Searsboro city, Iowa</t>
  </si>
  <si>
    <t>1600000US1971625</t>
  </si>
  <si>
    <t>Sergeant Bluff city, Iowa</t>
  </si>
  <si>
    <t>1600000US1971760</t>
  </si>
  <si>
    <t>Seymour city, Iowa</t>
  </si>
  <si>
    <t>1600000US1971895</t>
  </si>
  <si>
    <t>Shambaugh city, Iowa</t>
  </si>
  <si>
    <t>1600000US1971940</t>
  </si>
  <si>
    <t>Shannon City city, Iowa</t>
  </si>
  <si>
    <t>1600000US1972075</t>
  </si>
  <si>
    <t>Sharpsburg city, Iowa</t>
  </si>
  <si>
    <t>1600000US1972210</t>
  </si>
  <si>
    <t>Sheffield city, Iowa</t>
  </si>
  <si>
    <t>1600000US1972300</t>
  </si>
  <si>
    <t>Shelby city, Iowa</t>
  </si>
  <si>
    <t>1600000US1972345</t>
  </si>
  <si>
    <t>Sheldahl city, Iowa</t>
  </si>
  <si>
    <t>1600000US1972390</t>
  </si>
  <si>
    <t>Sheldon city, Iowa</t>
  </si>
  <si>
    <t>1600000US1972435</t>
  </si>
  <si>
    <t>Shell Rock city, Iowa</t>
  </si>
  <si>
    <t>1600000US1972480</t>
  </si>
  <si>
    <t>Shellsburg city, Iowa</t>
  </si>
  <si>
    <t>1600000US1972525</t>
  </si>
  <si>
    <t>Shenandoah city, Iowa</t>
  </si>
  <si>
    <t>1600000US1972660</t>
  </si>
  <si>
    <t>Sherrill city, Iowa</t>
  </si>
  <si>
    <t>1600000US1972840</t>
  </si>
  <si>
    <t>Shueyville city, Iowa</t>
  </si>
  <si>
    <t>1600000US1972975</t>
  </si>
  <si>
    <t>Sibley city, Iowa</t>
  </si>
  <si>
    <t>1600000US1973065</t>
  </si>
  <si>
    <t>Sidney city, Iowa</t>
  </si>
  <si>
    <t>1600000US1973110</t>
  </si>
  <si>
    <t>Sigourney city, Iowa</t>
  </si>
  <si>
    <t>1600000US1973155</t>
  </si>
  <si>
    <t>Silver City city, Iowa</t>
  </si>
  <si>
    <t>1600000US1973290</t>
  </si>
  <si>
    <t>Sioux Center city, Iowa</t>
  </si>
  <si>
    <t>1600000US1973335</t>
  </si>
  <si>
    <t>Sioux City city, Iowa</t>
  </si>
  <si>
    <t>1600000US1973425</t>
  </si>
  <si>
    <t>Sioux Rapids city, Iowa</t>
  </si>
  <si>
    <t>1600000US1973515</t>
  </si>
  <si>
    <t>Slater city, Iowa</t>
  </si>
  <si>
    <t>1600000US1973605</t>
  </si>
  <si>
    <t>Sloan city, Iowa</t>
  </si>
  <si>
    <t>1600000US1973650</t>
  </si>
  <si>
    <t>Smithland city, Iowa</t>
  </si>
  <si>
    <t>1600000US1973785</t>
  </si>
  <si>
    <t>Soldier city, Iowa</t>
  </si>
  <si>
    <t>1600000US1973875</t>
  </si>
  <si>
    <t>Solon city, Iowa</t>
  </si>
  <si>
    <t>1600000US1973920</t>
  </si>
  <si>
    <t>Somers city, Iowa</t>
  </si>
  <si>
    <t>1600000US1974055</t>
  </si>
  <si>
    <t>South English city, Iowa</t>
  </si>
  <si>
    <t>1600000US1974280</t>
  </si>
  <si>
    <t>Spencer city, Iowa</t>
  </si>
  <si>
    <t>1600000US1974370</t>
  </si>
  <si>
    <t>Spillville city, Iowa</t>
  </si>
  <si>
    <t>1600000US1974415</t>
  </si>
  <si>
    <t>Spirit Lake city, Iowa</t>
  </si>
  <si>
    <t>1600000US1974460</t>
  </si>
  <si>
    <t>Spragueville city, Iowa</t>
  </si>
  <si>
    <t>1600000US1974685</t>
  </si>
  <si>
    <t>Spring Hill city, Iowa</t>
  </si>
  <si>
    <t>1600000US1974505</t>
  </si>
  <si>
    <t>Springbrook city, Iowa</t>
  </si>
  <si>
    <t>1600000US1974775</t>
  </si>
  <si>
    <t>Springville city, Iowa</t>
  </si>
  <si>
    <t>1600000US1969735</t>
  </si>
  <si>
    <t>St. Ansgar city, Iowa</t>
  </si>
  <si>
    <t>1600000US1969780</t>
  </si>
  <si>
    <t>St. Anthony city, Iowa</t>
  </si>
  <si>
    <t>1600000US1969915</t>
  </si>
  <si>
    <t>St. Charles city, Iowa</t>
  </si>
  <si>
    <t>1600000US1969960</t>
  </si>
  <si>
    <t>St. Donatus city, Iowa</t>
  </si>
  <si>
    <t>1600000US1970050</t>
  </si>
  <si>
    <t>St. Lucas city, Iowa</t>
  </si>
  <si>
    <t>1600000US1970095</t>
  </si>
  <si>
    <t>St. Marys city, Iowa</t>
  </si>
  <si>
    <t>1600000US1970140</t>
  </si>
  <si>
    <t>St. Olaf city, Iowa</t>
  </si>
  <si>
    <t>1600000US1970185</t>
  </si>
  <si>
    <t>St. Paul city, Iowa</t>
  </si>
  <si>
    <t>1600000US1974820</t>
  </si>
  <si>
    <t>Stacyville city, Iowa</t>
  </si>
  <si>
    <t>1600000US1974910</t>
  </si>
  <si>
    <t>Stanhope city, Iowa</t>
  </si>
  <si>
    <t>1600000US1974955</t>
  </si>
  <si>
    <t>Stanley city, Iowa</t>
  </si>
  <si>
    <t>1600000US1975000</t>
  </si>
  <si>
    <t>Stanton city, Iowa</t>
  </si>
  <si>
    <t>1600000US1975045</t>
  </si>
  <si>
    <t>Stanwood city, Iowa</t>
  </si>
  <si>
    <t>1600000US1975135</t>
  </si>
  <si>
    <t>State Center city, Iowa</t>
  </si>
  <si>
    <t>1600000US1975180</t>
  </si>
  <si>
    <t>Steamboat Rock city, Iowa</t>
  </si>
  <si>
    <t>1600000US1975405</t>
  </si>
  <si>
    <t>Stockport city, Iowa</t>
  </si>
  <si>
    <t>1600000US1975450</t>
  </si>
  <si>
    <t>Stockton city, Iowa</t>
  </si>
  <si>
    <t>1600000US1975630</t>
  </si>
  <si>
    <t>Storm Lake city, Iowa</t>
  </si>
  <si>
    <t>1600000US1975675</t>
  </si>
  <si>
    <t>Story City city, Iowa</t>
  </si>
  <si>
    <t>1600000US1975720</t>
  </si>
  <si>
    <t>Stout city, Iowa</t>
  </si>
  <si>
    <t>1600000US1975810</t>
  </si>
  <si>
    <t>Stratford city, Iowa</t>
  </si>
  <si>
    <t>1600000US1975855</t>
  </si>
  <si>
    <t>Strawberry Point city, Iowa</t>
  </si>
  <si>
    <t>1600000US1975945</t>
  </si>
  <si>
    <t>Struble city, Iowa</t>
  </si>
  <si>
    <t>1600000US1975990</t>
  </si>
  <si>
    <t>Stuart city, Iowa</t>
  </si>
  <si>
    <t>1600000US1976035</t>
  </si>
  <si>
    <t>Sully city, Iowa</t>
  </si>
  <si>
    <t>1600000US1976260</t>
  </si>
  <si>
    <t>Sumner city, Iowa</t>
  </si>
  <si>
    <t>1600000US1976440</t>
  </si>
  <si>
    <t>Superior city, Iowa</t>
  </si>
  <si>
    <t>1600000US1976485</t>
  </si>
  <si>
    <t>Sutherland city, Iowa</t>
  </si>
  <si>
    <t>1600000US1976620</t>
  </si>
  <si>
    <t>Swaledale city, Iowa</t>
  </si>
  <si>
    <t>1600000US1976665</t>
  </si>
  <si>
    <t>Swan city, Iowa</t>
  </si>
  <si>
    <t>1600000US1976755</t>
  </si>
  <si>
    <t>Swea City city, Iowa</t>
  </si>
  <si>
    <t>1600000US1976890</t>
  </si>
  <si>
    <t>Swisher city, Iowa</t>
  </si>
  <si>
    <t>1600000US1976935</t>
  </si>
  <si>
    <t>Tabor city, Iowa</t>
  </si>
  <si>
    <t>1600000US1977115</t>
  </si>
  <si>
    <t>Tama city, Iowa</t>
  </si>
  <si>
    <t>1600000US1977340</t>
  </si>
  <si>
    <t>Templeton city, Iowa</t>
  </si>
  <si>
    <t>1600000US1977430</t>
  </si>
  <si>
    <t>Tennant city, Iowa</t>
  </si>
  <si>
    <t>1600000US1977520</t>
  </si>
  <si>
    <t>Terril city, Iowa</t>
  </si>
  <si>
    <t>1600000US1977565</t>
  </si>
  <si>
    <t>Thayer city, Iowa</t>
  </si>
  <si>
    <t>1600000US1977745</t>
  </si>
  <si>
    <t>Thompson city, Iowa</t>
  </si>
  <si>
    <t>1600000US1977790</t>
  </si>
  <si>
    <t>Thor city, Iowa</t>
  </si>
  <si>
    <t>1600000US1977835</t>
  </si>
  <si>
    <t>Thornburg city, Iowa</t>
  </si>
  <si>
    <t>1600000US1977880</t>
  </si>
  <si>
    <t>Thornton city, Iowa</t>
  </si>
  <si>
    <t>1600000US1977970</t>
  </si>
  <si>
    <t>Thurman city, Iowa</t>
  </si>
  <si>
    <t>1600000US1978060</t>
  </si>
  <si>
    <t>Tiffin city, Iowa</t>
  </si>
  <si>
    <t>1600000US1978195</t>
  </si>
  <si>
    <t>Tingley city, Iowa</t>
  </si>
  <si>
    <t>1600000US1978285</t>
  </si>
  <si>
    <t>Tipton city, Iowa</t>
  </si>
  <si>
    <t>1600000US1978330</t>
  </si>
  <si>
    <t>Titonka city, Iowa</t>
  </si>
  <si>
    <t>1600000US1978510</t>
  </si>
  <si>
    <t>Toledo city, Iowa</t>
  </si>
  <si>
    <t>1600000US1978600</t>
  </si>
  <si>
    <t>Toronto city, Iowa</t>
  </si>
  <si>
    <t>1600000US1978735</t>
  </si>
  <si>
    <t>Traer city, Iowa</t>
  </si>
  <si>
    <t>1600000US1978825</t>
  </si>
  <si>
    <t>Treynor city, Iowa</t>
  </si>
  <si>
    <t>1600000US1978915</t>
  </si>
  <si>
    <t>Tripoli city, Iowa</t>
  </si>
  <si>
    <t>1600000US1979095</t>
  </si>
  <si>
    <t>Truesdale city, Iowa</t>
  </si>
  <si>
    <t>1600000US1979140</t>
  </si>
  <si>
    <t>Truro city, Iowa</t>
  </si>
  <si>
    <t>1600000US1979185</t>
  </si>
  <si>
    <t>Turin city, Iowa</t>
  </si>
  <si>
    <t>1600000US1979410</t>
  </si>
  <si>
    <t>Udell city, Iowa</t>
  </si>
  <si>
    <t>1600000US1979500</t>
  </si>
  <si>
    <t>Underwood city, Iowa</t>
  </si>
  <si>
    <t>1600000US1979545</t>
  </si>
  <si>
    <t>Union city, Iowa</t>
  </si>
  <si>
    <t>1600000US1979680</t>
  </si>
  <si>
    <t>Unionville city, Iowa</t>
  </si>
  <si>
    <t>1600000US1979770</t>
  </si>
  <si>
    <t>University Heights city, Iowa</t>
  </si>
  <si>
    <t>1600000US1979815</t>
  </si>
  <si>
    <t>University Park city, Iowa</t>
  </si>
  <si>
    <t>1600000US1979905</t>
  </si>
  <si>
    <t>Urbana city, Iowa</t>
  </si>
  <si>
    <t>1600000US1979950</t>
  </si>
  <si>
    <t>Urbandale city, Iowa</t>
  </si>
  <si>
    <t>1600000US1979995</t>
  </si>
  <si>
    <t>Ute city, Iowa</t>
  </si>
  <si>
    <t>1600000US1980130</t>
  </si>
  <si>
    <t>Vail city, Iowa</t>
  </si>
  <si>
    <t>1600000US1980175</t>
  </si>
  <si>
    <t>Valeria city, Iowa</t>
  </si>
  <si>
    <t>1600000US1980400</t>
  </si>
  <si>
    <t>Van Horne city, Iowa</t>
  </si>
  <si>
    <t>1600000US1980445</t>
  </si>
  <si>
    <t>Van Meter city, Iowa</t>
  </si>
  <si>
    <t>1600000US1980490</t>
  </si>
  <si>
    <t>Van Wert city, Iowa</t>
  </si>
  <si>
    <t>1600000US1980535</t>
  </si>
  <si>
    <t>Varina city, Iowa</t>
  </si>
  <si>
    <t>1600000US1980580</t>
  </si>
  <si>
    <t>Ventura city, Iowa</t>
  </si>
  <si>
    <t>1600000US1980805</t>
  </si>
  <si>
    <t>Victor city, Iowa</t>
  </si>
  <si>
    <t>1600000US1980985</t>
  </si>
  <si>
    <t>Villisca city, Iowa</t>
  </si>
  <si>
    <t>1600000US1981075</t>
  </si>
  <si>
    <t>Vincent city, Iowa</t>
  </si>
  <si>
    <t>1600000US1981120</t>
  </si>
  <si>
    <t>Vining city, Iowa</t>
  </si>
  <si>
    <t>1600000US1981210</t>
  </si>
  <si>
    <t>Vinton city, Iowa</t>
  </si>
  <si>
    <t>1600000US1981345</t>
  </si>
  <si>
    <t>Volga city, Iowa</t>
  </si>
  <si>
    <t>1600000US1981570</t>
  </si>
  <si>
    <t>Wadena city, Iowa</t>
  </si>
  <si>
    <t>1600000US1981615</t>
  </si>
  <si>
    <t>Wahpeton city, Iowa</t>
  </si>
  <si>
    <t>1600000US1981705</t>
  </si>
  <si>
    <t>Walcott city, Iowa</t>
  </si>
  <si>
    <t>1600000US1981840</t>
  </si>
  <si>
    <t>Walford city, Iowa</t>
  </si>
  <si>
    <t>1600000US1981885</t>
  </si>
  <si>
    <t>Walker city, Iowa</t>
  </si>
  <si>
    <t>1600000US1982020</t>
  </si>
  <si>
    <t>Wall Lake city, Iowa</t>
  </si>
  <si>
    <t>1600000US1981975</t>
  </si>
  <si>
    <t>Wallingford city, Iowa</t>
  </si>
  <si>
    <t>1600000US1982065</t>
  </si>
  <si>
    <t>Walnut city, Iowa</t>
  </si>
  <si>
    <t>1600000US1982200</t>
  </si>
  <si>
    <t>Wapello city, Iowa</t>
  </si>
  <si>
    <t>1600000US1982335</t>
  </si>
  <si>
    <t>Washington city, Iowa</t>
  </si>
  <si>
    <t>1600000US1982380</t>
  </si>
  <si>
    <t>Washta city, Iowa</t>
  </si>
  <si>
    <t>1600000US1982425</t>
  </si>
  <si>
    <t>Waterloo city, Iowa</t>
  </si>
  <si>
    <t>1600000US1982470</t>
  </si>
  <si>
    <t>Waterville city, Iowa</t>
  </si>
  <si>
    <t>1600000US1982650</t>
  </si>
  <si>
    <t>Waucoma city, Iowa</t>
  </si>
  <si>
    <t>1600000US1982695</t>
  </si>
  <si>
    <t>Waukee city, Iowa</t>
  </si>
  <si>
    <t>1600000US1982740</t>
  </si>
  <si>
    <t>Waukon city, Iowa</t>
  </si>
  <si>
    <t>1600000US1982875</t>
  </si>
  <si>
    <t>Waverly city, Iowa</t>
  </si>
  <si>
    <t>1600000US1982965</t>
  </si>
  <si>
    <t>Wayland city, Iowa</t>
  </si>
  <si>
    <t>1600000US1983010</t>
  </si>
  <si>
    <t>Webb city, Iowa</t>
  </si>
  <si>
    <t>1600000US1983145</t>
  </si>
  <si>
    <t>Webster City city, Iowa</t>
  </si>
  <si>
    <t>1600000US1983055</t>
  </si>
  <si>
    <t>Webster city, Iowa</t>
  </si>
  <si>
    <t>1600000US1983190</t>
  </si>
  <si>
    <t>Weldon city, Iowa</t>
  </si>
  <si>
    <t>1600000US1983280</t>
  </si>
  <si>
    <t>Wellman city, Iowa</t>
  </si>
  <si>
    <t>1600000US1983325</t>
  </si>
  <si>
    <t>Wellsburg city, Iowa</t>
  </si>
  <si>
    <t>1600000US1983370</t>
  </si>
  <si>
    <t>Welton city, Iowa</t>
  </si>
  <si>
    <t>1600000US1983415</t>
  </si>
  <si>
    <t>Wesley city, Iowa</t>
  </si>
  <si>
    <t>1600000US1983550</t>
  </si>
  <si>
    <t>West Bend city, Iowa</t>
  </si>
  <si>
    <t>1600000US1983595</t>
  </si>
  <si>
    <t>West Branch city, Iowa</t>
  </si>
  <si>
    <t>1600000US1983685</t>
  </si>
  <si>
    <t>West Burlington city, Iowa</t>
  </si>
  <si>
    <t>1600000US1983775</t>
  </si>
  <si>
    <t>West Chester city, Iowa</t>
  </si>
  <si>
    <t>1600000US1983910</t>
  </si>
  <si>
    <t>West Des Moines city, Iowa</t>
  </si>
  <si>
    <t>1600000US1984315</t>
  </si>
  <si>
    <t>West Liberty city, Iowa</t>
  </si>
  <si>
    <t>1600000US1984450</t>
  </si>
  <si>
    <t>West Okoboji city, Iowa</t>
  </si>
  <si>
    <t>1600000US1984585</t>
  </si>
  <si>
    <t>West Point city, Iowa</t>
  </si>
  <si>
    <t>1600000US1984765</t>
  </si>
  <si>
    <t>West Union city, Iowa</t>
  </si>
  <si>
    <t>1600000US1984090</t>
  </si>
  <si>
    <t>Westfield city, Iowa</t>
  </si>
  <si>
    <t>1600000US1984180</t>
  </si>
  <si>
    <t>Westgate city, Iowa</t>
  </si>
  <si>
    <t>1600000US1984540</t>
  </si>
  <si>
    <t>Westphalia city, Iowa</t>
  </si>
  <si>
    <t>1600000US1984630</t>
  </si>
  <si>
    <t>Westside city, Iowa</t>
  </si>
  <si>
    <t>1600000US1984835</t>
  </si>
  <si>
    <t>Westwood city, Iowa</t>
  </si>
  <si>
    <t>1600000US1984900</t>
  </si>
  <si>
    <t>What Cheer city, Iowa</t>
  </si>
  <si>
    <t>1600000US1984945</t>
  </si>
  <si>
    <t>Wheatland city, Iowa</t>
  </si>
  <si>
    <t>1600000US1985215</t>
  </si>
  <si>
    <t>Whiting city, Iowa</t>
  </si>
  <si>
    <t>1600000US1985260</t>
  </si>
  <si>
    <t>Whittemore city, Iowa</t>
  </si>
  <si>
    <t>1600000US1985305</t>
  </si>
  <si>
    <t>Whitten city, Iowa</t>
  </si>
  <si>
    <t>1600000US1985710</t>
  </si>
  <si>
    <t>Willey city, Iowa</t>
  </si>
  <si>
    <t>1600000US1985800</t>
  </si>
  <si>
    <t>Williams city, Iowa</t>
  </si>
  <si>
    <t>1600000US1985845</t>
  </si>
  <si>
    <t>Williamsburg city, Iowa</t>
  </si>
  <si>
    <t>1600000US1985935</t>
  </si>
  <si>
    <t>Williamson city, Iowa</t>
  </si>
  <si>
    <t>1600000US1986070</t>
  </si>
  <si>
    <t>Wilton city, Iowa</t>
  </si>
  <si>
    <t>1600000US1986250</t>
  </si>
  <si>
    <t>Windsor Heights city, Iowa</t>
  </si>
  <si>
    <t>1600000US1986385</t>
  </si>
  <si>
    <t>Winfield city, Iowa</t>
  </si>
  <si>
    <t>1600000US1986520</t>
  </si>
  <si>
    <t>Winterset city, Iowa</t>
  </si>
  <si>
    <t>1600000US1986565</t>
  </si>
  <si>
    <t>Winthrop city, Iowa</t>
  </si>
  <si>
    <t>1600000US1986610</t>
  </si>
  <si>
    <t>Wiota city, Iowa</t>
  </si>
  <si>
    <t>1600000US1986700</t>
  </si>
  <si>
    <t>Woden city, Iowa</t>
  </si>
  <si>
    <t>1600000US1986835</t>
  </si>
  <si>
    <t>Woodbine city, Iowa</t>
  </si>
  <si>
    <t>1600000US1986880</t>
  </si>
  <si>
    <t>Woodburn city, Iowa</t>
  </si>
  <si>
    <t>1600000US1986970</t>
  </si>
  <si>
    <t>Woodward city, Iowa</t>
  </si>
  <si>
    <t>1600000US1987015</t>
  </si>
  <si>
    <t>Woolstock city, Iowa</t>
  </si>
  <si>
    <t>1600000US1987060</t>
  </si>
  <si>
    <t>Worthington city, Iowa</t>
  </si>
  <si>
    <t>1600000US1987240</t>
  </si>
  <si>
    <t>Wyoming city, Iowa</t>
  </si>
  <si>
    <t>1600000US1987285</t>
  </si>
  <si>
    <t>Yale city, Iowa</t>
  </si>
  <si>
    <t>1600000US1987375</t>
  </si>
  <si>
    <t>Yetter city, Iowa</t>
  </si>
  <si>
    <t>1600000US1987420</t>
  </si>
  <si>
    <t>Yorktown city, Iowa</t>
  </si>
  <si>
    <t>1600000US1987555</t>
  </si>
  <si>
    <t>Zearing city, Iowa</t>
  </si>
  <si>
    <t>1600000US1987690</t>
  </si>
  <si>
    <t>Zwingle city, Iowa</t>
  </si>
  <si>
    <t>WRA</t>
  </si>
  <si>
    <t>Community/District</t>
  </si>
  <si>
    <t>Population 
Served</t>
  </si>
  <si>
    <t>% of Total</t>
  </si>
  <si>
    <t>City of Altoona</t>
  </si>
  <si>
    <t>City of Ankeny</t>
  </si>
  <si>
    <t>City of Bondurant</t>
  </si>
  <si>
    <t>City of Clive</t>
  </si>
  <si>
    <t>City of Cumming</t>
  </si>
  <si>
    <t>City of Des Moines</t>
  </si>
  <si>
    <t>City of Grimes</t>
  </si>
  <si>
    <t>City of Johnston</t>
  </si>
  <si>
    <t>City of Norwalk</t>
  </si>
  <si>
    <t>City of Pleasant Hill</t>
  </si>
  <si>
    <t>City of Polk City</t>
  </si>
  <si>
    <t>City of Waukee</t>
  </si>
  <si>
    <t>City of West Des Moines</t>
  </si>
  <si>
    <t>Greenfield Plaza/Hills of Coventry</t>
  </si>
  <si>
    <t>Polk County</t>
  </si>
  <si>
    <t>Urbandale SSD</t>
  </si>
  <si>
    <t>Urbandale-Windsor Heights SSD</t>
  </si>
  <si>
    <t>Warren County</t>
  </si>
  <si>
    <t>Delphos city, Iowa</t>
  </si>
  <si>
    <t>Center Junction city, Iowa</t>
  </si>
  <si>
    <t>Mount Union city, Iowa</t>
  </si>
  <si>
    <t>De Witt city, Iowa</t>
  </si>
  <si>
    <t>Mount Sterling city, Iowa</t>
  </si>
  <si>
    <t>NA</t>
  </si>
  <si>
    <t>1600000US1919810</t>
  </si>
  <si>
    <t>Delphos</t>
  </si>
  <si>
    <t>1600000US1912225</t>
  </si>
  <si>
    <t>Center Junction</t>
  </si>
  <si>
    <t>1600000US1954795</t>
  </si>
  <si>
    <t>Mount Union</t>
  </si>
  <si>
    <t>De Witt</t>
  </si>
  <si>
    <t>1600000US1954750</t>
  </si>
  <si>
    <t>Mount Sterling</t>
  </si>
  <si>
    <t>1600000US19</t>
  </si>
  <si>
    <t>State Fiscal Year 2027</t>
  </si>
  <si>
    <r>
      <t xml:space="preserve">Total Service Area 
</t>
    </r>
    <r>
      <rPr>
        <b/>
        <i/>
        <sz val="8"/>
        <color theme="1"/>
        <rFont val="Aptos Narrow"/>
        <family val="2"/>
      </rPr>
      <t>(Wtd. Avg.)</t>
    </r>
  </si>
  <si>
    <t>Begin on the "FY27 - by Census Place" tab by entering the applicant name and a basic description of the project being financed.</t>
  </si>
  <si>
    <t>Large service areas comprised of more than 5 individual communities can use the "for Large Service Areas"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</si>
</sst>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%"/>
    <numFmt numFmtId="166" formatCode="0.000"/>
  </numFmts>
  <fonts count="75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ptos Narrow"/>
      <family val="2"/>
    </font>
    <font>
      <sz val="1"/>
      <color theme="0" tint="-4.9989318521683403E-2"/>
      <name val="Aptos Narrow"/>
      <family val="2"/>
    </font>
    <font>
      <sz val="10"/>
      <color theme="1"/>
      <name val="Aptos Narrow"/>
      <family val="2"/>
    </font>
    <font>
      <sz val="10"/>
      <color rgb="FF9C0308"/>
      <name val="Aptos Narrow"/>
      <family val="2"/>
    </font>
    <font>
      <sz val="10"/>
      <color theme="0"/>
      <name val="Aptos Narrow"/>
      <family val="2"/>
    </font>
    <font>
      <b/>
      <sz val="9"/>
      <color theme="0" tint="-4.9989318521683403E-2"/>
      <name val="Aptos Narrow"/>
      <family val="2"/>
    </font>
    <font>
      <b/>
      <sz val="16"/>
      <color theme="1"/>
      <name val="Aptos Narrow"/>
      <family val="2"/>
    </font>
    <font>
      <b/>
      <sz val="9"/>
      <color theme="1"/>
      <name val="Aptos Narrow"/>
      <family val="2"/>
    </font>
    <font>
      <b/>
      <sz val="9"/>
      <color rgb="FF9C0308"/>
      <name val="Aptos Narrow"/>
      <family val="2"/>
    </font>
    <font>
      <b/>
      <sz val="9"/>
      <color theme="0"/>
      <name val="Aptos Narrow"/>
      <family val="2"/>
    </font>
    <font>
      <b/>
      <sz val="8"/>
      <color theme="0" tint="-4.9989318521683403E-2"/>
      <name val="Aptos Narrow"/>
      <family val="2"/>
    </font>
    <font>
      <b/>
      <sz val="8"/>
      <color theme="1"/>
      <name val="Aptos Narrow"/>
      <family val="2"/>
    </font>
    <font>
      <b/>
      <sz val="8"/>
      <color rgb="FF9C0308"/>
      <name val="Aptos Narrow"/>
      <family val="2"/>
    </font>
    <font>
      <b/>
      <sz val="8"/>
      <color theme="0"/>
      <name val="Aptos Narrow"/>
      <family val="2"/>
    </font>
    <font>
      <sz val="9"/>
      <color theme="0" tint="-4.9989318521683403E-2"/>
      <name val="Aptos Narrow"/>
      <family val="2"/>
    </font>
    <font>
      <b/>
      <sz val="9"/>
      <color theme="4"/>
      <name val="Aptos Narrow"/>
      <family val="2"/>
    </font>
    <font>
      <sz val="9"/>
      <color rgb="FF9C0308"/>
      <name val="Aptos Narrow"/>
      <family val="2"/>
    </font>
    <font>
      <sz val="9"/>
      <color theme="0"/>
      <name val="Aptos Narrow"/>
      <family val="2"/>
    </font>
    <font>
      <sz val="3"/>
      <color theme="0" tint="-4.9989318521683403E-2"/>
      <name val="Aptos Narrow"/>
      <family val="2"/>
    </font>
    <font>
      <i/>
      <sz val="3"/>
      <color theme="0" tint="-0.499984740745262"/>
      <name val="Aptos Narrow"/>
      <family val="2"/>
    </font>
    <font>
      <sz val="3"/>
      <color theme="1"/>
      <name val="Aptos Narrow"/>
      <family val="2"/>
    </font>
    <font>
      <sz val="3"/>
      <color rgb="FF9C0308"/>
      <name val="Aptos Narrow"/>
      <family val="2"/>
    </font>
    <font>
      <sz val="3"/>
      <color theme="0"/>
      <name val="Aptos Narrow"/>
      <family val="2"/>
    </font>
    <font>
      <sz val="8"/>
      <color theme="0"/>
      <name val="Aptos Narrow"/>
      <family val="2"/>
    </font>
    <font>
      <i/>
      <sz val="8"/>
      <color theme="0"/>
      <name val="Aptos Narrow"/>
      <family val="2"/>
    </font>
    <font>
      <sz val="16"/>
      <color theme="0" tint="-4.9989318521683403E-2"/>
      <name val="Aptos Narrow"/>
      <family val="2"/>
    </font>
    <font>
      <sz val="16"/>
      <color theme="1"/>
      <name val="Aptos Narrow"/>
      <family val="2"/>
    </font>
    <font>
      <b/>
      <sz val="8"/>
      <name val="Aptos Narrow"/>
      <family val="2"/>
    </font>
    <font>
      <sz val="16"/>
      <color rgb="FF9C0308"/>
      <name val="Aptos Narrow"/>
      <family val="2"/>
    </font>
    <font>
      <sz val="16"/>
      <color theme="0"/>
      <name val="Aptos Narrow"/>
      <family val="2"/>
    </font>
    <font>
      <b/>
      <sz val="8"/>
      <color theme="4" tint="-0.249977111117893"/>
      <name val="Aptos Narrow"/>
      <family val="2"/>
    </font>
    <font>
      <i/>
      <sz val="8"/>
      <color theme="4" tint="-0.249977111117893"/>
      <name val="Aptos Narrow"/>
      <family val="2"/>
    </font>
    <font>
      <i/>
      <sz val="8"/>
      <color theme="1"/>
      <name val="Aptos Narrow"/>
      <family val="2"/>
    </font>
    <font>
      <i/>
      <sz val="16"/>
      <color theme="1"/>
      <name val="Aptos Narrow"/>
      <family val="2"/>
    </font>
    <font>
      <sz val="8"/>
      <color theme="0" tint="-4.9989318521683403E-2"/>
      <name val="Aptos Narrow"/>
      <family val="2"/>
    </font>
    <font>
      <i/>
      <sz val="8"/>
      <name val="Aptos Narrow"/>
      <family val="2"/>
    </font>
    <font>
      <sz val="8"/>
      <color theme="1"/>
      <name val="Aptos Narrow"/>
      <family val="2"/>
    </font>
    <font>
      <sz val="8"/>
      <color rgb="FF9C0308"/>
      <name val="Aptos Narrow"/>
      <family val="2"/>
    </font>
    <font>
      <b/>
      <sz val="9"/>
      <name val="Aptos Narrow"/>
      <family val="2"/>
    </font>
    <font>
      <b/>
      <i/>
      <sz val="9"/>
      <name val="Aptos Narrow"/>
      <family val="2"/>
    </font>
    <font>
      <b/>
      <i/>
      <sz val="9"/>
      <color theme="1"/>
      <name val="Aptos Narrow"/>
      <family val="2"/>
    </font>
    <font>
      <i/>
      <sz val="9"/>
      <color theme="1"/>
      <name val="Aptos Narrow"/>
      <family val="2"/>
    </font>
    <font>
      <sz val="5"/>
      <color theme="0" tint="-4.9989318521683403E-2"/>
      <name val="Aptos Narrow"/>
      <family val="2"/>
    </font>
    <font>
      <b/>
      <sz val="5"/>
      <name val="Aptos Narrow"/>
      <family val="2"/>
    </font>
    <font>
      <b/>
      <i/>
      <sz val="5"/>
      <name val="Aptos Narrow"/>
      <family val="2"/>
    </font>
    <font>
      <b/>
      <i/>
      <sz val="5"/>
      <color theme="1"/>
      <name val="Aptos Narrow"/>
      <family val="2"/>
    </font>
    <font>
      <i/>
      <sz val="5"/>
      <color theme="1"/>
      <name val="Aptos Narrow"/>
      <family val="2"/>
    </font>
    <font>
      <sz val="5"/>
      <color theme="1"/>
      <name val="Aptos Narrow"/>
      <family val="2"/>
    </font>
    <font>
      <sz val="5"/>
      <color rgb="FF9C0308"/>
      <name val="Aptos Narrow"/>
      <family val="2"/>
    </font>
    <font>
      <sz val="5"/>
      <color theme="0"/>
      <name val="Aptos Narrow"/>
      <family val="2"/>
    </font>
    <font>
      <b/>
      <sz val="5"/>
      <color theme="1"/>
      <name val="Aptos Narrow"/>
      <family val="2"/>
    </font>
    <font>
      <sz val="12"/>
      <color theme="0" tint="-4.9989318521683403E-2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9"/>
      <name val="Aptos Narrow"/>
      <family val="2"/>
    </font>
    <font>
      <sz val="10"/>
      <name val="Aptos Narrow"/>
      <family val="2"/>
    </font>
    <font>
      <sz val="8"/>
      <name val="Aptos Narrow"/>
      <family val="2"/>
    </font>
    <font>
      <b/>
      <sz val="10"/>
      <color theme="0" tint="-4.9989318521683403E-2"/>
      <name val="Aptos Narrow"/>
      <family val="2"/>
    </font>
    <font>
      <b/>
      <sz val="10"/>
      <color theme="1"/>
      <name val="Aptos Narrow"/>
      <family val="2"/>
    </font>
    <font>
      <b/>
      <sz val="10"/>
      <color rgb="FF9C0308"/>
      <name val="Aptos Narrow"/>
      <family val="2"/>
    </font>
    <font>
      <b/>
      <sz val="10"/>
      <color theme="0"/>
      <name val="Aptos Narrow"/>
      <family val="2"/>
    </font>
    <font>
      <b/>
      <i/>
      <sz val="8"/>
      <color theme="1"/>
      <name val="Aptos Narrow"/>
      <family val="2"/>
    </font>
    <font>
      <b/>
      <i/>
      <sz val="8"/>
      <color theme="4" tint="-0.249977111117893"/>
      <name val="Aptos Narrow"/>
      <family val="2"/>
    </font>
    <font>
      <sz val="10"/>
      <color theme="0" tint="-4.9989318521683403E-2"/>
      <name val="Aptos Narrow"/>
      <family val="2"/>
    </font>
    <font>
      <i/>
      <sz val="10"/>
      <color theme="1"/>
      <name val="Aptos Narrow"/>
      <family val="2"/>
    </font>
    <font>
      <sz val="1"/>
      <color theme="2" tint="-0.499984740745262"/>
      <name val="Aptos Narrow"/>
      <family val="2"/>
    </font>
    <font>
      <i/>
      <sz val="12"/>
      <color theme="2" tint="-0.499984740745262"/>
      <name val="Aptos Narrow"/>
      <family val="2"/>
    </font>
    <font>
      <sz val="8"/>
      <color theme="2" tint="-0.499984740745262"/>
      <name val="Aptos Narrow"/>
      <family val="2"/>
    </font>
    <font>
      <b/>
      <i/>
      <sz val="8"/>
      <color rgb="FFA2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F0F8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20">
    <xf numFmtId="0" fontId="0" fillId="0" borderId="0" xfId="0"/>
    <xf numFmtId="165" fontId="0" fillId="0" borderId="0" xfId="1" applyNumberFormat="1" applyFont="1"/>
    <xf numFmtId="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0" borderId="0" xfId="0" applyFont="1" applyAlignment="1">
      <alignment wrapText="1"/>
    </xf>
    <xf numFmtId="0" fontId="4" fillId="5" borderId="0" xfId="0" applyFont="1" applyFill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1" applyNumberFormat="1" applyFont="1" applyFill="1" applyAlignment="1">
      <alignment wrapText="1"/>
    </xf>
    <xf numFmtId="3" fontId="4" fillId="0" borderId="0" xfId="0" applyNumberFormat="1" applyFont="1"/>
    <xf numFmtId="164" fontId="4" fillId="0" borderId="0" xfId="0" applyNumberFormat="1" applyFont="1"/>
    <xf numFmtId="165" fontId="4" fillId="0" borderId="0" xfId="1" applyNumberFormat="1" applyFont="1" applyFill="1"/>
    <xf numFmtId="164" fontId="4" fillId="0" borderId="0" xfId="1" applyNumberFormat="1" applyFont="1" applyFill="1"/>
    <xf numFmtId="166" fontId="4" fillId="5" borderId="0" xfId="0" applyNumberFormat="1" applyFont="1" applyFill="1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2" xfId="1" applyNumberFormat="1" applyFont="1" applyBorder="1"/>
    <xf numFmtId="166" fontId="4" fillId="0" borderId="0" xfId="0" applyNumberFormat="1" applyFont="1"/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23" fillId="0" borderId="0" xfId="0" applyFont="1" applyAlignment="1" applyProtection="1">
      <alignment horizontal="left"/>
      <protection hidden="1"/>
    </xf>
    <xf numFmtId="0" fontId="24" fillId="0" borderId="0" xfId="0" applyFont="1" applyProtection="1">
      <protection hidden="1"/>
    </xf>
    <xf numFmtId="0" fontId="24" fillId="0" borderId="0" xfId="0" applyFont="1" applyAlignment="1" applyProtection="1">
      <alignment horizontal="right"/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right"/>
      <protection hidden="1"/>
    </xf>
    <xf numFmtId="0" fontId="29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Alignment="1" applyProtection="1">
      <alignment horizontal="left" wrapText="1"/>
      <protection hidden="1"/>
    </xf>
    <xf numFmtId="0" fontId="31" fillId="0" borderId="0" xfId="0" applyFont="1" applyAlignment="1" applyProtection="1">
      <alignment horizontal="center" wrapText="1"/>
      <protection hidden="1"/>
    </xf>
    <xf numFmtId="0" fontId="32" fillId="0" borderId="0" xfId="0" applyFont="1" applyProtection="1">
      <protection hidden="1"/>
    </xf>
    <xf numFmtId="0" fontId="33" fillId="0" borderId="0" xfId="0" applyFont="1" applyProtection="1">
      <protection hidden="1"/>
    </xf>
    <xf numFmtId="0" fontId="33" fillId="0" borderId="0" xfId="0" applyFont="1" applyAlignment="1" applyProtection="1">
      <alignment horizontal="right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34" fillId="4" borderId="7" xfId="0" applyFont="1" applyFill="1" applyBorder="1" applyAlignment="1" applyProtection="1">
      <alignment horizontal="left" vertical="center" wrapText="1" indent="1"/>
      <protection locked="0"/>
    </xf>
    <xf numFmtId="3" fontId="35" fillId="4" borderId="5" xfId="1" applyNumberFormat="1" applyFont="1" applyFill="1" applyBorder="1" applyAlignment="1" applyProtection="1">
      <alignment horizontal="center" vertical="center"/>
      <protection locked="0"/>
    </xf>
    <xf numFmtId="165" fontId="36" fillId="0" borderId="26" xfId="1" applyNumberFormat="1" applyFont="1" applyBorder="1" applyAlignment="1" applyProtection="1">
      <alignment horizontal="center" vertical="center"/>
      <protection hidden="1"/>
    </xf>
    <xf numFmtId="164" fontId="36" fillId="0" borderId="25" xfId="0" applyNumberFormat="1" applyFont="1" applyBorder="1" applyAlignment="1" applyProtection="1">
      <alignment horizontal="center" vertical="center"/>
      <protection hidden="1"/>
    </xf>
    <xf numFmtId="165" fontId="36" fillId="0" borderId="27" xfId="1" applyNumberFormat="1" applyFont="1" applyBorder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/>
      <protection hidden="1"/>
    </xf>
    <xf numFmtId="0" fontId="38" fillId="0" borderId="0" xfId="0" applyFont="1" applyProtection="1"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left" vertical="center" wrapText="1" indent="1"/>
      <protection hidden="1"/>
    </xf>
    <xf numFmtId="3" fontId="35" fillId="0" borderId="28" xfId="1" applyNumberFormat="1" applyFont="1" applyFill="1" applyBorder="1" applyAlignment="1" applyProtection="1">
      <alignment horizontal="center" vertical="center"/>
      <protection hidden="1"/>
    </xf>
    <xf numFmtId="165" fontId="39" fillId="0" borderId="28" xfId="1" applyNumberFormat="1" applyFont="1" applyFill="1" applyBorder="1" applyAlignment="1" applyProtection="1">
      <alignment horizontal="center" vertical="center"/>
      <protection hidden="1"/>
    </xf>
    <xf numFmtId="164" fontId="36" fillId="0" borderId="24" xfId="0" applyNumberFormat="1" applyFont="1" applyBorder="1" applyAlignment="1" applyProtection="1">
      <alignment horizontal="center" vertical="center"/>
      <protection hidden="1"/>
    </xf>
    <xf numFmtId="0" fontId="36" fillId="0" borderId="0" xfId="0" applyFont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1" fillId="0" borderId="0" xfId="0" applyFont="1" applyProtection="1">
      <protection hidden="1"/>
    </xf>
    <xf numFmtId="0" fontId="18" fillId="0" borderId="0" xfId="0" applyFont="1" applyProtection="1">
      <protection hidden="1"/>
    </xf>
    <xf numFmtId="3" fontId="43" fillId="0" borderId="4" xfId="1" applyNumberFormat="1" applyFont="1" applyFill="1" applyBorder="1" applyAlignment="1" applyProtection="1">
      <alignment horizontal="center" vertical="center"/>
      <protection hidden="1"/>
    </xf>
    <xf numFmtId="165" fontId="43" fillId="0" borderId="4" xfId="1" applyNumberFormat="1" applyFont="1" applyFill="1" applyBorder="1" applyAlignment="1" applyProtection="1">
      <alignment horizontal="center" vertical="center"/>
      <protection hidden="1"/>
    </xf>
    <xf numFmtId="164" fontId="44" fillId="0" borderId="25" xfId="0" applyNumberFormat="1" applyFont="1" applyBorder="1" applyAlignment="1" applyProtection="1">
      <alignment horizontal="center" vertical="center"/>
      <protection hidden="1"/>
    </xf>
    <xf numFmtId="165" fontId="44" fillId="0" borderId="26" xfId="1" applyNumberFormat="1" applyFont="1" applyBorder="1" applyAlignment="1" applyProtection="1">
      <alignment horizontal="center" vertical="center"/>
      <protection hidden="1"/>
    </xf>
    <xf numFmtId="165" fontId="44" fillId="0" borderId="27" xfId="1" applyNumberFormat="1" applyFont="1" applyBorder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1" fillId="0" borderId="0" xfId="0" applyFont="1" applyAlignment="1" applyProtection="1">
      <alignment horizontal="right"/>
      <protection hidden="1"/>
    </xf>
    <xf numFmtId="0" fontId="46" fillId="0" borderId="0" xfId="0" applyFont="1" applyProtection="1">
      <protection hidden="1"/>
    </xf>
    <xf numFmtId="0" fontId="47" fillId="0" borderId="0" xfId="0" applyFont="1" applyAlignment="1" applyProtection="1">
      <alignment horizontal="right" vertical="center" wrapText="1" indent="1"/>
      <protection hidden="1"/>
    </xf>
    <xf numFmtId="3" fontId="48" fillId="0" borderId="0" xfId="1" applyNumberFormat="1" applyFont="1" applyFill="1" applyBorder="1" applyAlignment="1" applyProtection="1">
      <alignment horizontal="center" vertical="center"/>
      <protection hidden="1"/>
    </xf>
    <xf numFmtId="165" fontId="48" fillId="0" borderId="0" xfId="1" applyNumberFormat="1" applyFont="1" applyFill="1" applyBorder="1" applyAlignment="1" applyProtection="1">
      <alignment horizontal="center" vertical="center"/>
      <protection hidden="1"/>
    </xf>
    <xf numFmtId="164" fontId="49" fillId="0" borderId="24" xfId="0" applyNumberFormat="1" applyFont="1" applyBorder="1" applyAlignment="1" applyProtection="1">
      <alignment horizontal="center" vertical="center"/>
      <protection hidden="1"/>
    </xf>
    <xf numFmtId="165" fontId="49" fillId="0" borderId="24" xfId="1" applyNumberFormat="1" applyFont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center"/>
      <protection hidden="1"/>
    </xf>
    <xf numFmtId="0" fontId="51" fillId="0" borderId="0" xfId="0" applyFont="1" applyProtection="1">
      <protection hidden="1"/>
    </xf>
    <xf numFmtId="0" fontId="52" fillId="0" borderId="0" xfId="0" applyFont="1" applyProtection="1">
      <protection hidden="1"/>
    </xf>
    <xf numFmtId="0" fontId="53" fillId="0" borderId="0" xfId="0" applyFont="1" applyProtection="1">
      <protection hidden="1"/>
    </xf>
    <xf numFmtId="0" fontId="53" fillId="0" borderId="0" xfId="0" applyFont="1" applyAlignment="1" applyProtection="1">
      <alignment horizontal="right"/>
      <protection hidden="1"/>
    </xf>
    <xf numFmtId="9" fontId="4" fillId="0" borderId="0" xfId="0" applyNumberFormat="1" applyFont="1" applyProtection="1">
      <protection hidden="1"/>
    </xf>
    <xf numFmtId="0" fontId="42" fillId="0" borderId="0" xfId="0" applyFont="1" applyAlignment="1" applyProtection="1">
      <alignment horizontal="right" vertical="center" indent="1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54" fillId="0" borderId="0" xfId="0" applyFont="1" applyProtection="1">
      <protection hidden="1"/>
    </xf>
    <xf numFmtId="9" fontId="51" fillId="0" borderId="0" xfId="0" applyNumberFormat="1" applyFont="1" applyProtection="1">
      <protection hidden="1"/>
    </xf>
    <xf numFmtId="0" fontId="51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right" indent="1"/>
      <protection hidden="1"/>
    </xf>
    <xf numFmtId="0" fontId="55" fillId="0" borderId="0" xfId="0" applyFont="1" applyAlignment="1" applyProtection="1">
      <alignment vertical="center"/>
      <protection hidden="1"/>
    </xf>
    <xf numFmtId="0" fontId="56" fillId="0" borderId="0" xfId="0" applyFont="1" applyAlignment="1" applyProtection="1">
      <alignment vertical="center"/>
      <protection hidden="1"/>
    </xf>
    <xf numFmtId="0" fontId="57" fillId="0" borderId="0" xfId="0" applyFont="1" applyAlignment="1" applyProtection="1">
      <alignment vertical="center"/>
      <protection hidden="1"/>
    </xf>
    <xf numFmtId="0" fontId="56" fillId="0" borderId="0" xfId="0" applyFont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59" fillId="0" borderId="0" xfId="0" applyFont="1" applyAlignment="1" applyProtection="1">
      <alignment vertical="center"/>
      <protection hidden="1"/>
    </xf>
    <xf numFmtId="165" fontId="58" fillId="0" borderId="0" xfId="1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9" fontId="15" fillId="2" borderId="4" xfId="1" applyFont="1" applyFill="1" applyBorder="1" applyAlignment="1" applyProtection="1">
      <alignment horizontal="center" vertical="center" wrapText="1"/>
      <protection hidden="1"/>
    </xf>
    <xf numFmtId="9" fontId="11" fillId="0" borderId="0" xfId="1" applyFont="1" applyAlignment="1" applyProtection="1">
      <alignment horizontal="center" vertical="center" wrapText="1"/>
      <protection hidden="1"/>
    </xf>
    <xf numFmtId="0" fontId="60" fillId="0" borderId="0" xfId="0" applyFont="1" applyProtection="1">
      <protection hidden="1"/>
    </xf>
    <xf numFmtId="0" fontId="61" fillId="0" borderId="0" xfId="0" applyFont="1" applyProtection="1">
      <protection hidden="1"/>
    </xf>
    <xf numFmtId="0" fontId="62" fillId="0" borderId="0" xfId="0" applyFont="1" applyProtection="1">
      <protection hidden="1"/>
    </xf>
    <xf numFmtId="0" fontId="15" fillId="0" borderId="34" xfId="0" applyFont="1" applyBorder="1" applyAlignment="1" applyProtection="1">
      <alignment horizontal="center" vertical="center"/>
      <protection hidden="1"/>
    </xf>
    <xf numFmtId="164" fontId="15" fillId="0" borderId="33" xfId="0" applyNumberFormat="1" applyFont="1" applyBorder="1" applyAlignment="1" applyProtection="1">
      <alignment horizontal="center" vertical="center"/>
      <protection hidden="1"/>
    </xf>
    <xf numFmtId="164" fontId="31" fillId="0" borderId="33" xfId="0" applyNumberFormat="1" applyFont="1" applyBorder="1" applyAlignment="1" applyProtection="1">
      <alignment horizontal="center" vertical="center"/>
      <protection hidden="1"/>
    </xf>
    <xf numFmtId="164" fontId="15" fillId="0" borderId="0" xfId="0" applyNumberFormat="1" applyFont="1" applyAlignment="1" applyProtection="1">
      <alignment horizontal="center" vertical="center"/>
      <protection hidden="1"/>
    </xf>
    <xf numFmtId="0" fontId="61" fillId="0" borderId="0" xfId="0" applyFont="1" applyAlignment="1" applyProtection="1">
      <alignment vertical="center"/>
      <protection hidden="1"/>
    </xf>
    <xf numFmtId="0" fontId="15" fillId="0" borderId="36" xfId="0" applyFont="1" applyBorder="1" applyAlignment="1" applyProtection="1">
      <alignment horizontal="center" vertical="center"/>
      <protection hidden="1"/>
    </xf>
    <xf numFmtId="165" fontId="15" fillId="0" borderId="35" xfId="1" applyNumberFormat="1" applyFont="1" applyFill="1" applyBorder="1" applyAlignment="1" applyProtection="1">
      <alignment horizontal="center" vertical="center"/>
      <protection hidden="1"/>
    </xf>
    <xf numFmtId="165" fontId="31" fillId="0" borderId="35" xfId="1" applyNumberFormat="1" applyFont="1" applyFill="1" applyBorder="1" applyAlignment="1" applyProtection="1">
      <alignment horizontal="center" vertical="center"/>
      <protection hidden="1"/>
    </xf>
    <xf numFmtId="165" fontId="15" fillId="0" borderId="0" xfId="1" applyNumberFormat="1" applyFont="1" applyAlignment="1" applyProtection="1">
      <alignment horizontal="center" vertical="center"/>
      <protection hidden="1"/>
    </xf>
    <xf numFmtId="165" fontId="31" fillId="0" borderId="0" xfId="1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2" fontId="27" fillId="0" borderId="0" xfId="0" applyNumberFormat="1" applyFont="1" applyProtection="1">
      <protection hidden="1"/>
    </xf>
    <xf numFmtId="43" fontId="27" fillId="0" borderId="0" xfId="2" applyFont="1" applyProtection="1"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165" fontId="15" fillId="0" borderId="11" xfId="1" applyNumberFormat="1" applyFont="1" applyFill="1" applyBorder="1" applyAlignment="1" applyProtection="1">
      <alignment horizontal="center" vertical="center"/>
      <protection hidden="1"/>
    </xf>
    <xf numFmtId="165" fontId="31" fillId="0" borderId="11" xfId="1" applyNumberFormat="1" applyFont="1" applyFill="1" applyBorder="1" applyAlignment="1" applyProtection="1">
      <alignment horizontal="center" vertical="center"/>
      <protection hidden="1"/>
    </xf>
    <xf numFmtId="14" fontId="62" fillId="0" borderId="0" xfId="0" applyNumberFormat="1" applyFont="1" applyAlignment="1" applyProtection="1">
      <alignment horizontal="right" vertical="center"/>
      <protection hidden="1"/>
    </xf>
    <xf numFmtId="0" fontId="63" fillId="0" borderId="0" xfId="0" applyFont="1" applyProtection="1">
      <protection hidden="1"/>
    </xf>
    <xf numFmtId="0" fontId="64" fillId="0" borderId="0" xfId="0" applyFont="1" applyAlignment="1" applyProtection="1">
      <alignment horizontal="left"/>
      <protection hidden="1"/>
    </xf>
    <xf numFmtId="0" fontId="64" fillId="0" borderId="0" xfId="0" applyFont="1" applyAlignment="1" applyProtection="1">
      <alignment horizontal="right"/>
      <protection hidden="1"/>
    </xf>
    <xf numFmtId="0" fontId="64" fillId="0" borderId="0" xfId="0" applyFont="1" applyProtection="1">
      <protection hidden="1"/>
    </xf>
    <xf numFmtId="0" fontId="65" fillId="0" borderId="0" xfId="0" applyFont="1" applyProtection="1">
      <protection hidden="1"/>
    </xf>
    <xf numFmtId="0" fontId="66" fillId="0" borderId="0" xfId="0" applyFo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9" fontId="30" fillId="0" borderId="0" xfId="0" applyNumberFormat="1" applyFont="1" applyProtection="1">
      <protection hidden="1"/>
    </xf>
    <xf numFmtId="0" fontId="67" fillId="0" borderId="0" xfId="0" applyFont="1" applyAlignment="1" applyProtection="1">
      <alignment horizontal="right" vertical="center"/>
      <protection hidden="1"/>
    </xf>
    <xf numFmtId="10" fontId="68" fillId="4" borderId="5" xfId="1" applyNumberFormat="1" applyFont="1" applyFill="1" applyBorder="1" applyAlignment="1" applyProtection="1">
      <alignment horizontal="center" vertical="center"/>
      <protection locked="0"/>
    </xf>
    <xf numFmtId="10" fontId="68" fillId="4" borderId="4" xfId="1" applyNumberFormat="1" applyFont="1" applyFill="1" applyBorder="1" applyAlignment="1" applyProtection="1">
      <alignment horizontal="center" vertical="center"/>
      <protection locked="0"/>
    </xf>
    <xf numFmtId="0" fontId="34" fillId="4" borderId="7" xfId="0" applyFont="1" applyFill="1" applyBorder="1" applyAlignment="1" applyProtection="1">
      <alignment horizontal="center" vertical="center" wrapText="1"/>
      <protection locked="0"/>
    </xf>
    <xf numFmtId="9" fontId="15" fillId="3" borderId="18" xfId="1" applyFont="1" applyFill="1" applyBorder="1" applyAlignment="1" applyProtection="1">
      <alignment horizontal="center" vertical="center" wrapText="1"/>
      <protection hidden="1"/>
    </xf>
    <xf numFmtId="9" fontId="15" fillId="2" borderId="5" xfId="1" applyFont="1" applyFill="1" applyBorder="1" applyAlignment="1" applyProtection="1">
      <alignment horizontal="center" vertical="center"/>
      <protection hidden="1"/>
    </xf>
    <xf numFmtId="9" fontId="15" fillId="3" borderId="0" xfId="1" applyFont="1" applyFill="1" applyAlignment="1" applyProtection="1">
      <alignment horizontal="center" vertical="center" wrapText="1"/>
      <protection hidden="1"/>
    </xf>
    <xf numFmtId="0" fontId="15" fillId="0" borderId="14" xfId="0" applyFont="1" applyBorder="1" applyAlignment="1" applyProtection="1">
      <alignment horizontal="center" vertical="center"/>
      <protection hidden="1"/>
    </xf>
    <xf numFmtId="0" fontId="31" fillId="0" borderId="16" xfId="0" applyFont="1" applyBorder="1" applyAlignment="1" applyProtection="1">
      <alignment horizontal="left" vertical="center" wrapText="1"/>
      <protection hidden="1"/>
    </xf>
    <xf numFmtId="164" fontId="36" fillId="0" borderId="14" xfId="0" applyNumberFormat="1" applyFont="1" applyBorder="1" applyAlignment="1" applyProtection="1">
      <alignment horizontal="center" vertical="center"/>
      <protection hidden="1"/>
    </xf>
    <xf numFmtId="164" fontId="15" fillId="0" borderId="9" xfId="0" applyNumberFormat="1" applyFont="1" applyBorder="1" applyAlignment="1" applyProtection="1">
      <alignment horizontal="center" vertical="center"/>
      <protection hidden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5" fillId="2" borderId="9" xfId="0" applyFont="1" applyFill="1" applyBorder="1" applyAlignment="1" applyProtection="1">
      <alignment horizontal="center" vertical="center"/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31" fillId="0" borderId="17" xfId="0" applyFont="1" applyBorder="1" applyAlignment="1" applyProtection="1">
      <alignment horizontal="left" vertical="center" wrapText="1"/>
      <protection hidden="1"/>
    </xf>
    <xf numFmtId="165" fontId="36" fillId="0" borderId="15" xfId="1" applyNumberFormat="1" applyFont="1" applyFill="1" applyBorder="1" applyAlignment="1" applyProtection="1">
      <alignment horizontal="center" vertical="center"/>
      <protection hidden="1"/>
    </xf>
    <xf numFmtId="165" fontId="15" fillId="0" borderId="10" xfId="1" applyNumberFormat="1" applyFont="1" applyFill="1" applyBorder="1" applyAlignment="1" applyProtection="1">
      <alignment horizontal="center" vertical="center"/>
      <protection hidden="1"/>
    </xf>
    <xf numFmtId="165" fontId="15" fillId="0" borderId="8" xfId="1" applyNumberFormat="1" applyFont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center" vertical="center"/>
      <protection hidden="1"/>
    </xf>
    <xf numFmtId="0" fontId="61" fillId="0" borderId="0" xfId="0" applyFont="1" applyAlignment="1" applyProtection="1">
      <alignment horizontal="right"/>
      <protection hidden="1"/>
    </xf>
    <xf numFmtId="0" fontId="31" fillId="0" borderId="13" xfId="0" applyFont="1" applyBorder="1" applyAlignment="1" applyProtection="1">
      <alignment horizontal="left" vertical="center" wrapText="1"/>
      <protection hidden="1"/>
    </xf>
    <xf numFmtId="165" fontId="36" fillId="0" borderId="12" xfId="1" applyNumberFormat="1" applyFont="1" applyFill="1" applyBorder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4" fillId="0" borderId="0" xfId="0" applyFont="1" applyAlignment="1" applyProtection="1">
      <alignment horizontal="right" vertical="center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64" fillId="2" borderId="4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vertical="center"/>
      <protection hidden="1"/>
    </xf>
    <xf numFmtId="165" fontId="17" fillId="0" borderId="0" xfId="1" applyNumberFormat="1" applyFont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0" fontId="57" fillId="3" borderId="0" xfId="0" applyFont="1" applyFill="1" applyProtection="1">
      <protection hidden="1"/>
    </xf>
    <xf numFmtId="0" fontId="57" fillId="3" borderId="0" xfId="0" applyFont="1" applyFill="1" applyAlignment="1" applyProtection="1">
      <alignment wrapText="1"/>
      <protection hidden="1"/>
    </xf>
    <xf numFmtId="0" fontId="24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40" fillId="3" borderId="0" xfId="0" applyFont="1" applyFill="1" applyProtection="1"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right" vertical="center"/>
      <protection hidden="1"/>
    </xf>
    <xf numFmtId="0" fontId="64" fillId="3" borderId="2" xfId="0" applyFont="1" applyFill="1" applyBorder="1" applyAlignment="1" applyProtection="1">
      <alignment horizontal="center" vertical="center"/>
      <protection hidden="1"/>
    </xf>
    <xf numFmtId="0" fontId="64" fillId="3" borderId="1" xfId="0" applyFont="1" applyFill="1" applyBorder="1" applyAlignment="1" applyProtection="1">
      <alignment horizontal="center" vertical="center"/>
      <protection hidden="1"/>
    </xf>
    <xf numFmtId="0" fontId="70" fillId="3" borderId="19" xfId="0" applyFont="1" applyFill="1" applyBorder="1" applyAlignment="1" applyProtection="1">
      <alignment horizontal="right" vertical="center" indent="1"/>
      <protection hidden="1"/>
    </xf>
    <xf numFmtId="3" fontId="6" fillId="3" borderId="21" xfId="0" applyNumberFormat="1" applyFont="1" applyFill="1" applyBorder="1" applyAlignment="1" applyProtection="1">
      <alignment horizontal="center" vertical="center"/>
      <protection hidden="1"/>
    </xf>
    <xf numFmtId="3" fontId="6" fillId="3" borderId="22" xfId="0" applyNumberFormat="1" applyFont="1" applyFill="1" applyBorder="1" applyAlignment="1" applyProtection="1">
      <alignment horizontal="center" vertical="center"/>
      <protection hidden="1"/>
    </xf>
    <xf numFmtId="3" fontId="6" fillId="3" borderId="20" xfId="0" applyNumberFormat="1" applyFont="1" applyFill="1" applyBorder="1" applyAlignment="1" applyProtection="1">
      <alignment horizontal="center" vertical="center"/>
      <protection hidden="1"/>
    </xf>
    <xf numFmtId="10" fontId="6" fillId="3" borderId="23" xfId="1" applyNumberFormat="1" applyFont="1" applyFill="1" applyBorder="1" applyAlignment="1" applyProtection="1">
      <alignment horizontal="center" vertical="center"/>
      <protection hidden="1"/>
    </xf>
    <xf numFmtId="10" fontId="6" fillId="3" borderId="2" xfId="1" applyNumberFormat="1" applyFont="1" applyFill="1" applyBorder="1" applyAlignment="1" applyProtection="1">
      <alignment horizontal="center" vertical="center"/>
      <protection hidden="1"/>
    </xf>
    <xf numFmtId="10" fontId="6" fillId="3" borderId="3" xfId="1" applyNumberFormat="1" applyFont="1" applyFill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vertical="center" wrapText="1"/>
      <protection hidden="1"/>
    </xf>
    <xf numFmtId="0" fontId="31" fillId="0" borderId="37" xfId="0" applyFont="1" applyBorder="1" applyAlignment="1" applyProtection="1">
      <alignment horizontal="left" vertical="center" wrapText="1"/>
      <protection hidden="1"/>
    </xf>
    <xf numFmtId="0" fontId="31" fillId="0" borderId="38" xfId="0" applyFont="1" applyBorder="1" applyAlignment="1" applyProtection="1">
      <alignment horizontal="left" vertical="center" wrapText="1"/>
      <protection hidden="1"/>
    </xf>
    <xf numFmtId="0" fontId="31" fillId="0" borderId="29" xfId="0" applyFont="1" applyBorder="1" applyAlignment="1" applyProtection="1">
      <alignment horizontal="left" vertical="center" wrapText="1"/>
      <protection hidden="1"/>
    </xf>
    <xf numFmtId="0" fontId="31" fillId="0" borderId="30" xfId="0" applyFont="1" applyBorder="1" applyAlignment="1" applyProtection="1">
      <alignment horizontal="left" vertical="center" wrapText="1"/>
      <protection hidden="1"/>
    </xf>
    <xf numFmtId="0" fontId="31" fillId="0" borderId="32" xfId="0" applyFont="1" applyBorder="1" applyAlignment="1" applyProtection="1">
      <alignment horizontal="left" vertical="center" wrapText="1"/>
      <protection hidden="1"/>
    </xf>
    <xf numFmtId="0" fontId="31" fillId="0" borderId="31" xfId="0" applyFont="1" applyBorder="1" applyAlignment="1" applyProtection="1">
      <alignment horizontal="left" vertical="center" wrapText="1"/>
      <protection hidden="1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right" vertical="center" wrapText="1" indent="1"/>
      <protection hidden="1"/>
    </xf>
    <xf numFmtId="0" fontId="42" fillId="0" borderId="18" xfId="0" applyFont="1" applyBorder="1" applyAlignment="1" applyProtection="1">
      <alignment horizontal="right" vertical="center" wrapText="1" indent="1"/>
      <protection hidden="1"/>
    </xf>
    <xf numFmtId="0" fontId="71" fillId="0" borderId="0" xfId="0" applyFont="1" applyAlignment="1" applyProtection="1">
      <alignment horizontal="center" vertical="center"/>
      <protection hidden="1"/>
    </xf>
    <xf numFmtId="0" fontId="71" fillId="0" borderId="0" xfId="0" applyFont="1" applyProtection="1">
      <protection hidden="1"/>
    </xf>
    <xf numFmtId="0" fontId="72" fillId="0" borderId="0" xfId="0" applyFont="1" applyAlignment="1" applyProtection="1">
      <alignment horizontal="left"/>
      <protection hidden="1"/>
    </xf>
    <xf numFmtId="10" fontId="73" fillId="0" borderId="0" xfId="0" applyNumberFormat="1" applyFont="1" applyAlignment="1" applyProtection="1">
      <alignment horizontal="center"/>
      <protection hidden="1"/>
    </xf>
    <xf numFmtId="0" fontId="73" fillId="0" borderId="0" xfId="0" applyFont="1" applyProtection="1">
      <protection hidden="1"/>
    </xf>
    <xf numFmtId="2" fontId="73" fillId="0" borderId="0" xfId="0" applyNumberFormat="1" applyFont="1" applyProtection="1">
      <protection hidden="1"/>
    </xf>
    <xf numFmtId="43" fontId="73" fillId="0" borderId="0" xfId="2" applyFont="1" applyProtection="1">
      <protection hidden="1"/>
    </xf>
    <xf numFmtId="0" fontId="73" fillId="0" borderId="0" xfId="0" applyFont="1" applyAlignment="1" applyProtection="1">
      <alignment horizontal="center" vertical="center"/>
      <protection hidden="1"/>
    </xf>
    <xf numFmtId="10" fontId="74" fillId="0" borderId="6" xfId="1" applyNumberFormat="1" applyFont="1" applyBorder="1" applyAlignment="1" applyProtection="1">
      <alignment horizontal="center" vertical="center"/>
      <protection hidden="1"/>
    </xf>
  </cellXfs>
  <cellStyles count="4">
    <cellStyle name="Comma" xfId="2" builtinId="3"/>
    <cellStyle name="Normal" xfId="0" builtinId="0"/>
    <cellStyle name="Normal 2" xfId="3" xr:uid="{0CB4609B-3875-45DE-8B06-C95992ED41C3}"/>
    <cellStyle name="Percent" xfId="1" builtinId="5"/>
  </cellStyles>
  <dxfs count="11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BFBFB"/>
      <color rgb="FFECF0F8"/>
      <color rgb="FFFFFFE7"/>
      <color rgb="FFFFFFEF"/>
      <color rgb="FFFFFFCC"/>
      <color rgb="FFBFBFBF"/>
      <color rgb="FFD9E2F3"/>
      <color rgb="FFA6A6A6"/>
      <color rgb="FFCEDDE8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8982854127524E-3"/>
          <c:y val="0.13261305342551286"/>
          <c:w val="0.9790287953136293"/>
          <c:h val="0.8119469427670397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'FY27 - by Census Place'!$P$30</c:f>
              <c:strCache>
                <c:ptCount val="1"/>
                <c:pt idx="0">
                  <c:v>Spectrum</c:v>
                </c:pt>
              </c:strCache>
            </c:strRef>
          </c:tx>
          <c:spPr>
            <a:gradFill flip="none" rotWithShape="1">
              <a:gsLst>
                <a:gs pos="0">
                  <a:srgbClr val="C6EFCE"/>
                </a:gs>
                <a:gs pos="51000">
                  <a:srgbClr val="FFEB9C"/>
                </a:gs>
                <a:gs pos="100000">
                  <a:srgbClr val="FFC7CE"/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59-4EDB-9FD0-4B72BF82687D}"/>
              </c:ext>
            </c:extLst>
          </c:dPt>
          <c:dPt>
            <c:idx val="6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59-4EDB-9FD0-4B72BF82687D}"/>
              </c:ext>
            </c:extLst>
          </c:dPt>
          <c:cat>
            <c:strRef>
              <c:f>'FY27 - by Census Place'!$C$11:$C$20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'FY27 - by Census Place'!$P$31:$P$40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59-4EDB-9FD0-4B72BF82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'FY27 - by Census Place'!$Q$30</c:f>
              <c:strCache>
                <c:ptCount val="1"/>
                <c:pt idx="0">
                  <c:v>Slider Fill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'FY27 - by Census Place'!$C$11:$C$20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'FY27 - by Census Place'!$Q$31:$Q$40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59-4EDB-9FD0-4B72BF82687D}"/>
            </c:ext>
          </c:extLst>
        </c:ser>
        <c:ser>
          <c:idx val="3"/>
          <c:order val="2"/>
          <c:tx>
            <c:strRef>
              <c:f>'FY27 - by Census Place'!$R$30</c:f>
              <c:strCache>
                <c:ptCount val="1"/>
                <c:pt idx="0">
                  <c:v>Slider Size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'FY27 - by Census Place'!$C$11:$C$20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'FY27 - by Census Place'!$R$31:$R$40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59-4EDB-9FD0-4B72BF82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9525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54960046238108E-2"/>
          <c:y val="0.14343570329373612"/>
          <c:w val="0.9790287953136293"/>
          <c:h val="0.8011242936992644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'FY27 - by Census Place'!$P$44</c:f>
              <c:strCache>
                <c:ptCount val="1"/>
                <c:pt idx="0">
                  <c:v>Spectrum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'FY27 - by Census Place'!$C$11:$C$20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'FY27 - by Census Place'!$P$45:$P$54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C-4B95-A87D-B5B3495CA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'FY27 - by Census Place'!$Q$44</c:f>
              <c:strCache>
                <c:ptCount val="1"/>
                <c:pt idx="0">
                  <c:v>Slider Fill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'FY27 - by Census Place'!$C$11:$C$20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'FY27 - by Census Place'!$Q$45:$Q$54</c:f>
              <c:numCache>
                <c:formatCode>0.00</c:formatCode>
                <c:ptCount val="10"/>
                <c:pt idx="0">
                  <c:v>6.82</c:v>
                </c:pt>
                <c:pt idx="1">
                  <c:v>5.7999999999999989</c:v>
                </c:pt>
                <c:pt idx="2">
                  <c:v>5.0999999999999996</c:v>
                </c:pt>
                <c:pt idx="3">
                  <c:v>5.25</c:v>
                </c:pt>
                <c:pt idx="4">
                  <c:v>6.5</c:v>
                </c:pt>
                <c:pt idx="5">
                  <c:v>4.1099999999999994</c:v>
                </c:pt>
                <c:pt idx="6">
                  <c:v>7.9700000000000006</c:v>
                </c:pt>
                <c:pt idx="7">
                  <c:v>2.0700000000000003</c:v>
                </c:pt>
                <c:pt idx="8">
                  <c:v>5.16</c:v>
                </c:pt>
                <c:pt idx="9">
                  <c:v>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C-4B95-A87D-B5B3495CAD51}"/>
            </c:ext>
          </c:extLst>
        </c:ser>
        <c:ser>
          <c:idx val="3"/>
          <c:order val="2"/>
          <c:tx>
            <c:strRef>
              <c:f>'FY27 - by Census Place'!$R$44</c:f>
              <c:strCache>
                <c:ptCount val="1"/>
                <c:pt idx="0">
                  <c:v>Slider Size 2</c:v>
                </c:pt>
              </c:strCache>
            </c:strRef>
          </c:tx>
          <c:spPr>
            <a:solidFill>
              <a:srgbClr val="A6A6A6">
                <a:alpha val="65098"/>
              </a:srgbClr>
            </a:solidFill>
            <a:ln>
              <a:noFill/>
            </a:ln>
            <a:effectLst/>
          </c:spPr>
          <c:invertIfNegative val="0"/>
          <c:cat>
            <c:strRef>
              <c:f>'FY27 - by Census Place'!$C$11:$C$20</c:f>
              <c:strCache>
                <c:ptCount val="10"/>
                <c:pt idx="0">
                  <c:v>Median Household Income (MHI)</c:v>
                </c:pt>
                <c:pt idx="1">
                  <c:v>Percent Below Poverty Level</c:v>
                </c:pt>
                <c:pt idx="2">
                  <c:v>Percent Receiving Public Assistance or SNAP</c:v>
                </c:pt>
                <c:pt idx="3">
                  <c:v>Percent Receiving Supplemental Security Income</c:v>
                </c:pt>
                <c:pt idx="4">
                  <c:v>Unemployment Rate</c:v>
                </c:pt>
                <c:pt idx="5">
                  <c:v>Percent Not in Labor Force</c:v>
                </c:pt>
                <c:pt idx="6">
                  <c:v>Population Trend (2010-2020)</c:v>
                </c:pt>
                <c:pt idx="7">
                  <c:v>Percent with High School Diploma or Less</c:v>
                </c:pt>
                <c:pt idx="8">
                  <c:v>Percent of Vacant Homes (excl. Seasonal and Vacation)</c:v>
                </c:pt>
                <c:pt idx="9">
                  <c:v>Percent Housing Cost Burdened (&gt;= 30% of Income)</c:v>
                </c:pt>
              </c:strCache>
            </c:strRef>
          </c:cat>
          <c:val>
            <c:numRef>
              <c:f>'FY27 - by Census Place'!$R$45:$R$54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DC-4B95-A87D-B5B3495CA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127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88982854127524E-3"/>
          <c:y val="0.13261305342551286"/>
          <c:w val="0.9790287953136293"/>
          <c:h val="0.8119469427670397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'FY27 - for Large Service Areas'!$W$43</c:f>
              <c:strCache>
                <c:ptCount val="1"/>
                <c:pt idx="0">
                  <c:v>Spectrum</c:v>
                </c:pt>
              </c:strCache>
            </c:strRef>
          </c:tx>
          <c:spPr>
            <a:gradFill flip="none" rotWithShape="1">
              <a:gsLst>
                <a:gs pos="0">
                  <a:srgbClr val="C6EFCE"/>
                </a:gs>
                <a:gs pos="51000">
                  <a:srgbClr val="FFEB9C"/>
                </a:gs>
                <a:gs pos="100000">
                  <a:srgbClr val="FFC7CE"/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60-4D4A-AE06-1A3CF1491EB7}"/>
              </c:ext>
            </c:extLst>
          </c:dPt>
          <c:dPt>
            <c:idx val="6"/>
            <c:invertIfNegative val="0"/>
            <c:bubble3D val="0"/>
            <c:spPr>
              <a:gradFill flip="none" rotWithShape="1">
                <a:gsLst>
                  <a:gs pos="0">
                    <a:srgbClr val="FFC7CE"/>
                  </a:gs>
                  <a:gs pos="51000">
                    <a:srgbClr val="FFEB9C"/>
                  </a:gs>
                  <a:gs pos="100000">
                    <a:srgbClr val="C6EFCE"/>
                  </a:gs>
                </a:gsLst>
                <a:lin ang="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60-4D4A-AE06-1A3CF1491EB7}"/>
              </c:ext>
            </c:extLst>
          </c:dPt>
          <c:val>
            <c:numRef>
              <c:f>'FY27 - for Large Service Areas'!$W$44:$W$53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3760-4D4A-AE06-1A3CF149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'FY27 - for Large Service Areas'!$X$43</c:f>
              <c:strCache>
                <c:ptCount val="1"/>
                <c:pt idx="0">
                  <c:v>Slider Fill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'FY27 - for Large Service Areas'!$X$44:$X$53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3760-4D4A-AE06-1A3CF1491EB7}"/>
            </c:ext>
          </c:extLst>
        </c:ser>
        <c:ser>
          <c:idx val="3"/>
          <c:order val="2"/>
          <c:tx>
            <c:strRef>
              <c:f>'FY27 - for Large Service Areas'!$Y$43</c:f>
              <c:strCache>
                <c:ptCount val="1"/>
                <c:pt idx="0">
                  <c:v>Slider Size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'FY27 - for Large Service Areas'!$Y$44:$Y$53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3760-4D4A-AE06-1A3CF1491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9525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54960046238108E-2"/>
          <c:y val="0.14343570329373612"/>
          <c:w val="0.9790287953136293"/>
          <c:h val="0.80112429369926441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'FY27 - for Large Service Areas'!$W$57</c:f>
              <c:strCache>
                <c:ptCount val="1"/>
                <c:pt idx="0">
                  <c:v>Spectrum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'FY27 - for Large Service Areas'!$W$58:$W$67</c:f>
              <c:numCache>
                <c:formatCode>_(* #,##0.00_);_(* \(#,##0.00\);_(* "-"??_);_(@_)</c:formatCode>
                <c:ptCount val="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F6E-4FBA-9752-B0F35EF4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5655951"/>
        <c:axId val="425660111"/>
      </c:barChart>
      <c:barChart>
        <c:barDir val="bar"/>
        <c:grouping val="stacked"/>
        <c:varyColors val="0"/>
        <c:ser>
          <c:idx val="2"/>
          <c:order val="1"/>
          <c:tx>
            <c:strRef>
              <c:f>'FY27 - for Large Service Areas'!$X$57</c:f>
              <c:strCache>
                <c:ptCount val="1"/>
                <c:pt idx="0">
                  <c:v>Slider Fill 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'FY27 - for Large Service Areas'!$X$58:$X$67</c:f>
              <c:numCache>
                <c:formatCode>0.00</c:formatCode>
                <c:ptCount val="10"/>
                <c:pt idx="0">
                  <c:v>6.82</c:v>
                </c:pt>
                <c:pt idx="1">
                  <c:v>5.7999999999999989</c:v>
                </c:pt>
                <c:pt idx="2">
                  <c:v>5.0999999999999996</c:v>
                </c:pt>
                <c:pt idx="3">
                  <c:v>5.25</c:v>
                </c:pt>
                <c:pt idx="4">
                  <c:v>6.5</c:v>
                </c:pt>
                <c:pt idx="5">
                  <c:v>4.1099999999999994</c:v>
                </c:pt>
                <c:pt idx="6">
                  <c:v>7.9700000000000006</c:v>
                </c:pt>
                <c:pt idx="7">
                  <c:v>2.0700000000000003</c:v>
                </c:pt>
                <c:pt idx="8">
                  <c:v>5.16</c:v>
                </c:pt>
                <c:pt idx="9">
                  <c:v>7.48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F6E-4FBA-9752-B0F35EF418EC}"/>
            </c:ext>
          </c:extLst>
        </c:ser>
        <c:ser>
          <c:idx val="3"/>
          <c:order val="2"/>
          <c:tx>
            <c:strRef>
              <c:f>'FY27 - for Large Service Areas'!$Y$57</c:f>
              <c:strCache>
                <c:ptCount val="1"/>
                <c:pt idx="0">
                  <c:v>Slider Size 2</c:v>
                </c:pt>
              </c:strCache>
            </c:strRef>
          </c:tx>
          <c:spPr>
            <a:solidFill>
              <a:srgbClr val="A6A6A6">
                <a:alpha val="65098"/>
              </a:srgbClr>
            </a:solidFill>
            <a:ln>
              <a:noFill/>
            </a:ln>
            <a:effectLst/>
          </c:spPr>
          <c:invertIfNegative val="0"/>
          <c:val>
            <c:numRef>
              <c:f>'FY27 - for Large Service Areas'!$Y$58:$Y$67</c:f>
              <c:numCache>
                <c:formatCode>General</c:formatCode>
                <c:ptCount val="10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'FY26 - for Large Service Area'!#REF!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F6E-4FBA-9752-B0F35EF41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60127"/>
        <c:axId val="165163039"/>
      </c:barChart>
      <c:catAx>
        <c:axId val="425655951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425660111"/>
        <c:crosses val="autoZero"/>
        <c:auto val="1"/>
        <c:lblAlgn val="l"/>
        <c:lblOffset val="100"/>
        <c:noMultiLvlLbl val="0"/>
      </c:catAx>
      <c:valAx>
        <c:axId val="425660111"/>
        <c:scaling>
          <c:orientation val="minMax"/>
          <c:max val="10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crossAx val="425655951"/>
        <c:crosses val="autoZero"/>
        <c:crossBetween val="between"/>
      </c:valAx>
      <c:valAx>
        <c:axId val="165163039"/>
        <c:scaling>
          <c:orientation val="minMax"/>
          <c:max val="10"/>
        </c:scaling>
        <c:delete val="1"/>
        <c:axPos val="b"/>
        <c:numFmt formatCode="0.00" sourceLinked="1"/>
        <c:majorTickMark val="out"/>
        <c:minorTickMark val="none"/>
        <c:tickLblPos val="nextTo"/>
        <c:crossAx val="165160127"/>
        <c:crosses val="max"/>
        <c:crossBetween val="between"/>
      </c:valAx>
      <c:catAx>
        <c:axId val="165160127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extTo"/>
        <c:crossAx val="165163039"/>
        <c:crosses val="max"/>
        <c:auto val="1"/>
        <c:lblAlgn val="ctr"/>
        <c:lblOffset val="100"/>
        <c:noMultiLvlLbl val="0"/>
      </c:catAx>
      <c:spPr>
        <a:noFill/>
        <a:ln w="127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419100</xdr:colOff>
      <xdr:row>19</xdr:row>
      <xdr:rowOff>31440</xdr:rowOff>
    </xdr:to>
    <xdr:pic>
      <xdr:nvPicPr>
        <xdr:cNvPr id="14" name="Picture 13" descr="Screenshot of the Socioeconomic Assessment worksheet with the &quot;Name of Applicant&quot; field and &quot;Project&quot; field highlighted.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952500"/>
          <a:ext cx="7134225" cy="21364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11</xdr:col>
      <xdr:colOff>8378</xdr:colOff>
      <xdr:row>52</xdr:row>
      <xdr:rowOff>123825</xdr:rowOff>
    </xdr:to>
    <xdr:pic>
      <xdr:nvPicPr>
        <xdr:cNvPr id="3" name="Picture 2" descr="Row headers for the &quot;percent of population served&quot; row highlighted in yellow">
          <a:extLst>
            <a:ext uri="{FF2B5EF4-FFF2-40B4-BE49-F238E27FC236}">
              <a16:creationId xmlns:a16="http://schemas.microsoft.com/office/drawing/2014/main" id="{7DA32007-1B20-4DB5-AB18-100CCBD8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67400"/>
          <a:ext cx="7637903" cy="3209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11</xdr:col>
      <xdr:colOff>277714</xdr:colOff>
      <xdr:row>75</xdr:row>
      <xdr:rowOff>28575</xdr:rowOff>
    </xdr:to>
    <xdr:pic>
      <xdr:nvPicPr>
        <xdr:cNvPr id="5" name="Picture 4" descr="Screenshot of the worksheet with all rows filled out in the weighted average column">
          <a:extLst>
            <a:ext uri="{FF2B5EF4-FFF2-40B4-BE49-F238E27FC236}">
              <a16:creationId xmlns:a16="http://schemas.microsoft.com/office/drawing/2014/main" id="{A91F4C3F-5827-4256-986B-66C440F2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9667875"/>
          <a:ext cx="7907239" cy="3286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10</xdr:col>
      <xdr:colOff>471281</xdr:colOff>
      <xdr:row>97</xdr:row>
      <xdr:rowOff>152400</xdr:rowOff>
    </xdr:to>
    <xdr:pic>
      <xdr:nvPicPr>
        <xdr:cNvPr id="9" name="Picture 8" descr="Example of the service area metrics displaying based on inputs to the socioeconomic assesment worksheet">
          <a:extLst>
            <a:ext uri="{FF2B5EF4-FFF2-40B4-BE49-F238E27FC236}">
              <a16:creationId xmlns:a16="http://schemas.microsoft.com/office/drawing/2014/main" id="{97D5F8AD-979A-4157-8BB2-59C2688E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13468350"/>
          <a:ext cx="7510256" cy="3409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279755</xdr:colOff>
      <xdr:row>22</xdr:row>
      <xdr:rowOff>255351</xdr:rowOff>
    </xdr:from>
    <xdr:to>
      <xdr:col>8</xdr:col>
      <xdr:colOff>1008460</xdr:colOff>
      <xdr:row>35</xdr:row>
      <xdr:rowOff>32425</xdr:rowOff>
    </xdr:to>
    <xdr:graphicFrame macro="">
      <xdr:nvGraphicFramePr>
        <xdr:cNvPr id="2" name="Chart 1" descr="Spectrum chart to show percentile ranking vs. statewide">
          <a:extLst>
            <a:ext uri="{FF2B5EF4-FFF2-40B4-BE49-F238E27FC236}">
              <a16:creationId xmlns:a16="http://schemas.microsoft.com/office/drawing/2014/main" id="{00000000-0008-0000-0C00-000002000000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303068</xdr:colOff>
      <xdr:row>22</xdr:row>
      <xdr:rowOff>212148</xdr:rowOff>
    </xdr:from>
    <xdr:to>
      <xdr:col>8</xdr:col>
      <xdr:colOff>969818</xdr:colOff>
      <xdr:row>35</xdr:row>
      <xdr:rowOff>34636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C00-000003000000}"/>
            </a:ext>
            <a:ext uri="{147F2762-F138-4A5C-976F-8EAC2B608ADB}">
              <a16:predDERef xmlns:a16="http://schemas.microsoft.com/office/drawing/2014/main" pred="{00000000-0008-0000-07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176858</xdr:colOff>
      <xdr:row>34</xdr:row>
      <xdr:rowOff>114633</xdr:rowOff>
    </xdr:from>
    <xdr:to>
      <xdr:col>8</xdr:col>
      <xdr:colOff>256993</xdr:colOff>
      <xdr:row>35</xdr:row>
      <xdr:rowOff>135827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6911593" y="9157780"/>
          <a:ext cx="1010224" cy="178076"/>
        </a:xfrm>
        <a:prstGeom prst="rect">
          <a:avLst/>
        </a:prstGeom>
        <a:solidFill>
          <a:srgbClr val="BFBFBF">
            <a:alpha val="6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>
                  <a:lumMod val="50000"/>
                </a:schemeClr>
              </a:solidFill>
            </a:rPr>
            <a:t>Statewide</a:t>
          </a:r>
        </a:p>
      </xdr:txBody>
    </xdr:sp>
    <xdr:clientData/>
  </xdr:twoCellAnchor>
  <xdr:twoCellAnchor>
    <xdr:from>
      <xdr:col>6</xdr:col>
      <xdr:colOff>0</xdr:colOff>
      <xdr:row>34</xdr:row>
      <xdr:rowOff>112057</xdr:rowOff>
    </xdr:from>
    <xdr:to>
      <xdr:col>7</xdr:col>
      <xdr:colOff>72223</xdr:colOff>
      <xdr:row>35</xdr:row>
      <xdr:rowOff>136426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5804647" y="9155204"/>
          <a:ext cx="1002311" cy="181251"/>
        </a:xfrm>
        <a:prstGeom prst="rect">
          <a:avLst/>
        </a:prstGeom>
        <a:solidFill>
          <a:schemeClr val="accent1">
            <a:alpha val="65098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/>
              </a:solidFill>
            </a:rPr>
            <a:t>Service Area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0.00912</cdr:x>
      <cdr:y>0.00757</cdr:y>
    </cdr:from>
    <cdr:to>
      <cdr:x>0.98819</cdr:x>
      <cdr:y>0.13328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11BDD78-C598-4329-D920-4E18FA243E04}"/>
            </a:ext>
          </a:extLst>
        </cdr:cNvPr>
        <cdr:cNvSpPr txBox="1"/>
      </cdr:nvSpPr>
      <cdr:spPr>
        <a:xfrm xmlns:a="http://schemas.openxmlformats.org/drawingml/2006/main">
          <a:off x="32174" y="26710"/>
          <a:ext cx="3453548" cy="4435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Percentile Ranking vs. Statewide</a:t>
          </a:r>
          <a:endParaRPr lang="en-US" sz="800">
            <a:effectLst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472107</xdr:colOff>
      <xdr:row>35</xdr:row>
      <xdr:rowOff>288482</xdr:rowOff>
    </xdr:from>
    <xdr:to>
      <xdr:col>15</xdr:col>
      <xdr:colOff>25121</xdr:colOff>
      <xdr:row>48</xdr:row>
      <xdr:rowOff>65556</xdr:rowOff>
    </xdr:to>
    <xdr:graphicFrame macro="">
      <xdr:nvGraphicFramePr>
        <xdr:cNvPr id="2" name="Chart 1" descr="Chart for values that inform the spectrum chart">
          <a:extLst>
            <a:ext uri="{FF2B5EF4-FFF2-40B4-BE49-F238E27FC236}">
              <a16:creationId xmlns:a16="http://schemas.microsoft.com/office/drawing/2014/main" id="{019DEDAA-8CAE-4273-AD22-D179ADBAAAF1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546650</xdr:colOff>
      <xdr:row>35</xdr:row>
      <xdr:rowOff>245279</xdr:rowOff>
    </xdr:from>
    <xdr:to>
      <xdr:col>14</xdr:col>
      <xdr:colOff>935934</xdr:colOff>
      <xdr:row>48</xdr:row>
      <xdr:rowOff>67767</xdr:rowOff>
    </xdr:to>
    <xdr:graphicFrame macro="">
      <xdr:nvGraphicFramePr>
        <xdr:cNvPr id="3" name="Chart 2" descr="chart for values that inform the spectrum chart">
          <a:extLst>
            <a:ext uri="{FF2B5EF4-FFF2-40B4-BE49-F238E27FC236}">
              <a16:creationId xmlns:a16="http://schemas.microsoft.com/office/drawing/2014/main" id="{2BA07299-E805-473D-8BA3-15DA6F6E96E2}"/>
            </a:ext>
            <a:ext uri="{147F2762-F138-4A5C-976F-8EAC2B608ADB}">
              <a16:predDERef xmlns:a16="http://schemas.microsoft.com/office/drawing/2014/main" pre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201503</xdr:colOff>
      <xdr:row>47</xdr:row>
      <xdr:rowOff>119645</xdr:rowOff>
    </xdr:from>
    <xdr:to>
      <xdr:col>14</xdr:col>
      <xdr:colOff>446170</xdr:colOff>
      <xdr:row>48</xdr:row>
      <xdr:rowOff>140839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E5D664C-72D9-4D4F-A3C4-6DEDAF627F18}"/>
            </a:ext>
          </a:extLst>
        </xdr:cNvPr>
        <xdr:cNvSpPr/>
      </xdr:nvSpPr>
      <xdr:spPr>
        <a:xfrm>
          <a:off x="10112516" y="12993434"/>
          <a:ext cx="3222483" cy="191642"/>
        </a:xfrm>
        <a:prstGeom prst="rect">
          <a:avLst/>
        </a:prstGeom>
        <a:solidFill>
          <a:srgbClr val="BFBFBF">
            <a:alpha val="65098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>
                  <a:lumMod val="50000"/>
                </a:schemeClr>
              </a:solidFill>
            </a:rPr>
            <a:t>Statewide</a:t>
          </a:r>
        </a:p>
      </xdr:txBody>
    </xdr:sp>
    <xdr:clientData/>
  </xdr:twoCellAnchor>
  <xdr:twoCellAnchor>
    <xdr:from>
      <xdr:col>7</xdr:col>
      <xdr:colOff>0</xdr:colOff>
      <xdr:row>47</xdr:row>
      <xdr:rowOff>112057</xdr:rowOff>
    </xdr:from>
    <xdr:to>
      <xdr:col>10</xdr:col>
      <xdr:colOff>250902</xdr:colOff>
      <xdr:row>48</xdr:row>
      <xdr:rowOff>136426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F3F0DAE-C449-4928-8ECB-81DA23A97694}"/>
            </a:ext>
          </a:extLst>
        </xdr:cNvPr>
        <xdr:cNvSpPr/>
      </xdr:nvSpPr>
      <xdr:spPr>
        <a:xfrm>
          <a:off x="5928732" y="12982423"/>
          <a:ext cx="3219914" cy="196283"/>
        </a:xfrm>
        <a:prstGeom prst="rect">
          <a:avLst/>
        </a:prstGeom>
        <a:solidFill>
          <a:schemeClr val="accent1">
            <a:alpha val="65098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700">
              <a:solidFill>
                <a:schemeClr val="bg1"/>
              </a:solidFill>
            </a:rPr>
            <a:t>Service Area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0.00912</cdr:x>
      <cdr:y>0.00757</cdr:y>
    </cdr:from>
    <cdr:to>
      <cdr:x>0.98819</cdr:x>
      <cdr:y>0.13328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11BDD78-C598-4329-D920-4E18FA243E04}"/>
            </a:ext>
          </a:extLst>
        </cdr:cNvPr>
        <cdr:cNvSpPr txBox="1"/>
      </cdr:nvSpPr>
      <cdr:spPr>
        <a:xfrm xmlns:a="http://schemas.openxmlformats.org/drawingml/2006/main">
          <a:off x="32174" y="26710"/>
          <a:ext cx="3453548" cy="44352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9525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Percentile Ranking vs. Statewide</a:t>
          </a:r>
          <a:endParaRPr lang="en-US" sz="800">
            <a:effectLst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1.sharepoint.com/sites/SRF/Shared%20Documents/Financial%20Information/Affordability/FY27%20Update/SA_Data_Place_SFY27.xlsx" TargetMode="External"/><Relationship Id="rId1" Type="http://schemas.openxmlformats.org/officeDocument/2006/relationships/externalLinkPath" Target="https://iowa1.sharepoint.com/sites/SRF/Shared%20Documents/Financial%20Information/Affordability/FY27%20Update/SA_Data_Place_SFY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_Data_Place_2027 NEW"/>
      <sheetName val="2024_Place_ACS_data"/>
      <sheetName val="SA_Data_Place_2027 OLD"/>
      <sheetName val="CSV data paste"/>
      <sheetName val="CSV data paste v2"/>
      <sheetName val="Iowa Cities and Counties"/>
      <sheetName val="Prior DAC fell below 11"/>
    </sheetNames>
    <sheetDataSet>
      <sheetData sheetId="0" refreshError="1"/>
      <sheetData sheetId="1">
        <row r="1">
          <cell r="A1" t="str">
            <v>GEOID</v>
          </cell>
          <cell r="B1" t="str">
            <v>NAME</v>
          </cell>
          <cell r="C1" t="str">
            <v>pop_2020_place</v>
          </cell>
          <cell r="D1" t="str">
            <v>S1901_C01_012E</v>
          </cell>
          <cell r="E1" t="str">
            <v>S1701_C03_001E</v>
          </cell>
          <cell r="F1" t="str">
            <v>pct_PA_SNAP</v>
          </cell>
          <cell r="G1" t="str">
            <v>pct_SSI</v>
          </cell>
          <cell r="H1" t="str">
            <v>DP03_0009PE</v>
          </cell>
          <cell r="I1" t="str">
            <v>DP03_0007PE</v>
          </cell>
          <cell r="J1" t="str">
            <v>pct_pop_change_c_place</v>
          </cell>
          <cell r="K1" t="str">
            <v>pct_ed</v>
          </cell>
          <cell r="L1" t="str">
            <v>pct_vacant</v>
          </cell>
          <cell r="M1" t="str">
            <v>pct_cost_burdened</v>
          </cell>
          <cell r="N1" t="str">
            <v>S1901_C01_012E_pctile</v>
          </cell>
          <cell r="O1" t="str">
            <v>S1701_C03_001E_pctile</v>
          </cell>
          <cell r="P1" t="str">
            <v>pct_PA_SNAP_pctile</v>
          </cell>
          <cell r="Q1" t="str">
            <v>pct_SSI_pctile</v>
          </cell>
          <cell r="R1" t="str">
            <v>DP03_0009PE_pctile</v>
          </cell>
          <cell r="S1" t="str">
            <v>DP03_0007PE_pctile</v>
          </cell>
          <cell r="T1" t="str">
            <v>pct_ed_pctile</v>
          </cell>
          <cell r="U1" t="str">
            <v>pct_vacant_pctile</v>
          </cell>
          <cell r="V1" t="str">
            <v>pct_cost_burdened_pctile</v>
          </cell>
          <cell r="W1" t="str">
            <v>S1901_C01_012E_pctile_score</v>
          </cell>
          <cell r="X1" t="str">
            <v>S1701_C03_001E_pctile_score</v>
          </cell>
          <cell r="Y1" t="str">
            <v>pct_PA_SNAP_pctile_score</v>
          </cell>
          <cell r="Z1" t="str">
            <v>pct_SSI_pctile_score</v>
          </cell>
          <cell r="AA1" t="str">
            <v>DP03_0009PE_pctile_score</v>
          </cell>
          <cell r="AB1" t="str">
            <v>DP03_0007PE_pctile_score</v>
          </cell>
          <cell r="AC1" t="str">
            <v>pct_pop_change_score_place</v>
          </cell>
          <cell r="AD1" t="str">
            <v>pct_ed_pctile_score</v>
          </cell>
          <cell r="AE1" t="str">
            <v>pct_vacant_pctile_score</v>
          </cell>
          <cell r="AF1" t="str">
            <v>pct_cost_burdened_pctile_score</v>
          </cell>
          <cell r="AG1" t="str">
            <v>total_score</v>
          </cell>
          <cell r="AH1" t="str">
            <v>geometry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</row>
        <row r="3">
          <cell r="A3">
            <v>1976665</v>
          </cell>
          <cell r="B3" t="str">
            <v>Swan city, Iowa</v>
          </cell>
          <cell r="C3">
            <v>76</v>
          </cell>
          <cell r="D3" t="str">
            <v>NA</v>
          </cell>
          <cell r="E3">
            <v>0.109</v>
          </cell>
          <cell r="F3">
            <v>0.13793103448275801</v>
          </cell>
          <cell r="G3">
            <v>0</v>
          </cell>
          <cell r="H3">
            <v>0</v>
          </cell>
          <cell r="I3">
            <v>0.3</v>
          </cell>
          <cell r="J3">
            <v>5.5555555555555497E-2</v>
          </cell>
          <cell r="K3">
            <v>0.31111111111111101</v>
          </cell>
          <cell r="L3">
            <v>0</v>
          </cell>
          <cell r="M3">
            <v>0.17241379310344801</v>
          </cell>
          <cell r="N3">
            <v>0</v>
          </cell>
          <cell r="O3">
            <v>0.58386411889596601</v>
          </cell>
          <cell r="P3">
            <v>0.73566878980891703</v>
          </cell>
          <cell r="Q3">
            <v>0</v>
          </cell>
          <cell r="R3">
            <v>0</v>
          </cell>
          <cell r="S3">
            <v>0.27919320594479802</v>
          </cell>
          <cell r="T3">
            <v>0.119957537154989</v>
          </cell>
          <cell r="U3">
            <v>0</v>
          </cell>
          <cell r="V3">
            <v>0.45859872611464902</v>
          </cell>
          <cell r="W3">
            <v>2</v>
          </cell>
          <cell r="X3">
            <v>1</v>
          </cell>
          <cell r="Y3">
            <v>2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1</v>
          </cell>
          <cell r="AG3">
            <v>6</v>
          </cell>
          <cell r="AH3" t="str">
            <v>list(list(c(-93.320051, -93.301055, -93.300969, -93.310583, -93.310527, -93.320009, -93.320051, 41.472252, 41.472306, 41.461494, 41.461393, 41.46513, 41.465052, 41.472252)))</v>
          </cell>
        </row>
        <row r="4">
          <cell r="A4">
            <v>1968925</v>
          </cell>
          <cell r="B4" t="str">
            <v>Rossie city, Iowa</v>
          </cell>
          <cell r="C4">
            <v>49</v>
          </cell>
          <cell r="D4" t="str">
            <v>NA</v>
          </cell>
          <cell r="E4">
            <v>0.08</v>
          </cell>
          <cell r="F4">
            <v>0.47916666666666602</v>
          </cell>
          <cell r="G4">
            <v>0</v>
          </cell>
          <cell r="H4">
            <v>2.5000000000000001E-2</v>
          </cell>
          <cell r="I4">
            <v>0.45899999999999902</v>
          </cell>
          <cell r="J4">
            <v>-0.3</v>
          </cell>
          <cell r="K4">
            <v>0.47058823529411697</v>
          </cell>
          <cell r="L4">
            <v>5.8823529411764698E-2</v>
          </cell>
          <cell r="M4">
            <v>0.22916666666666599</v>
          </cell>
          <cell r="N4">
            <v>0</v>
          </cell>
          <cell r="O4">
            <v>0.40764331210191002</v>
          </cell>
          <cell r="P4">
            <v>0.99893842887473405</v>
          </cell>
          <cell r="Q4">
            <v>0</v>
          </cell>
          <cell r="R4">
            <v>0.52978723404255301</v>
          </cell>
          <cell r="S4">
            <v>0.86199575371549897</v>
          </cell>
          <cell r="T4">
            <v>0.55626326963906503</v>
          </cell>
          <cell r="U4">
            <v>0.30148619957537098</v>
          </cell>
          <cell r="V4">
            <v>0.73460721868365098</v>
          </cell>
          <cell r="W4">
            <v>2</v>
          </cell>
          <cell r="X4">
            <v>1</v>
          </cell>
          <cell r="Y4">
            <v>2</v>
          </cell>
          <cell r="Z4">
            <v>0</v>
          </cell>
          <cell r="AA4">
            <v>1</v>
          </cell>
          <cell r="AB4">
            <v>2</v>
          </cell>
          <cell r="AC4">
            <v>2</v>
          </cell>
          <cell r="AD4">
            <v>1</v>
          </cell>
          <cell r="AE4">
            <v>0</v>
          </cell>
          <cell r="AF4">
            <v>2</v>
          </cell>
          <cell r="AG4">
            <v>13</v>
          </cell>
          <cell r="AH4" t="str">
            <v>list(list(c(-95.191598, -95.186502, -95.186501, -95.184034, -95.184034, -95.191484, -95.191598, 43.017588, 43.017609, 43.012126, 43.012139, 43.010313, 43.010281, 43.017588)))</v>
          </cell>
        </row>
        <row r="5">
          <cell r="A5">
            <v>1905095</v>
          </cell>
          <cell r="B5" t="str">
            <v>Beaconsfield city, Iowa</v>
          </cell>
          <cell r="C5">
            <v>15</v>
          </cell>
          <cell r="D5" t="str">
            <v>NA</v>
          </cell>
          <cell r="E5">
            <v>0</v>
          </cell>
          <cell r="F5">
            <v>0</v>
          </cell>
          <cell r="G5">
            <v>0</v>
          </cell>
          <cell r="H5" t="str">
            <v>NA</v>
          </cell>
          <cell r="I5">
            <v>1</v>
          </cell>
          <cell r="J5">
            <v>0</v>
          </cell>
          <cell r="K5">
            <v>1</v>
          </cell>
          <cell r="L5">
            <v>1.1111111111111101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0.99893842887473405</v>
          </cell>
          <cell r="T5">
            <v>1</v>
          </cell>
          <cell r="U5">
            <v>0.99575371549893799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</v>
          </cell>
          <cell r="AC5">
            <v>1</v>
          </cell>
          <cell r="AD5">
            <v>2</v>
          </cell>
          <cell r="AE5">
            <v>2</v>
          </cell>
          <cell r="AF5">
            <v>0</v>
          </cell>
          <cell r="AG5">
            <v>9</v>
          </cell>
          <cell r="AH5" t="str">
            <v>list(list(c(-94.057931, -94.043763, -94.043626, -94.043505, -94.057729, -94.057905, -94.057931, 40.814569, 40.81458, 40.810675, 40.800446, 40.800424, 40.810734, 40.814569)))</v>
          </cell>
        </row>
        <row r="6">
          <cell r="A6">
            <v>1903115</v>
          </cell>
          <cell r="B6" t="str">
            <v>Arthur city, Iowa</v>
          </cell>
          <cell r="C6">
            <v>222</v>
          </cell>
          <cell r="D6">
            <v>53711</v>
          </cell>
          <cell r="E6">
            <v>0.24199999999999999</v>
          </cell>
          <cell r="F6">
            <v>9.0909090909090898E-2</v>
          </cell>
          <cell r="G6">
            <v>3.3057851239669402E-2</v>
          </cell>
          <cell r="H6">
            <v>0</v>
          </cell>
          <cell r="I6">
            <v>0.20199999999999901</v>
          </cell>
          <cell r="J6">
            <v>7.7669902912621297E-2</v>
          </cell>
          <cell r="K6">
            <v>0.484615384615384</v>
          </cell>
          <cell r="L6">
            <v>7.6335877862595394E-2</v>
          </cell>
          <cell r="M6">
            <v>0.132231404958677</v>
          </cell>
          <cell r="N6">
            <v>0.187637969094922</v>
          </cell>
          <cell r="O6">
            <v>0.93524416135881105</v>
          </cell>
          <cell r="P6">
            <v>0.49044585987261102</v>
          </cell>
          <cell r="Q6">
            <v>0.45329087048832201</v>
          </cell>
          <cell r="R6">
            <v>0</v>
          </cell>
          <cell r="S6">
            <v>3.7154989384288697E-2</v>
          </cell>
          <cell r="T6">
            <v>0.597664543524416</v>
          </cell>
          <cell r="U6">
            <v>0.39384288747346002</v>
          </cell>
          <cell r="V6">
            <v>0.24416135881104001</v>
          </cell>
          <cell r="W6">
            <v>2</v>
          </cell>
          <cell r="X6">
            <v>2</v>
          </cell>
          <cell r="Y6">
            <v>1</v>
          </cell>
          <cell r="Z6">
            <v>1</v>
          </cell>
          <cell r="AA6">
            <v>0</v>
          </cell>
          <cell r="AB6">
            <v>0</v>
          </cell>
          <cell r="AC6">
            <v>0</v>
          </cell>
          <cell r="AD6">
            <v>1</v>
          </cell>
          <cell r="AE6">
            <v>1</v>
          </cell>
          <cell r="AF6">
            <v>0</v>
          </cell>
          <cell r="AG6">
            <v>8</v>
          </cell>
          <cell r="AH6" t="str">
            <v>list(list(c(-95.352153, -95.347524, -95.34751, -95.342656, -95.342558, -95.348267, -95.352141, -95.352153, 42.337537, 42.338709, 42.337741, 42.337568, 42.331198, 42.333898, 42.333933, 42.337537)))</v>
          </cell>
        </row>
        <row r="7">
          <cell r="A7">
            <v>1965505</v>
          </cell>
          <cell r="B7" t="str">
            <v>Ralston city, Iowa</v>
          </cell>
          <cell r="C7">
            <v>81</v>
          </cell>
          <cell r="D7">
            <v>62917</v>
          </cell>
          <cell r="E7">
            <v>0.26200000000000001</v>
          </cell>
          <cell r="F7">
            <v>0.16</v>
          </cell>
          <cell r="G7">
            <v>0.08</v>
          </cell>
          <cell r="H7">
            <v>8.3000000000000004E-2</v>
          </cell>
          <cell r="I7">
            <v>0.52900000000000003</v>
          </cell>
          <cell r="J7">
            <v>2.53164556962025E-2</v>
          </cell>
          <cell r="K7">
            <v>0.54761904761904701</v>
          </cell>
          <cell r="L7">
            <v>0.13793103448275801</v>
          </cell>
          <cell r="M7">
            <v>0.16</v>
          </cell>
          <cell r="N7">
            <v>0.41390728476821098</v>
          </cell>
          <cell r="O7">
            <v>0.952229299363057</v>
          </cell>
          <cell r="P7">
            <v>0.80997876857749396</v>
          </cell>
          <cell r="Q7">
            <v>0.84076433121019101</v>
          </cell>
          <cell r="R7">
            <v>0.91595744680850999</v>
          </cell>
          <cell r="S7">
            <v>0.93842887473460701</v>
          </cell>
          <cell r="T7">
            <v>0.77070063694267499</v>
          </cell>
          <cell r="U7">
            <v>0.68577494692144303</v>
          </cell>
          <cell r="V7">
            <v>0.39490445859872603</v>
          </cell>
          <cell r="W7">
            <v>1</v>
          </cell>
          <cell r="X7">
            <v>2</v>
          </cell>
          <cell r="Y7">
            <v>2</v>
          </cell>
          <cell r="Z7">
            <v>2</v>
          </cell>
          <cell r="AA7">
            <v>2</v>
          </cell>
          <cell r="AB7">
            <v>2</v>
          </cell>
          <cell r="AC7">
            <v>0</v>
          </cell>
          <cell r="AD7">
            <v>2</v>
          </cell>
          <cell r="AE7">
            <v>2</v>
          </cell>
          <cell r="AF7">
            <v>1</v>
          </cell>
          <cell r="AG7">
            <v>16</v>
          </cell>
          <cell r="AH7" t="str">
            <v>list(list(c(-94.648452, -94.629098, -94.610315, -94.609827, -94.619494, -94.629147, -94.648517, -94.648452, 42.049171, 42.049032, 42.049106, 42.034637, 42.034631, 42.034635, 42.034683, 42.049171)))</v>
          </cell>
        </row>
        <row r="8">
          <cell r="A8">
            <v>1981975</v>
          </cell>
          <cell r="B8" t="str">
            <v>Wallingford city, Iowa</v>
          </cell>
          <cell r="C8">
            <v>165</v>
          </cell>
          <cell r="D8">
            <v>71250</v>
          </cell>
          <cell r="E8">
            <v>1.6E-2</v>
          </cell>
          <cell r="F8">
            <v>0.112903225806451</v>
          </cell>
          <cell r="G8">
            <v>4.8387096774193498E-2</v>
          </cell>
          <cell r="H8">
            <v>0</v>
          </cell>
          <cell r="I8">
            <v>0.41499999999999998</v>
          </cell>
          <cell r="J8">
            <v>-0.16243654822334999</v>
          </cell>
          <cell r="K8">
            <v>0.68</v>
          </cell>
          <cell r="L8">
            <v>0</v>
          </cell>
          <cell r="M8">
            <v>0</v>
          </cell>
          <cell r="N8">
            <v>0.60596026490066202</v>
          </cell>
          <cell r="O8">
            <v>5.30785562632696E-2</v>
          </cell>
          <cell r="P8">
            <v>0.60615711252653903</v>
          </cell>
          <cell r="Q8">
            <v>0.63588110403397002</v>
          </cell>
          <cell r="R8">
            <v>0</v>
          </cell>
          <cell r="S8">
            <v>0.759023354564755</v>
          </cell>
          <cell r="T8">
            <v>0.95859872611464902</v>
          </cell>
          <cell r="U8">
            <v>0</v>
          </cell>
          <cell r="V8">
            <v>0</v>
          </cell>
          <cell r="W8">
            <v>1</v>
          </cell>
          <cell r="X8">
            <v>0</v>
          </cell>
          <cell r="Y8">
            <v>1</v>
          </cell>
          <cell r="Z8">
            <v>1</v>
          </cell>
          <cell r="AA8">
            <v>0</v>
          </cell>
          <cell r="AB8">
            <v>2</v>
          </cell>
          <cell r="AC8">
            <v>2</v>
          </cell>
          <cell r="AD8">
            <v>2</v>
          </cell>
          <cell r="AE8">
            <v>0</v>
          </cell>
          <cell r="AF8">
            <v>0</v>
          </cell>
          <cell r="AG8">
            <v>9</v>
          </cell>
          <cell r="AH8" t="str">
            <v>list(list(c(-94.802034, -94.797008, -94.782527, -94.782229, -94.797071, -94.801952, -94.802034, 43.327585, 43.327517, 43.327499, 43.313169, 43.313059, 43.313195, 43.327585)))</v>
          </cell>
        </row>
        <row r="9">
          <cell r="A9">
            <v>1970590</v>
          </cell>
          <cell r="B9" t="str">
            <v>Sandyville city, Iowa</v>
          </cell>
          <cell r="C9">
            <v>58</v>
          </cell>
          <cell r="D9" t="str">
            <v>NA</v>
          </cell>
          <cell r="E9">
            <v>2.3E-2</v>
          </cell>
          <cell r="F9">
            <v>0</v>
          </cell>
          <cell r="G9">
            <v>0.133333333333333</v>
          </cell>
          <cell r="H9">
            <v>0</v>
          </cell>
          <cell r="I9">
            <v>0.46700000000000003</v>
          </cell>
          <cell r="J9">
            <v>0.13725490196078399</v>
          </cell>
          <cell r="K9">
            <v>0.7</v>
          </cell>
          <cell r="L9">
            <v>0</v>
          </cell>
          <cell r="M9">
            <v>6.6666666666666596E-2</v>
          </cell>
          <cell r="N9">
            <v>0</v>
          </cell>
          <cell r="O9">
            <v>7.1125265392781301E-2</v>
          </cell>
          <cell r="P9">
            <v>0</v>
          </cell>
          <cell r="Q9">
            <v>0.95435244161358801</v>
          </cell>
          <cell r="R9">
            <v>0</v>
          </cell>
          <cell r="S9">
            <v>0.87367303609341795</v>
          </cell>
          <cell r="T9">
            <v>0.96390658174097599</v>
          </cell>
          <cell r="U9">
            <v>0</v>
          </cell>
          <cell r="V9">
            <v>6.2632696390658105E-2</v>
          </cell>
          <cell r="W9">
            <v>2</v>
          </cell>
          <cell r="X9">
            <v>0</v>
          </cell>
          <cell r="Y9">
            <v>0</v>
          </cell>
          <cell r="Z9">
            <v>2</v>
          </cell>
          <cell r="AA9">
            <v>0</v>
          </cell>
          <cell r="AB9">
            <v>2</v>
          </cell>
          <cell r="AC9">
            <v>0</v>
          </cell>
          <cell r="AD9">
            <v>2</v>
          </cell>
          <cell r="AE9">
            <v>0</v>
          </cell>
          <cell r="AF9">
            <v>0</v>
          </cell>
          <cell r="AG9">
            <v>8</v>
          </cell>
          <cell r="AH9" t="str">
            <v>list(list(c(-93.395678, -93.395695, -93.376611, -93.376619, -93.37664, -93.381391, -93.383413, -93.386197, -93.395714, -93.395678, 41.370919, 41.374538, 41.374536, 41.370888, 41.367301, 41.367309, 41.367318, 41.367325, 41.367285, 41.370919)))</v>
          </cell>
        </row>
        <row r="10">
          <cell r="A10">
            <v>1943005</v>
          </cell>
          <cell r="B10" t="str">
            <v>Lamont city, Iowa</v>
          </cell>
          <cell r="C10">
            <v>429</v>
          </cell>
          <cell r="D10">
            <v>61250</v>
          </cell>
          <cell r="E10">
            <v>0.13</v>
          </cell>
          <cell r="F10">
            <v>0.15384615384615299</v>
          </cell>
          <cell r="G10">
            <v>1.9230769230769201E-2</v>
          </cell>
          <cell r="H10">
            <v>0.03</v>
          </cell>
          <cell r="I10">
            <v>0.33299999999999902</v>
          </cell>
          <cell r="J10">
            <v>-6.9414316702819903E-2</v>
          </cell>
          <cell r="K10">
            <v>0.57187500000000002</v>
          </cell>
          <cell r="L10">
            <v>4.5871559633027498E-2</v>
          </cell>
          <cell r="M10">
            <v>0.21153846153846101</v>
          </cell>
          <cell r="N10">
            <v>0.36865342163355402</v>
          </cell>
          <cell r="O10">
            <v>0.69214437367303605</v>
          </cell>
          <cell r="P10">
            <v>0.79405520169851296</v>
          </cell>
          <cell r="Q10">
            <v>0.272823779193205</v>
          </cell>
          <cell r="R10">
            <v>0.59574468085106302</v>
          </cell>
          <cell r="S10">
            <v>0.40658174097664501</v>
          </cell>
          <cell r="T10">
            <v>0.82696390658174102</v>
          </cell>
          <cell r="U10">
            <v>0.240976645435244</v>
          </cell>
          <cell r="V10">
            <v>0.65498938428874698</v>
          </cell>
          <cell r="W10">
            <v>1</v>
          </cell>
          <cell r="X10">
            <v>2</v>
          </cell>
          <cell r="Y10">
            <v>2</v>
          </cell>
          <cell r="Z10">
            <v>0</v>
          </cell>
          <cell r="AA10">
            <v>1</v>
          </cell>
          <cell r="AB10">
            <v>1</v>
          </cell>
          <cell r="AC10">
            <v>1</v>
          </cell>
          <cell r="AD10">
            <v>2</v>
          </cell>
          <cell r="AE10">
            <v>0</v>
          </cell>
          <cell r="AF10">
            <v>1</v>
          </cell>
          <cell r="AG10">
            <v>11</v>
          </cell>
          <cell r="AH10" t="str">
            <v>list(list(c(-91.647703, -91.647522, -91.64358, -91.640256, -91.632764, -91.633088, -91.647788, -91.647703, 42.596087, 42.60475, 42.604744, 42.603829, 42.6039, 42.592946, 42.592873, 42.596087)))</v>
          </cell>
        </row>
        <row r="11">
          <cell r="A11">
            <v>1952050</v>
          </cell>
          <cell r="B11" t="str">
            <v>Miles city, Iowa</v>
          </cell>
          <cell r="C11">
            <v>408</v>
          </cell>
          <cell r="D11">
            <v>72708</v>
          </cell>
          <cell r="E11">
            <v>0.151</v>
          </cell>
          <cell r="F11">
            <v>6.2827225130889994E-2</v>
          </cell>
          <cell r="G11">
            <v>3.6649214659685798E-2</v>
          </cell>
          <cell r="H11">
            <v>4.2999999999999997E-2</v>
          </cell>
          <cell r="I11">
            <v>0.38799999999999901</v>
          </cell>
          <cell r="J11">
            <v>-8.3146067415730301E-2</v>
          </cell>
          <cell r="K11">
            <v>0.5</v>
          </cell>
          <cell r="L11">
            <v>0.14351851851851799</v>
          </cell>
          <cell r="M11">
            <v>0.193717277486911</v>
          </cell>
          <cell r="N11">
            <v>0.63465783664459097</v>
          </cell>
          <cell r="O11">
            <v>0.78025477707006297</v>
          </cell>
          <cell r="P11">
            <v>0.32484076433121001</v>
          </cell>
          <cell r="Q11">
            <v>0.49256900212314197</v>
          </cell>
          <cell r="R11">
            <v>0.73404255319148903</v>
          </cell>
          <cell r="S11">
            <v>0.66985138004246203</v>
          </cell>
          <cell r="T11">
            <v>0.64437367303609305</v>
          </cell>
          <cell r="U11">
            <v>0.709129511677282</v>
          </cell>
          <cell r="V11">
            <v>0.55732484076433098</v>
          </cell>
          <cell r="W11">
            <v>1</v>
          </cell>
          <cell r="X11">
            <v>2</v>
          </cell>
          <cell r="Y11">
            <v>0</v>
          </cell>
          <cell r="Z11">
            <v>1</v>
          </cell>
          <cell r="AA11">
            <v>2</v>
          </cell>
          <cell r="AB11">
            <v>1</v>
          </cell>
          <cell r="AC11">
            <v>2</v>
          </cell>
          <cell r="AD11">
            <v>1</v>
          </cell>
          <cell r="AE11">
            <v>2</v>
          </cell>
          <cell r="AF11">
            <v>1</v>
          </cell>
          <cell r="AG11">
            <v>13</v>
          </cell>
          <cell r="AH11" t="str">
            <v>list(list(c(-90.325522, -90.315762, -90.301034, -90.300994, -90.301292, -90.315734, -90.325545, -90.325522, 42.055371, 42.055399, 42.055331, 42.048128, 42.040792, 42.040834, 42.040817, 42.055371)))</v>
          </cell>
        </row>
        <row r="12">
          <cell r="A12">
            <v>1924375</v>
          </cell>
          <cell r="B12" t="str">
            <v>Elberon city, Iowa</v>
          </cell>
          <cell r="C12">
            <v>184</v>
          </cell>
          <cell r="D12">
            <v>57188</v>
          </cell>
          <cell r="E12">
            <v>0.23100000000000001</v>
          </cell>
          <cell r="F12">
            <v>0.18032786885245899</v>
          </cell>
          <cell r="G12">
            <v>6.5573770491803199E-2</v>
          </cell>
          <cell r="H12">
            <v>3.9E-2</v>
          </cell>
          <cell r="I12">
            <v>0.36399999999999999</v>
          </cell>
          <cell r="J12">
            <v>-6.1224489795918297E-2</v>
          </cell>
          <cell r="K12">
            <v>0.78504672897196204</v>
          </cell>
          <cell r="L12">
            <v>0.207792207792207</v>
          </cell>
          <cell r="M12">
            <v>0.32786885245901598</v>
          </cell>
          <cell r="N12">
            <v>0.26379690949227302</v>
          </cell>
          <cell r="O12">
            <v>0.920382165605095</v>
          </cell>
          <cell r="P12">
            <v>0.87579617834394896</v>
          </cell>
          <cell r="Q12">
            <v>0.77600849256900195</v>
          </cell>
          <cell r="R12">
            <v>0.69468085106382904</v>
          </cell>
          <cell r="S12">
            <v>0.55732484076433098</v>
          </cell>
          <cell r="T12">
            <v>0.98832271762208002</v>
          </cell>
          <cell r="U12">
            <v>0.85881104033970201</v>
          </cell>
          <cell r="V12">
            <v>0.952229299363057</v>
          </cell>
          <cell r="W12">
            <v>2</v>
          </cell>
          <cell r="X12">
            <v>2</v>
          </cell>
          <cell r="Y12">
            <v>2</v>
          </cell>
          <cell r="Z12">
            <v>2</v>
          </cell>
          <cell r="AA12">
            <v>2</v>
          </cell>
          <cell r="AB12">
            <v>1</v>
          </cell>
          <cell r="AC12">
            <v>1</v>
          </cell>
          <cell r="AD12">
            <v>2</v>
          </cell>
          <cell r="AE12">
            <v>2</v>
          </cell>
          <cell r="AF12">
            <v>2</v>
          </cell>
          <cell r="AG12">
            <v>18</v>
          </cell>
          <cell r="AH12" t="str">
            <v>list(list(c(-92.324725, -92.307708, -92.307624, -92.307505, -92.324419, -92.324725, 42.010908, 42.010972, 42.005814, 42.000143, 42.000099, 42.010908)))</v>
          </cell>
        </row>
        <row r="13">
          <cell r="A13">
            <v>1967035</v>
          </cell>
          <cell r="B13" t="str">
            <v>Ridgeway city, Iowa</v>
          </cell>
          <cell r="C13">
            <v>275</v>
          </cell>
          <cell r="D13">
            <v>61607</v>
          </cell>
          <cell r="E13">
            <v>4.8000000000000001E-2</v>
          </cell>
          <cell r="F13">
            <v>0.12949640287769701</v>
          </cell>
          <cell r="G13">
            <v>0</v>
          </cell>
          <cell r="H13">
            <v>4.7E-2</v>
          </cell>
          <cell r="I13">
            <v>0.19500000000000001</v>
          </cell>
          <cell r="J13">
            <v>-0.12698412698412601</v>
          </cell>
          <cell r="K13">
            <v>0.44055944055944002</v>
          </cell>
          <cell r="L13">
            <v>0</v>
          </cell>
          <cell r="M13">
            <v>0.201438848920863</v>
          </cell>
          <cell r="N13">
            <v>0.37969094922737301</v>
          </cell>
          <cell r="O13">
            <v>0.20382165605095501</v>
          </cell>
          <cell r="P13">
            <v>0.68895966029723898</v>
          </cell>
          <cell r="Q13">
            <v>0</v>
          </cell>
          <cell r="R13">
            <v>0.76063829787234005</v>
          </cell>
          <cell r="S13">
            <v>2.65392781316348E-2</v>
          </cell>
          <cell r="T13">
            <v>0.45647558386411802</v>
          </cell>
          <cell r="U13">
            <v>0</v>
          </cell>
          <cell r="V13">
            <v>0.59978768577494601</v>
          </cell>
          <cell r="W13">
            <v>1</v>
          </cell>
          <cell r="X13">
            <v>0</v>
          </cell>
          <cell r="Y13">
            <v>2</v>
          </cell>
          <cell r="Z13">
            <v>0</v>
          </cell>
          <cell r="AA13">
            <v>2</v>
          </cell>
          <cell r="AB13">
            <v>0</v>
          </cell>
          <cell r="AC13">
            <v>2</v>
          </cell>
          <cell r="AD13">
            <v>1</v>
          </cell>
          <cell r="AE13">
            <v>0</v>
          </cell>
          <cell r="AF13">
            <v>1</v>
          </cell>
          <cell r="AG13">
            <v>9</v>
          </cell>
          <cell r="AH13" t="str">
            <v>list(list(c(-92.002333, -91.982341, -91.982527, -91.982509, -92.002471, -92.002333, 43.302553, 43.302514, 43.292861, 43.291673, 43.291682, 43.302553)))</v>
          </cell>
        </row>
        <row r="14">
          <cell r="A14">
            <v>1933240</v>
          </cell>
          <cell r="B14" t="str">
            <v>Gruver city, Iowa</v>
          </cell>
          <cell r="C14">
            <v>63</v>
          </cell>
          <cell r="D14">
            <v>58750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0.222</v>
          </cell>
          <cell r="J14">
            <v>-0.329787234042553</v>
          </cell>
          <cell r="K14">
            <v>0.52</v>
          </cell>
          <cell r="L14">
            <v>0</v>
          </cell>
          <cell r="M14">
            <v>5.2631578947368397E-2</v>
          </cell>
          <cell r="N14">
            <v>0.30022075055187603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6.2632696390658105E-2</v>
          </cell>
          <cell r="T14">
            <v>0.68895966029723898</v>
          </cell>
          <cell r="U14">
            <v>0</v>
          </cell>
          <cell r="V14">
            <v>4.7770700636942602E-2</v>
          </cell>
          <cell r="W14">
            <v>2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2</v>
          </cell>
          <cell r="AD14">
            <v>2</v>
          </cell>
          <cell r="AE14">
            <v>0</v>
          </cell>
          <cell r="AF14">
            <v>0</v>
          </cell>
          <cell r="AG14">
            <v>6</v>
          </cell>
          <cell r="AH14" t="str">
            <v>list(list(c(-94.708542, -94.698635, -94.698587, -94.698572, -94.708458, -94.708542, 43.394877, 43.394946, 43.391885, 43.391284, 43.391187, 43.394877)))</v>
          </cell>
        </row>
        <row r="15">
          <cell r="A15">
            <v>1930045</v>
          </cell>
          <cell r="B15" t="str">
            <v>Garwin city, Iowa</v>
          </cell>
          <cell r="C15">
            <v>481</v>
          </cell>
          <cell r="D15">
            <v>55714</v>
          </cell>
          <cell r="E15">
            <v>7.6999999999999999E-2</v>
          </cell>
          <cell r="F15">
            <v>8.0645161290322495E-2</v>
          </cell>
          <cell r="G15">
            <v>3.2258064516128997E-2</v>
          </cell>
          <cell r="H15">
            <v>0</v>
          </cell>
          <cell r="I15">
            <v>0.373</v>
          </cell>
          <cell r="J15">
            <v>-8.7286527514231493E-2</v>
          </cell>
          <cell r="K15">
            <v>0.53092783505154595</v>
          </cell>
          <cell r="L15">
            <v>7.4626865671641701E-2</v>
          </cell>
          <cell r="M15">
            <v>0.116935483870967</v>
          </cell>
          <cell r="N15">
            <v>0.23509933774834399</v>
          </cell>
          <cell r="O15">
            <v>0.39171974522292902</v>
          </cell>
          <cell r="P15">
            <v>0.44055201698513802</v>
          </cell>
          <cell r="Q15">
            <v>0.44267515923566803</v>
          </cell>
          <cell r="R15">
            <v>0</v>
          </cell>
          <cell r="S15">
            <v>0.60721868365180398</v>
          </cell>
          <cell r="T15">
            <v>0.72611464968152795</v>
          </cell>
          <cell r="U15">
            <v>0.38322717622080599</v>
          </cell>
          <cell r="V15">
            <v>0.17728237791932</v>
          </cell>
          <cell r="W15">
            <v>2</v>
          </cell>
          <cell r="X15">
            <v>1</v>
          </cell>
          <cell r="Y15">
            <v>1</v>
          </cell>
          <cell r="Z15">
            <v>1</v>
          </cell>
          <cell r="AA15">
            <v>0</v>
          </cell>
          <cell r="AB15">
            <v>1</v>
          </cell>
          <cell r="AC15">
            <v>2</v>
          </cell>
          <cell r="AD15">
            <v>2</v>
          </cell>
          <cell r="AE15">
            <v>1</v>
          </cell>
          <cell r="AF15">
            <v>0</v>
          </cell>
          <cell r="AG15">
            <v>11</v>
          </cell>
          <cell r="AH15" t="str">
            <v>list(list(c(-92.688804, -92.669336, -92.669314, -92.688962, -92.688804, 42.100769, 42.100729, 42.086254, 42.08621, 42.100769)))</v>
          </cell>
        </row>
        <row r="16">
          <cell r="A16">
            <v>1943500</v>
          </cell>
          <cell r="B16" t="str">
            <v>Larrabee city, Iowa</v>
          </cell>
          <cell r="C16">
            <v>123</v>
          </cell>
          <cell r="D16">
            <v>50769</v>
          </cell>
          <cell r="E16">
            <v>6.8000000000000005E-2</v>
          </cell>
          <cell r="F16">
            <v>0.1</v>
          </cell>
          <cell r="G16">
            <v>0</v>
          </cell>
          <cell r="H16">
            <v>0.08</v>
          </cell>
          <cell r="I16">
            <v>0.34599999999999997</v>
          </cell>
          <cell r="J16">
            <v>-6.8181818181818094E-2</v>
          </cell>
          <cell r="K16">
            <v>0.476190476190476</v>
          </cell>
          <cell r="L16">
            <v>0.10256410256410201</v>
          </cell>
          <cell r="M16">
            <v>0.157142857142857</v>
          </cell>
          <cell r="N16">
            <v>0.129139072847682</v>
          </cell>
          <cell r="O16">
            <v>0.33014861995753703</v>
          </cell>
          <cell r="P16">
            <v>0.53715498938428796</v>
          </cell>
          <cell r="Q16">
            <v>0</v>
          </cell>
          <cell r="R16">
            <v>0.90744680851063797</v>
          </cell>
          <cell r="S16">
            <v>0.47983014861995699</v>
          </cell>
          <cell r="T16">
            <v>0.565817409766454</v>
          </cell>
          <cell r="U16">
            <v>0.53715498938428796</v>
          </cell>
          <cell r="V16">
            <v>0.37791932059447902</v>
          </cell>
          <cell r="W16">
            <v>2</v>
          </cell>
          <cell r="X16">
            <v>1</v>
          </cell>
          <cell r="Y16">
            <v>1</v>
          </cell>
          <cell r="Z16">
            <v>0</v>
          </cell>
          <cell r="AA16">
            <v>2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1</v>
          </cell>
          <cell r="AG16">
            <v>11</v>
          </cell>
          <cell r="AH16" t="str">
            <v>list(list(c(-95.547264, -95.543532, -95.541592, -95.541571, -95.544417, -95.547192, -95.547264, 42.865641, 42.865581, 42.861894, 42.858297, 42.857327, 42.85838, 42.865641)))</v>
          </cell>
        </row>
        <row r="17">
          <cell r="A17">
            <v>1933870</v>
          </cell>
          <cell r="B17" t="str">
            <v>Hamilton city, Iowa</v>
          </cell>
          <cell r="C17">
            <v>119</v>
          </cell>
          <cell r="D17">
            <v>63750</v>
          </cell>
          <cell r="E17">
            <v>0.19600000000000001</v>
          </cell>
          <cell r="F17">
            <v>2.5000000000000001E-2</v>
          </cell>
          <cell r="G17">
            <v>7.4999999999999997E-2</v>
          </cell>
          <cell r="H17">
            <v>0.114</v>
          </cell>
          <cell r="I17">
            <v>0.39700000000000002</v>
          </cell>
          <cell r="J17">
            <v>-8.4615384615384606E-2</v>
          </cell>
          <cell r="K17">
            <v>0.61904761904761896</v>
          </cell>
          <cell r="L17">
            <v>0.245283018867924</v>
          </cell>
          <cell r="M17">
            <v>0.2</v>
          </cell>
          <cell r="N17">
            <v>0.431567328918322</v>
          </cell>
          <cell r="O17">
            <v>0.87898089171974503</v>
          </cell>
          <cell r="P17">
            <v>0.121019108280254</v>
          </cell>
          <cell r="Q17">
            <v>0.82802547770700596</v>
          </cell>
          <cell r="R17">
            <v>0.95425531914893602</v>
          </cell>
          <cell r="S17">
            <v>0.709129511677282</v>
          </cell>
          <cell r="T17">
            <v>0.90021231422505299</v>
          </cell>
          <cell r="U17">
            <v>0.91188959660297197</v>
          </cell>
          <cell r="V17">
            <v>0.58598726114649602</v>
          </cell>
          <cell r="W17">
            <v>1</v>
          </cell>
          <cell r="X17">
            <v>2</v>
          </cell>
          <cell r="Y17">
            <v>0</v>
          </cell>
          <cell r="Z17">
            <v>2</v>
          </cell>
          <cell r="AA17">
            <v>2</v>
          </cell>
          <cell r="AB17">
            <v>2</v>
          </cell>
          <cell r="AC17">
            <v>2</v>
          </cell>
          <cell r="AD17">
            <v>2</v>
          </cell>
          <cell r="AE17">
            <v>2</v>
          </cell>
          <cell r="AF17">
            <v>1</v>
          </cell>
          <cell r="AG17">
            <v>16</v>
          </cell>
          <cell r="AH17" t="str">
            <v>list(list(c(-92.9131, -92.908302, -92.908399, -92.903528, -92.903547, -92.901694, -92.898627, -92.898622, -92.913053, -92.9131, 41.168175, 41.168183, 41.175485, 41.175476, 41.179151, 41.179136, 41.179083, 41.164595, 41.164524, 41.168175)))</v>
          </cell>
        </row>
        <row r="18">
          <cell r="A18">
            <v>1904915</v>
          </cell>
          <cell r="B18" t="str">
            <v>Baxter city, Iowa</v>
          </cell>
          <cell r="C18">
            <v>962</v>
          </cell>
          <cell r="D18">
            <v>60952</v>
          </cell>
          <cell r="E18">
            <v>0.14699999999999999</v>
          </cell>
          <cell r="F18">
            <v>8.6134453781512604E-2</v>
          </cell>
          <cell r="G18">
            <v>1.6806722689075598E-2</v>
          </cell>
          <cell r="H18">
            <v>2.4E-2</v>
          </cell>
          <cell r="I18">
            <v>0.35699999999999998</v>
          </cell>
          <cell r="J18">
            <v>-0.12624886466848301</v>
          </cell>
          <cell r="K18">
            <v>0.40130718954248301</v>
          </cell>
          <cell r="L18">
            <v>7.69230769230769E-2</v>
          </cell>
          <cell r="M18">
            <v>0.315126050420168</v>
          </cell>
          <cell r="N18">
            <v>0.35761589403973498</v>
          </cell>
          <cell r="O18">
            <v>0.76220806794055196</v>
          </cell>
          <cell r="P18">
            <v>0.47239915074309902</v>
          </cell>
          <cell r="Q18">
            <v>0.23885350318471299</v>
          </cell>
          <cell r="R18">
            <v>0.50957446808510598</v>
          </cell>
          <cell r="S18">
            <v>0.53078556263269605</v>
          </cell>
          <cell r="T18">
            <v>0.30997876857749401</v>
          </cell>
          <cell r="U18">
            <v>0.39808917197452198</v>
          </cell>
          <cell r="V18">
            <v>0.94267515923566803</v>
          </cell>
          <cell r="W18">
            <v>1</v>
          </cell>
          <cell r="X18">
            <v>2</v>
          </cell>
          <cell r="Y18">
            <v>1</v>
          </cell>
          <cell r="Z18">
            <v>0</v>
          </cell>
          <cell r="AA18">
            <v>1</v>
          </cell>
          <cell r="AB18">
            <v>1</v>
          </cell>
          <cell r="AC18">
            <v>2</v>
          </cell>
          <cell r="AD18">
            <v>0</v>
          </cell>
          <cell r="AE18">
            <v>1</v>
          </cell>
          <cell r="AF18">
            <v>2</v>
          </cell>
          <cell r="AG18">
            <v>11</v>
          </cell>
          <cell r="AH18" t="str">
            <v>list(list(c(-93.161658, -93.159262, -93.159257, -93.1448, -93.144797, -93.143603, -93.143604, -93.144816, -93.161671, -93.161658, 41.827271, 41.827255, 41.830903, 41.830956, 41.827242, 41.827238, 41.820022, 41.820021, 41.820042, 41.827271)))</v>
          </cell>
        </row>
        <row r="19">
          <cell r="A19">
            <v>1914880</v>
          </cell>
          <cell r="B19" t="str">
            <v>Coburg city, Iowa</v>
          </cell>
          <cell r="C19">
            <v>26</v>
          </cell>
          <cell r="D19">
            <v>33750</v>
          </cell>
          <cell r="E19">
            <v>0.36099999999999999</v>
          </cell>
          <cell r="F19">
            <v>0.17647058823529399</v>
          </cell>
          <cell r="G19">
            <v>0.11764705882352899</v>
          </cell>
          <cell r="H19">
            <v>0</v>
          </cell>
          <cell r="I19">
            <v>0.56699999999999995</v>
          </cell>
          <cell r="J19">
            <v>-0.38095238095237999</v>
          </cell>
          <cell r="K19">
            <v>0.77272727272727204</v>
          </cell>
          <cell r="L19">
            <v>0</v>
          </cell>
          <cell r="M19">
            <v>0.11764705882352899</v>
          </cell>
          <cell r="N19">
            <v>5.5187637969094901E-3</v>
          </cell>
          <cell r="O19">
            <v>0.99363057324840698</v>
          </cell>
          <cell r="P19">
            <v>0.85987261146496796</v>
          </cell>
          <cell r="Q19">
            <v>0.93524416135881105</v>
          </cell>
          <cell r="R19">
            <v>0</v>
          </cell>
          <cell r="S19">
            <v>0.95859872611464902</v>
          </cell>
          <cell r="T19">
            <v>0.98619957537154901</v>
          </cell>
          <cell r="U19">
            <v>0</v>
          </cell>
          <cell r="V19">
            <v>0.18152866242038199</v>
          </cell>
          <cell r="W19">
            <v>2</v>
          </cell>
          <cell r="X19">
            <v>2</v>
          </cell>
          <cell r="Y19">
            <v>2</v>
          </cell>
          <cell r="Z19">
            <v>2</v>
          </cell>
          <cell r="AA19">
            <v>0</v>
          </cell>
          <cell r="AB19">
            <v>2</v>
          </cell>
          <cell r="AC19">
            <v>2</v>
          </cell>
          <cell r="AD19">
            <v>2</v>
          </cell>
          <cell r="AE19">
            <v>0</v>
          </cell>
          <cell r="AF19">
            <v>0</v>
          </cell>
          <cell r="AG19">
            <v>14</v>
          </cell>
          <cell r="AH19" t="str">
            <v>list(list(c(-95.270077, -95.261008, -95.260795, -95.270125, -95.270077, 40.922983, 40.923003, 40.914385, 40.914454, 40.922983)))</v>
          </cell>
        </row>
        <row r="20">
          <cell r="A20">
            <v>1923430</v>
          </cell>
          <cell r="B20" t="str">
            <v>Earlville city, Iowa</v>
          </cell>
          <cell r="C20">
            <v>716</v>
          </cell>
          <cell r="D20">
            <v>76250</v>
          </cell>
          <cell r="E20">
            <v>8.3000000000000004E-2</v>
          </cell>
          <cell r="F20">
            <v>0.105555555555555</v>
          </cell>
          <cell r="G20">
            <v>2.77777777777777E-2</v>
          </cell>
          <cell r="H20">
            <v>2.1999999999999999E-2</v>
          </cell>
          <cell r="I20">
            <v>0.27699999999999902</v>
          </cell>
          <cell r="J20">
            <v>-0.118226600985221</v>
          </cell>
          <cell r="K20">
            <v>0.51043338683788098</v>
          </cell>
          <cell r="L20">
            <v>6.25E-2</v>
          </cell>
          <cell r="M20">
            <v>0.18611111111111101</v>
          </cell>
          <cell r="N20">
            <v>0.70971302428256</v>
          </cell>
          <cell r="O20">
            <v>0.42781316348195297</v>
          </cell>
          <cell r="P20">
            <v>0.565817409766454</v>
          </cell>
          <cell r="Q20">
            <v>0.37367303609341801</v>
          </cell>
          <cell r="R20">
            <v>0.489361702127659</v>
          </cell>
          <cell r="S20">
            <v>0.194267515923566</v>
          </cell>
          <cell r="T20">
            <v>0.66878980891719697</v>
          </cell>
          <cell r="U20">
            <v>0.32802547770700602</v>
          </cell>
          <cell r="V20">
            <v>0.52653927813163404</v>
          </cell>
          <cell r="W20">
            <v>0</v>
          </cell>
          <cell r="X20">
            <v>1</v>
          </cell>
          <cell r="Y20">
            <v>1</v>
          </cell>
          <cell r="Z20">
            <v>1</v>
          </cell>
          <cell r="AA20">
            <v>1</v>
          </cell>
          <cell r="AB20">
            <v>0</v>
          </cell>
          <cell r="AC20">
            <v>2</v>
          </cell>
          <cell r="AD20">
            <v>1</v>
          </cell>
          <cell r="AE20">
            <v>0</v>
          </cell>
          <cell r="AF20">
            <v>1</v>
          </cell>
          <cell r="AG20">
            <v>8</v>
          </cell>
          <cell r="AH20" t="str">
            <v>list(list(c(-91.277972, -91.277428, -91.271848, -91.262581, -91.262558, -91.262553, -91.267194, -91.267172, -91.268791, -91.277945, -91.277972, 42.483598, 42.487712, 42.487901, 42.487908, 42.481478, 42.477716, 42.477572, 42.476445, 42.477663, 42.477569, 42.483598)))</v>
          </cell>
        </row>
        <row r="21">
          <cell r="A21">
            <v>1912945</v>
          </cell>
          <cell r="B21" t="str">
            <v>Chatsworth city, Iowa</v>
          </cell>
          <cell r="C21">
            <v>75</v>
          </cell>
          <cell r="D21">
            <v>44375</v>
          </cell>
          <cell r="E21">
            <v>0.13</v>
          </cell>
          <cell r="F21">
            <v>0.133333333333333</v>
          </cell>
          <cell r="G21">
            <v>0</v>
          </cell>
          <cell r="H21">
            <v>0</v>
          </cell>
          <cell r="I21">
            <v>0.33299999999999902</v>
          </cell>
          <cell r="J21">
            <v>-5.0632911392405E-2</v>
          </cell>
          <cell r="K21">
            <v>0.40476190476190399</v>
          </cell>
          <cell r="L21">
            <v>0.45833333333333298</v>
          </cell>
          <cell r="M21">
            <v>0</v>
          </cell>
          <cell r="N21">
            <v>4.8565121412803502E-2</v>
          </cell>
          <cell r="O21">
            <v>0.69214437367303605</v>
          </cell>
          <cell r="P21">
            <v>0.71656050955413997</v>
          </cell>
          <cell r="Q21">
            <v>0</v>
          </cell>
          <cell r="R21">
            <v>0</v>
          </cell>
          <cell r="S21">
            <v>0.40658174097664501</v>
          </cell>
          <cell r="T21">
            <v>0.31953290870488299</v>
          </cell>
          <cell r="U21">
            <v>0.98195329087048799</v>
          </cell>
          <cell r="V21">
            <v>0</v>
          </cell>
          <cell r="W21">
            <v>2</v>
          </cell>
          <cell r="X21">
            <v>2</v>
          </cell>
          <cell r="Y21">
            <v>2</v>
          </cell>
          <cell r="Z21">
            <v>0</v>
          </cell>
          <cell r="AA21">
            <v>0</v>
          </cell>
          <cell r="AB21">
            <v>1</v>
          </cell>
          <cell r="AC21">
            <v>1</v>
          </cell>
          <cell r="AD21">
            <v>0</v>
          </cell>
          <cell r="AE21">
            <v>2</v>
          </cell>
          <cell r="AF21">
            <v>0</v>
          </cell>
          <cell r="AG21">
            <v>10</v>
          </cell>
          <cell r="AH21" t="str">
            <v>list(list(c(-96.519291, -96.509474, -96.509695, -96.51952, -96.519291, 42.923494, 42.923529, 42.909036, 42.909132, 42.923494)))</v>
          </cell>
        </row>
        <row r="22">
          <cell r="A22">
            <v>1949845</v>
          </cell>
          <cell r="B22" t="str">
            <v>Martelle city, Iowa</v>
          </cell>
          <cell r="C22">
            <v>249</v>
          </cell>
          <cell r="D22">
            <v>93333</v>
          </cell>
          <cell r="E22">
            <v>0.13100000000000001</v>
          </cell>
          <cell r="F22">
            <v>9.375E-2</v>
          </cell>
          <cell r="G22">
            <v>4.3749999999999997E-2</v>
          </cell>
          <cell r="H22">
            <v>0.10099999999999899</v>
          </cell>
          <cell r="I22">
            <v>0.27399999999999902</v>
          </cell>
          <cell r="J22">
            <v>-2.3529411764705799E-2</v>
          </cell>
          <cell r="K22">
            <v>0.39492753623188398</v>
          </cell>
          <cell r="L22">
            <v>0</v>
          </cell>
          <cell r="M22">
            <v>0.11874999999999999</v>
          </cell>
          <cell r="N22">
            <v>0.90176600441501098</v>
          </cell>
          <cell r="O22">
            <v>0.69851380042462796</v>
          </cell>
          <cell r="P22">
            <v>0.50636942675159202</v>
          </cell>
          <cell r="Q22">
            <v>0.58067940552016895</v>
          </cell>
          <cell r="R22">
            <v>0.94787234042553103</v>
          </cell>
          <cell r="S22">
            <v>0.18152866242038199</v>
          </cell>
          <cell r="T22">
            <v>0.288747346072186</v>
          </cell>
          <cell r="U22">
            <v>0</v>
          </cell>
          <cell r="V22">
            <v>0.18789808917197401</v>
          </cell>
          <cell r="W22">
            <v>0</v>
          </cell>
          <cell r="X22">
            <v>2</v>
          </cell>
          <cell r="Y22">
            <v>1</v>
          </cell>
          <cell r="Z22">
            <v>1</v>
          </cell>
          <cell r="AA22">
            <v>2</v>
          </cell>
          <cell r="AB22">
            <v>0</v>
          </cell>
          <cell r="AC22">
            <v>1</v>
          </cell>
          <cell r="AD22">
            <v>0</v>
          </cell>
          <cell r="AE22">
            <v>0</v>
          </cell>
          <cell r="AF22">
            <v>0</v>
          </cell>
          <cell r="AG22">
            <v>7</v>
          </cell>
          <cell r="AH22" t="str">
            <v>list(list(c(-91.364993, -91.351502, -91.351713, -91.363725, -91.361811, -91.365041, -91.364993, 42.023713, 42.024035, 42.016864, 42.016497, 42.020007, 42.020088, 42.023713)))</v>
          </cell>
        </row>
        <row r="23">
          <cell r="A23">
            <v>1902530</v>
          </cell>
          <cell r="B23" t="str">
            <v>Archer city, Iowa</v>
          </cell>
          <cell r="C23">
            <v>117</v>
          </cell>
          <cell r="D23">
            <v>71875</v>
          </cell>
          <cell r="E23">
            <v>2.3E-2</v>
          </cell>
          <cell r="F23">
            <v>0</v>
          </cell>
          <cell r="G23">
            <v>0</v>
          </cell>
          <cell r="H23">
            <v>0</v>
          </cell>
          <cell r="I23">
            <v>0.39600000000000002</v>
          </cell>
          <cell r="J23">
            <v>-0.106870229007633</v>
          </cell>
          <cell r="K23">
            <v>0.44736842105263103</v>
          </cell>
          <cell r="L23">
            <v>3.9215686274509803E-2</v>
          </cell>
          <cell r="M23">
            <v>8.16326530612244E-2</v>
          </cell>
          <cell r="N23">
            <v>0.62030905077262599</v>
          </cell>
          <cell r="O23">
            <v>7.1125265392781301E-2</v>
          </cell>
          <cell r="P23">
            <v>0</v>
          </cell>
          <cell r="Q23">
            <v>0</v>
          </cell>
          <cell r="R23">
            <v>0</v>
          </cell>
          <cell r="S23">
            <v>0.70594479830148604</v>
          </cell>
          <cell r="T23">
            <v>0.47027600849256901</v>
          </cell>
          <cell r="U23">
            <v>0.209129511677282</v>
          </cell>
          <cell r="V23">
            <v>9.1295116772823703E-2</v>
          </cell>
          <cell r="W23">
            <v>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2</v>
          </cell>
          <cell r="AC23">
            <v>2</v>
          </cell>
          <cell r="AD23">
            <v>1</v>
          </cell>
          <cell r="AE23">
            <v>0</v>
          </cell>
          <cell r="AF23">
            <v>0</v>
          </cell>
          <cell r="AG23">
            <v>6</v>
          </cell>
          <cell r="AH23" t="str">
            <v>list(list(c(-95.747453, -95.747452, -95.742276, -95.742263, -95.741562, -95.741557, -95.740422, -95.740397, -95.742265, -95.748188, -95.747453, 43.11433, 43.116928, 43.116949, 43.116468, 43.11647, 43.115921, 43.115924, 43.113368, 43.113362, 43.113341, 43.11433)))</v>
          </cell>
        </row>
        <row r="24">
          <cell r="A24">
            <v>1927210</v>
          </cell>
          <cell r="B24" t="str">
            <v>Fenton city, Iowa</v>
          </cell>
          <cell r="C24">
            <v>271</v>
          </cell>
          <cell r="D24">
            <v>55417</v>
          </cell>
          <cell r="E24">
            <v>6.6000000000000003E-2</v>
          </cell>
          <cell r="F24">
            <v>0.125</v>
          </cell>
          <cell r="G24">
            <v>1.38888888888888E-2</v>
          </cell>
          <cell r="H24">
            <v>9.9000000000000005E-2</v>
          </cell>
          <cell r="I24">
            <v>0.36099999999999999</v>
          </cell>
          <cell r="J24">
            <v>-2.8673835125448001E-2</v>
          </cell>
          <cell r="K24">
            <v>0.40092165898617499</v>
          </cell>
          <cell r="L24">
            <v>0.22033898305084701</v>
          </cell>
          <cell r="M24">
            <v>0.118055555555555</v>
          </cell>
          <cell r="N24">
            <v>0.22626931567328901</v>
          </cell>
          <cell r="O24">
            <v>0.31634819532908698</v>
          </cell>
          <cell r="P24">
            <v>0.66560509554140102</v>
          </cell>
          <cell r="Q24">
            <v>0.20806794055201699</v>
          </cell>
          <cell r="R24">
            <v>0.94468085106382904</v>
          </cell>
          <cell r="S24">
            <v>0.547770700636942</v>
          </cell>
          <cell r="T24">
            <v>0.305732484076433</v>
          </cell>
          <cell r="U24">
            <v>0.87579617834394896</v>
          </cell>
          <cell r="V24">
            <v>0.184713375796178</v>
          </cell>
          <cell r="W24">
            <v>2</v>
          </cell>
          <cell r="X24">
            <v>0</v>
          </cell>
          <cell r="Y24">
            <v>1</v>
          </cell>
          <cell r="Z24">
            <v>0</v>
          </cell>
          <cell r="AA24">
            <v>2</v>
          </cell>
          <cell r="AB24">
            <v>1</v>
          </cell>
          <cell r="AC24">
            <v>1</v>
          </cell>
          <cell r="AD24">
            <v>0</v>
          </cell>
          <cell r="AE24">
            <v>2</v>
          </cell>
          <cell r="AF24">
            <v>0</v>
          </cell>
          <cell r="AG24">
            <v>9</v>
          </cell>
          <cell r="AH24" t="str">
            <v>list(list(c(-94.433492, -94.423279, -94.423302, -94.423371, -94.429368, -94.429322, -94.433285, -94.433492, 43.223259, 43.223297, 43.220638, 43.212474, 43.212448, 43.215995, 43.215978, 43.223259)))</v>
          </cell>
        </row>
        <row r="25">
          <cell r="A25">
            <v>1954390</v>
          </cell>
          <cell r="B25" t="str">
            <v>Moulton city, Iowa</v>
          </cell>
          <cell r="C25">
            <v>607</v>
          </cell>
          <cell r="D25">
            <v>66250</v>
          </cell>
          <cell r="E25">
            <v>0.159</v>
          </cell>
          <cell r="F25">
            <v>0.26373626373626302</v>
          </cell>
          <cell r="G25">
            <v>6.5934065934065894E-2</v>
          </cell>
          <cell r="H25">
            <v>3.3000000000000002E-2</v>
          </cell>
          <cell r="I25">
            <v>0.38400000000000001</v>
          </cell>
          <cell r="J25">
            <v>3.3057851239669399E-3</v>
          </cell>
          <cell r="K25">
            <v>0.27368421052631497</v>
          </cell>
          <cell r="L25">
            <v>0.35915492957746398</v>
          </cell>
          <cell r="M25">
            <v>0.159340659340659</v>
          </cell>
          <cell r="N25">
            <v>0.49337748344370802</v>
          </cell>
          <cell r="O25">
            <v>0.80573248407643305</v>
          </cell>
          <cell r="P25">
            <v>0.96921443736730295</v>
          </cell>
          <cell r="Q25">
            <v>0.78237791932059397</v>
          </cell>
          <cell r="R25">
            <v>0.626595744680851</v>
          </cell>
          <cell r="S25">
            <v>0.65074309978768496</v>
          </cell>
          <cell r="T25">
            <v>7.74946921443736E-2</v>
          </cell>
          <cell r="U25">
            <v>0.96390658174097599</v>
          </cell>
          <cell r="V25">
            <v>0.39278131634819502</v>
          </cell>
          <cell r="W25">
            <v>1</v>
          </cell>
          <cell r="X25">
            <v>2</v>
          </cell>
          <cell r="Y25">
            <v>2</v>
          </cell>
          <cell r="Z25">
            <v>2</v>
          </cell>
          <cell r="AA25">
            <v>1</v>
          </cell>
          <cell r="AB25">
            <v>1</v>
          </cell>
          <cell r="AC25">
            <v>0</v>
          </cell>
          <cell r="AD25">
            <v>0</v>
          </cell>
          <cell r="AE25">
            <v>2</v>
          </cell>
          <cell r="AF25">
            <v>1</v>
          </cell>
          <cell r="AG25">
            <v>12</v>
          </cell>
          <cell r="AH25" t="str">
            <v>list(list(c(-92.685841, -92.666836, -92.666777, -92.666734, -92.685734, -92.685766, -92.685841, 40.692775, 40.692791, 40.68196, 40.67831, 40.678281, 40.681948, 40.692775)))</v>
          </cell>
        </row>
        <row r="26">
          <cell r="A26">
            <v>1905590</v>
          </cell>
          <cell r="B26" t="str">
            <v>Belle Plaine city, Iowa</v>
          </cell>
          <cell r="C26">
            <v>2330</v>
          </cell>
          <cell r="D26">
            <v>73656</v>
          </cell>
          <cell r="E26">
            <v>3.5000000000000003E-2</v>
          </cell>
          <cell r="F26">
            <v>5.7368941641938599E-2</v>
          </cell>
          <cell r="G26">
            <v>6.0336300692383701E-2</v>
          </cell>
          <cell r="H26">
            <v>1.2E-2</v>
          </cell>
          <cell r="I26">
            <v>0.35899999999999999</v>
          </cell>
          <cell r="J26">
            <v>-8.0505130228887098E-2</v>
          </cell>
          <cell r="K26">
            <v>0.45008460236886599</v>
          </cell>
          <cell r="L26">
            <v>0.13489991296779799</v>
          </cell>
          <cell r="M26">
            <v>0.15331355093966301</v>
          </cell>
          <cell r="N26">
            <v>0.66445916114790204</v>
          </cell>
          <cell r="O26">
            <v>0.12738853503184699</v>
          </cell>
          <cell r="P26">
            <v>0.29193205944798301</v>
          </cell>
          <cell r="Q26">
            <v>0.73673036093418198</v>
          </cell>
          <cell r="R26">
            <v>0.33510638297872303</v>
          </cell>
          <cell r="S26">
            <v>0.54033970276008403</v>
          </cell>
          <cell r="T26">
            <v>0.48089171974522199</v>
          </cell>
          <cell r="U26">
            <v>0.67515923566878899</v>
          </cell>
          <cell r="V26">
            <v>0.34501061571125202</v>
          </cell>
          <cell r="W26">
            <v>0</v>
          </cell>
          <cell r="X26">
            <v>0</v>
          </cell>
          <cell r="Y26">
            <v>0</v>
          </cell>
          <cell r="Z26">
            <v>2</v>
          </cell>
          <cell r="AA26">
            <v>1</v>
          </cell>
          <cell r="AB26">
            <v>1</v>
          </cell>
          <cell r="AC26">
            <v>2</v>
          </cell>
          <cell r="AD26">
            <v>1</v>
          </cell>
          <cell r="AE26">
            <v>2</v>
          </cell>
          <cell r="AF26">
            <v>1</v>
          </cell>
          <cell r="AG26">
            <v>10</v>
          </cell>
          <cell r="AH26" t="str">
            <v>list(list(c(-92.298027, -92.288037, -92.289816, -92.293669, -92.288178, -92.288275, -92.276714, -92.24952, -92.249405, -92.249237, -92.268444, -92.268329, -92.282876, -92.282771, -92.284867, -92.285581, -92.288532, -92.288464, -92.298009, -92.298012, -92.298027, 41.898576, 41.897263, 41.898056, 41.902869, 41.902923, 41.906495, 41.906632, 41.906332, 41.899044, 41.891811, 41.892092, 41.884818, 41.884891, 41.870175, 41.870176, 41.881219, 41.881193, 41.884865, 41.884823, 41.891912, 41.898576)))</v>
          </cell>
        </row>
        <row r="27">
          <cell r="A27">
            <v>1980985</v>
          </cell>
          <cell r="B27" t="str">
            <v>Villisca city, Iowa</v>
          </cell>
          <cell r="C27">
            <v>1132</v>
          </cell>
          <cell r="D27">
            <v>60465</v>
          </cell>
          <cell r="E27">
            <v>0.13500000000000001</v>
          </cell>
          <cell r="F27">
            <v>0.15839694656488501</v>
          </cell>
          <cell r="G27">
            <v>5.3435114503816702E-2</v>
          </cell>
          <cell r="H27">
            <v>8.9999999999999993E-3</v>
          </cell>
          <cell r="I27">
            <v>0.49299999999999999</v>
          </cell>
          <cell r="J27">
            <v>-9.5846645367412095E-2</v>
          </cell>
          <cell r="K27">
            <v>0.44025974025974002</v>
          </cell>
          <cell r="L27">
            <v>9.66608084358523E-2</v>
          </cell>
          <cell r="M27">
            <v>0.122137404580152</v>
          </cell>
          <cell r="N27">
            <v>0.34437086092715202</v>
          </cell>
          <cell r="O27">
            <v>0.71656050955413997</v>
          </cell>
          <cell r="P27">
            <v>0.80891719745222901</v>
          </cell>
          <cell r="Q27">
            <v>0.67834394904458595</v>
          </cell>
          <cell r="R27">
            <v>0.28829787234042498</v>
          </cell>
          <cell r="S27">
            <v>0.90658174097664501</v>
          </cell>
          <cell r="T27">
            <v>0.45435244161358801</v>
          </cell>
          <cell r="U27">
            <v>0.50743099787685697</v>
          </cell>
          <cell r="V27">
            <v>0.20382165605095501</v>
          </cell>
          <cell r="W27">
            <v>1</v>
          </cell>
          <cell r="X27">
            <v>2</v>
          </cell>
          <cell r="Y27">
            <v>2</v>
          </cell>
          <cell r="Z27">
            <v>2</v>
          </cell>
          <cell r="AA27">
            <v>0</v>
          </cell>
          <cell r="AB27">
            <v>2</v>
          </cell>
          <cell r="AC27">
            <v>2</v>
          </cell>
          <cell r="AD27">
            <v>1</v>
          </cell>
          <cell r="AE27">
            <v>1</v>
          </cell>
          <cell r="AF27">
            <v>0</v>
          </cell>
          <cell r="AG27">
            <v>13</v>
          </cell>
          <cell r="AH27" t="str">
            <v>list(list(c(-95.010054, -95.004512, -95.004576, -94.990248, -94.990221, -94.994981, -94.995012, -94.975886, -94.975937, -94.97356, -94.973531, -94.961576, -94.961595, -94.970886, -94.980749, -94.980756, -94.995185, -95.010085, -95.010054, 40.929739, 40.929722, 40.924212, 40.924175, 40.928528, 40.929691, 40.936923, 40.936914, 40.940571, 40.940553, 40.936899, 40.936914, 40.924664, 40.92345, 40.923458, 40.922429, 40.922504, 40.922477, 40.929739)))</v>
          </cell>
        </row>
        <row r="28">
          <cell r="A28">
            <v>1917895</v>
          </cell>
          <cell r="B28" t="str">
            <v>Curlew city, Iowa</v>
          </cell>
          <cell r="C28">
            <v>37</v>
          </cell>
          <cell r="D28">
            <v>64688</v>
          </cell>
          <cell r="E28">
            <v>0.13</v>
          </cell>
          <cell r="F28">
            <v>0.17241379310344801</v>
          </cell>
          <cell r="G28">
            <v>0</v>
          </cell>
          <cell r="H28">
            <v>0</v>
          </cell>
          <cell r="I28">
            <v>0.435</v>
          </cell>
          <cell r="J28">
            <v>-0.36206896551724099</v>
          </cell>
          <cell r="K28">
            <v>0.65909090909090895</v>
          </cell>
          <cell r="L28">
            <v>0.35555555555555501</v>
          </cell>
          <cell r="M28">
            <v>0.10344827586206801</v>
          </cell>
          <cell r="N28">
            <v>0.455849889624724</v>
          </cell>
          <cell r="O28">
            <v>0.69214437367303605</v>
          </cell>
          <cell r="P28">
            <v>0.84819532908704798</v>
          </cell>
          <cell r="Q28">
            <v>0</v>
          </cell>
          <cell r="R28">
            <v>0</v>
          </cell>
          <cell r="S28">
            <v>0.80997876857749396</v>
          </cell>
          <cell r="T28">
            <v>0.94904458598726105</v>
          </cell>
          <cell r="U28">
            <v>0.96072186836518003</v>
          </cell>
          <cell r="V28">
            <v>0.14225053078556199</v>
          </cell>
          <cell r="W28">
            <v>1</v>
          </cell>
          <cell r="X28">
            <v>2</v>
          </cell>
          <cell r="Y28">
            <v>2</v>
          </cell>
          <cell r="Z28">
            <v>0</v>
          </cell>
          <cell r="AA28">
            <v>0</v>
          </cell>
          <cell r="AB28">
            <v>2</v>
          </cell>
          <cell r="AC28">
            <v>2</v>
          </cell>
          <cell r="AD28">
            <v>2</v>
          </cell>
          <cell r="AE28">
            <v>2</v>
          </cell>
          <cell r="AF28">
            <v>0</v>
          </cell>
          <cell r="AG28">
            <v>13</v>
          </cell>
          <cell r="AH28" t="str">
            <v>list(list(c(-94.747669, -94.732924, -94.72794, -94.727886, -94.727871, -94.737822, -94.747539, -94.747669, 42.985043, 42.985146, 42.985074, 42.97607, 42.974229, 42.974315, 42.97419, 42.985043)))</v>
          </cell>
        </row>
        <row r="29">
          <cell r="A29">
            <v>1920125</v>
          </cell>
          <cell r="B29" t="str">
            <v>Derby city, Iowa</v>
          </cell>
          <cell r="C29">
            <v>90</v>
          </cell>
          <cell r="D29">
            <v>56250</v>
          </cell>
          <cell r="E29">
            <v>0.35499999999999998</v>
          </cell>
          <cell r="F29">
            <v>0.128205128205128</v>
          </cell>
          <cell r="G29">
            <v>2.5641025641025599E-2</v>
          </cell>
          <cell r="H29">
            <v>0</v>
          </cell>
          <cell r="I29">
            <v>0.45600000000000002</v>
          </cell>
          <cell r="J29">
            <v>-0.217391304347826</v>
          </cell>
          <cell r="K29">
            <v>0.71232876712328697</v>
          </cell>
          <cell r="L29">
            <v>0.28000000000000003</v>
          </cell>
          <cell r="M29">
            <v>0.256410256410256</v>
          </cell>
          <cell r="N29">
            <v>0.239514348785871</v>
          </cell>
          <cell r="O29">
            <v>0.98938428874734596</v>
          </cell>
          <cell r="P29">
            <v>0.68471337579617797</v>
          </cell>
          <cell r="Q29">
            <v>0.353503184713375</v>
          </cell>
          <cell r="R29">
            <v>0</v>
          </cell>
          <cell r="S29">
            <v>0.85774946921443695</v>
          </cell>
          <cell r="T29">
            <v>0.97452229299363002</v>
          </cell>
          <cell r="U29">
            <v>0.93736730360934095</v>
          </cell>
          <cell r="V29">
            <v>0.82059447983014799</v>
          </cell>
          <cell r="W29">
            <v>2</v>
          </cell>
          <cell r="X29">
            <v>2</v>
          </cell>
          <cell r="Y29">
            <v>2</v>
          </cell>
          <cell r="Z29">
            <v>1</v>
          </cell>
          <cell r="AA29">
            <v>0</v>
          </cell>
          <cell r="AB29">
            <v>2</v>
          </cell>
          <cell r="AC29">
            <v>2</v>
          </cell>
          <cell r="AD29">
            <v>2</v>
          </cell>
          <cell r="AE29">
            <v>2</v>
          </cell>
          <cell r="AF29">
            <v>2</v>
          </cell>
          <cell r="AG29">
            <v>17</v>
          </cell>
          <cell r="AH29" t="str">
            <v>list(list(c(-93.461455, -93.461433, -93.450571, -93.451951, -93.451917, -93.461443, -93.461455, 40.929866, 40.933929, 40.933442, 40.93111, 40.926559, 40.926698, 40.929866)))</v>
          </cell>
        </row>
        <row r="30">
          <cell r="A30">
            <v>1935670</v>
          </cell>
          <cell r="B30" t="str">
            <v>Hedrick city, Iowa</v>
          </cell>
          <cell r="C30">
            <v>728</v>
          </cell>
          <cell r="D30">
            <v>67500</v>
          </cell>
          <cell r="E30">
            <v>0.223</v>
          </cell>
          <cell r="F30">
            <v>0.233333333333333</v>
          </cell>
          <cell r="G30">
            <v>8.3333333333333301E-2</v>
          </cell>
          <cell r="H30">
            <v>5.0999999999999997E-2</v>
          </cell>
          <cell r="I30">
            <v>0.51700000000000002</v>
          </cell>
          <cell r="J30">
            <v>-4.7120418848167499E-2</v>
          </cell>
          <cell r="K30">
            <v>0.60979729729729704</v>
          </cell>
          <cell r="L30">
            <v>6.25E-2</v>
          </cell>
          <cell r="M30">
            <v>0.22</v>
          </cell>
          <cell r="N30">
            <v>0.52759381898454705</v>
          </cell>
          <cell r="O30">
            <v>0.91401273885350298</v>
          </cell>
          <cell r="P30">
            <v>0.94373673036093397</v>
          </cell>
          <cell r="Q30">
            <v>0.85350318471337505</v>
          </cell>
          <cell r="R30">
            <v>0.79468085106382902</v>
          </cell>
          <cell r="S30">
            <v>0.92887473460721803</v>
          </cell>
          <cell r="T30">
            <v>0.88959660297239895</v>
          </cell>
          <cell r="U30">
            <v>0.32802547770700602</v>
          </cell>
          <cell r="V30">
            <v>0.69214437367303605</v>
          </cell>
          <cell r="W30">
            <v>1</v>
          </cell>
          <cell r="X30">
            <v>2</v>
          </cell>
          <cell r="Y30">
            <v>2</v>
          </cell>
          <cell r="Z30">
            <v>2</v>
          </cell>
          <cell r="AA30">
            <v>2</v>
          </cell>
          <cell r="AB30">
            <v>2</v>
          </cell>
          <cell r="AC30">
            <v>1</v>
          </cell>
          <cell r="AD30">
            <v>2</v>
          </cell>
          <cell r="AE30">
            <v>0</v>
          </cell>
          <cell r="AF30">
            <v>2</v>
          </cell>
          <cell r="AG30">
            <v>16</v>
          </cell>
          <cell r="AH30" t="str">
            <v>list(list(c(-92.31987, -92.295937, -92.295933, -92.319859, -92.31987, 41.18034, 41.180438, 41.162303, 41.16224, 41.18034)))</v>
          </cell>
        </row>
        <row r="31">
          <cell r="A31">
            <v>1928740</v>
          </cell>
          <cell r="B31" t="str">
            <v>Franklin city, Iowa</v>
          </cell>
          <cell r="C31">
            <v>131</v>
          </cell>
          <cell r="D31" t="str">
            <v>NA</v>
          </cell>
          <cell r="E31">
            <v>1.39999999999999E-2</v>
          </cell>
          <cell r="F31">
            <v>0</v>
          </cell>
          <cell r="G31">
            <v>6.5573770491803199E-2</v>
          </cell>
          <cell r="H31">
            <v>0</v>
          </cell>
          <cell r="I31">
            <v>0.51700000000000002</v>
          </cell>
          <cell r="J31">
            <v>-8.3916083916083906E-2</v>
          </cell>
          <cell r="K31">
            <v>0.54255319148936099</v>
          </cell>
          <cell r="L31">
            <v>0</v>
          </cell>
          <cell r="M31">
            <v>9.8360655737704902E-2</v>
          </cell>
          <cell r="N31">
            <v>0</v>
          </cell>
          <cell r="O31">
            <v>4.6709129511677203E-2</v>
          </cell>
          <cell r="P31">
            <v>0</v>
          </cell>
          <cell r="Q31">
            <v>0.77600849256900195</v>
          </cell>
          <cell r="R31">
            <v>0</v>
          </cell>
          <cell r="S31">
            <v>0.92887473460721803</v>
          </cell>
          <cell r="T31">
            <v>0.75371549893842804</v>
          </cell>
          <cell r="U31">
            <v>0</v>
          </cell>
          <cell r="V31">
            <v>0.12420382165605</v>
          </cell>
          <cell r="W31">
            <v>2</v>
          </cell>
          <cell r="X31">
            <v>0</v>
          </cell>
          <cell r="Y31">
            <v>0</v>
          </cell>
          <cell r="Z31">
            <v>2</v>
          </cell>
          <cell r="AA31">
            <v>0</v>
          </cell>
          <cell r="AB31">
            <v>2</v>
          </cell>
          <cell r="AC31">
            <v>2</v>
          </cell>
          <cell r="AD31">
            <v>2</v>
          </cell>
          <cell r="AE31">
            <v>0</v>
          </cell>
          <cell r="AF31">
            <v>0</v>
          </cell>
          <cell r="AG31">
            <v>10</v>
          </cell>
          <cell r="AH31" t="str">
            <v>list(list(c(-91.516559, -91.507217, -91.507249, -91.50724, -91.507131, -91.516452, -91.516559, 40.669129, 40.669107, 40.668247, 40.668132, 40.664444, 40.66446, 40.669129)))</v>
          </cell>
        </row>
        <row r="32">
          <cell r="A32">
            <v>1942825</v>
          </cell>
          <cell r="B32" t="str">
            <v>Lakota city, Iowa</v>
          </cell>
          <cell r="C32">
            <v>267</v>
          </cell>
          <cell r="D32">
            <v>68750</v>
          </cell>
          <cell r="E32">
            <v>0.13200000000000001</v>
          </cell>
          <cell r="F32">
            <v>0.22758620689655101</v>
          </cell>
          <cell r="G32">
            <v>2.7586206896551699E-2</v>
          </cell>
          <cell r="H32">
            <v>1.6E-2</v>
          </cell>
          <cell r="I32">
            <v>0.44900000000000001</v>
          </cell>
          <cell r="J32">
            <v>4.7058823529411702E-2</v>
          </cell>
          <cell r="K32">
            <v>0.34123222748815102</v>
          </cell>
          <cell r="L32">
            <v>0.16666666666666599</v>
          </cell>
          <cell r="M32">
            <v>0.11724137931034399</v>
          </cell>
          <cell r="N32">
            <v>0.55298013245033095</v>
          </cell>
          <cell r="O32">
            <v>0.70276008492568998</v>
          </cell>
          <cell r="P32">
            <v>0.93949044585987196</v>
          </cell>
          <cell r="Q32">
            <v>0.371549893842887</v>
          </cell>
          <cell r="R32">
            <v>0.39361702127659498</v>
          </cell>
          <cell r="S32">
            <v>0.84394904458598696</v>
          </cell>
          <cell r="T32">
            <v>0.162420382165605</v>
          </cell>
          <cell r="U32">
            <v>0.78237791932059397</v>
          </cell>
          <cell r="V32">
            <v>0.17940552016985101</v>
          </cell>
          <cell r="W32">
            <v>1</v>
          </cell>
          <cell r="X32">
            <v>2</v>
          </cell>
          <cell r="Y32">
            <v>2</v>
          </cell>
          <cell r="Z32">
            <v>1</v>
          </cell>
          <cell r="AA32">
            <v>1</v>
          </cell>
          <cell r="AB32">
            <v>2</v>
          </cell>
          <cell r="AC32">
            <v>0</v>
          </cell>
          <cell r="AD32">
            <v>0</v>
          </cell>
          <cell r="AE32">
            <v>2</v>
          </cell>
          <cell r="AF32">
            <v>0</v>
          </cell>
          <cell r="AG32">
            <v>11</v>
          </cell>
          <cell r="AH32" t="str">
            <v>list(list(c(-94.108631, -94.103675, -94.103679, -94.088836, -94.088779, -94.093821, -94.093826, -94.099125, -94.100659, -94.103722, -94.103766, -94.108631, 43.38165, 43.38006, 43.385653, 43.385611, 43.371148, 43.371163, 43.372077, 43.372505, 43.371182, 43.371193, 43.379531, 43.38165)))</v>
          </cell>
        </row>
        <row r="33">
          <cell r="A33">
            <v>1941610</v>
          </cell>
          <cell r="B33" t="str">
            <v>Kiron city, Iowa</v>
          </cell>
          <cell r="C33">
            <v>267</v>
          </cell>
          <cell r="D33">
            <v>48750</v>
          </cell>
          <cell r="E33">
            <v>0.40600000000000003</v>
          </cell>
          <cell r="F33">
            <v>0.19791666666666599</v>
          </cell>
          <cell r="G33">
            <v>2.0833333333333301E-2</v>
          </cell>
          <cell r="H33">
            <v>2.1999999999999999E-2</v>
          </cell>
          <cell r="I33">
            <v>0.39200000000000002</v>
          </cell>
          <cell r="J33">
            <v>-4.3010752688171998E-2</v>
          </cell>
          <cell r="K33">
            <v>0.43262411347517699</v>
          </cell>
          <cell r="L33">
            <v>0.119266055045871</v>
          </cell>
          <cell r="M33">
            <v>0.19791666666666599</v>
          </cell>
          <cell r="N33">
            <v>9.4922737306843197E-2</v>
          </cell>
          <cell r="O33">
            <v>0.99575371549893799</v>
          </cell>
          <cell r="P33">
            <v>0.902335456475583</v>
          </cell>
          <cell r="Q33">
            <v>0.29511677282377902</v>
          </cell>
          <cell r="R33">
            <v>0.489361702127659</v>
          </cell>
          <cell r="S33">
            <v>0.68577494692144303</v>
          </cell>
          <cell r="T33">
            <v>0.41932059447983</v>
          </cell>
          <cell r="U33">
            <v>0.60934182590233499</v>
          </cell>
          <cell r="V33">
            <v>0.57855626326963905</v>
          </cell>
          <cell r="W33">
            <v>2</v>
          </cell>
          <cell r="X33">
            <v>2</v>
          </cell>
          <cell r="Y33">
            <v>2</v>
          </cell>
          <cell r="Z33">
            <v>0</v>
          </cell>
          <cell r="AA33">
            <v>1</v>
          </cell>
          <cell r="AB33">
            <v>2</v>
          </cell>
          <cell r="AC33">
            <v>1</v>
          </cell>
          <cell r="AD33">
            <v>1</v>
          </cell>
          <cell r="AE33">
            <v>1</v>
          </cell>
          <cell r="AF33">
            <v>1</v>
          </cell>
          <cell r="AG33">
            <v>13</v>
          </cell>
          <cell r="AH33" t="str">
            <v>list(list(c(-95.330448, -95.328285, -95.328301, -95.325459, -95.325455, -95.323373, -95.32359, -95.329602, -95.329598, -95.329977, -95.330448, 42.200292, 42.200296, 42.197755, 42.197756, 42.196678, 42.196695, 42.18942, 42.189397, 42.194523, 42.196667, 42.200292)))</v>
          </cell>
        </row>
        <row r="34">
          <cell r="A34">
            <v>1901675</v>
          </cell>
          <cell r="B34" t="str">
            <v>Alvord city, Iowa</v>
          </cell>
          <cell r="C34">
            <v>206</v>
          </cell>
          <cell r="D34">
            <v>73594</v>
          </cell>
          <cell r="E34">
            <v>0</v>
          </cell>
          <cell r="F34">
            <v>0</v>
          </cell>
          <cell r="G34">
            <v>0</v>
          </cell>
          <cell r="H34">
            <v>2.3E-2</v>
          </cell>
          <cell r="I34">
            <v>0.32799999999999901</v>
          </cell>
          <cell r="J34">
            <v>5.10204081632653E-2</v>
          </cell>
          <cell r="K34">
            <v>0.48214285714285698</v>
          </cell>
          <cell r="L34">
            <v>0.35955056179775202</v>
          </cell>
          <cell r="M34">
            <v>4.4776119402985003E-2</v>
          </cell>
          <cell r="N34">
            <v>0.66335540838852003</v>
          </cell>
          <cell r="O34">
            <v>0</v>
          </cell>
          <cell r="P34">
            <v>0</v>
          </cell>
          <cell r="Q34">
            <v>0</v>
          </cell>
          <cell r="R34">
            <v>0.49680851063829701</v>
          </cell>
          <cell r="S34">
            <v>0.386411889596603</v>
          </cell>
          <cell r="T34">
            <v>0.59129511677282298</v>
          </cell>
          <cell r="U34">
            <v>0.96496815286624205</v>
          </cell>
          <cell r="V34">
            <v>4.1401273885350302E-2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1</v>
          </cell>
          <cell r="AC34">
            <v>0</v>
          </cell>
          <cell r="AD34">
            <v>1</v>
          </cell>
          <cell r="AE34">
            <v>2</v>
          </cell>
          <cell r="AF34">
            <v>0</v>
          </cell>
          <cell r="AG34">
            <v>5</v>
          </cell>
          <cell r="AH34" t="str">
            <v>list(list(c(-96.313501, -96.293628, -96.293955, -96.302385, -96.302397, -96.303954, -96.303727, -96.313772, -96.313501, 43.345886, 43.346005, 43.337702, 43.337725, 43.33573, 43.335734, 43.337734, 43.337704, 43.345886)))</v>
          </cell>
        </row>
        <row r="35">
          <cell r="A35">
            <v>1980490</v>
          </cell>
          <cell r="B35" t="str">
            <v>Van Wert city, Iowa</v>
          </cell>
          <cell r="C35">
            <v>178</v>
          </cell>
          <cell r="D35">
            <v>74375</v>
          </cell>
          <cell r="E35">
            <v>5.2999999999999999E-2</v>
          </cell>
          <cell r="F35">
            <v>0.11578947368421</v>
          </cell>
          <cell r="G35">
            <v>2.1052631578947299E-2</v>
          </cell>
          <cell r="H35">
            <v>3.5000000000000003E-2</v>
          </cell>
          <cell r="I35">
            <v>0.35799999999999998</v>
          </cell>
          <cell r="J35">
            <v>-0.22608695652173899</v>
          </cell>
          <cell r="K35">
            <v>0.69930069930069905</v>
          </cell>
          <cell r="L35">
            <v>8.6538461538461495E-2</v>
          </cell>
          <cell r="M35">
            <v>0.105263157894736</v>
          </cell>
          <cell r="N35">
            <v>0.68432671081677698</v>
          </cell>
          <cell r="O35">
            <v>0.22929936305732401</v>
          </cell>
          <cell r="P35">
            <v>0.61995753715498902</v>
          </cell>
          <cell r="Q35">
            <v>0.29936305732483998</v>
          </cell>
          <cell r="R35">
            <v>0.65</v>
          </cell>
          <cell r="S35">
            <v>0.53609341825902301</v>
          </cell>
          <cell r="T35">
            <v>0.96284501061571104</v>
          </cell>
          <cell r="U35">
            <v>0.44373673036093397</v>
          </cell>
          <cell r="V35">
            <v>0.146496815286624</v>
          </cell>
          <cell r="W35">
            <v>0</v>
          </cell>
          <cell r="X35">
            <v>0</v>
          </cell>
          <cell r="Y35">
            <v>1</v>
          </cell>
          <cell r="Z35">
            <v>0</v>
          </cell>
          <cell r="AA35">
            <v>1</v>
          </cell>
          <cell r="AB35">
            <v>1</v>
          </cell>
          <cell r="AC35">
            <v>2</v>
          </cell>
          <cell r="AD35">
            <v>2</v>
          </cell>
          <cell r="AE35">
            <v>1</v>
          </cell>
          <cell r="AF35">
            <v>0</v>
          </cell>
          <cell r="AG35">
            <v>8</v>
          </cell>
          <cell r="AH35" t="str">
            <v>list(list(c(-93.801651, -93.800561, -93.800662, -93.795849, -93.79589, -93.794339, -93.794456, -93.791499, -93.791398, -93.786749, -93.786542, -93.802035, -93.801651, 40.867892, 40.867944, 40.870083, 40.870254, 40.87165, 40.871712, 40.873077, 40.873841, 40.877837, 40.877839, 40.866994, 40.866402, 40.867892)))</v>
          </cell>
        </row>
        <row r="36">
          <cell r="A36">
            <v>1948500</v>
          </cell>
          <cell r="B36" t="str">
            <v>Maharishi Vedic City city, Iowa</v>
          </cell>
          <cell r="C36">
            <v>277</v>
          </cell>
          <cell r="D36">
            <v>66875</v>
          </cell>
          <cell r="E36">
            <v>0.1</v>
          </cell>
          <cell r="F36">
            <v>0.16993464052287499</v>
          </cell>
          <cell r="G36">
            <v>1.30718954248366E-2</v>
          </cell>
          <cell r="H36">
            <v>1.9E-2</v>
          </cell>
          <cell r="I36">
            <v>0.57299999999999995</v>
          </cell>
          <cell r="J36">
            <v>6.9498069498069498E-2</v>
          </cell>
          <cell r="K36">
            <v>6.25E-2</v>
          </cell>
          <cell r="L36">
            <v>0.30917874396135198</v>
          </cell>
          <cell r="M36">
            <v>0.23529411764705799</v>
          </cell>
          <cell r="N36">
            <v>0.51876379690949204</v>
          </cell>
          <cell r="O36">
            <v>0.52547770700636898</v>
          </cell>
          <cell r="P36">
            <v>0.83757961783439405</v>
          </cell>
          <cell r="Q36">
            <v>0.201698513800424</v>
          </cell>
          <cell r="R36">
            <v>0.43723404255319098</v>
          </cell>
          <cell r="S36">
            <v>0.95966029723991497</v>
          </cell>
          <cell r="T36">
            <v>1.0615711252653899E-3</v>
          </cell>
          <cell r="U36">
            <v>0.94479830148619903</v>
          </cell>
          <cell r="V36">
            <v>0.75796178343949006</v>
          </cell>
          <cell r="W36">
            <v>1</v>
          </cell>
          <cell r="X36">
            <v>1</v>
          </cell>
          <cell r="Y36">
            <v>2</v>
          </cell>
          <cell r="Z36">
            <v>0</v>
          </cell>
          <cell r="AA36">
            <v>1</v>
          </cell>
          <cell r="AB36">
            <v>2</v>
          </cell>
          <cell r="AC36">
            <v>0</v>
          </cell>
          <cell r="AD36">
            <v>0</v>
          </cell>
          <cell r="AE36">
            <v>2</v>
          </cell>
          <cell r="AF36">
            <v>2</v>
          </cell>
          <cell r="AG36">
            <v>11</v>
          </cell>
          <cell r="AH36" t="str">
            <v>list(list(c(-92.044918, -92.035279, -92.035366, -92.030517, -92.030458, -92.016018, -92.016041, -92.011228, -92.011211, -92.006417, -92.007321, -91.999895, -91.999872, -91.996897, -91.996904, -91.992128, -91.992117, -91.98731, -91.987327, -91.988781, -91.992092, -91.992043, -91.987227, -91.987249, -91.996863, -91.996836, -91.998466, -91.998462, -92.006456, -92.006461, -92.01598, -92.016025, -92.017508, -92.017379, -92.020754, -92.020807, -92.02556, -92.025453, -92.044827, -92.044918, 41.053567, 41.053587, 
41.060867, 41.060868, 41.068227, 41.068293, 41.066444, 41.066491, 41.068318, 41.068338, 41.061007, 41.06101, 41.058743, 41.058741, 41.060097, 41.060096, 41.057381, 41.057375, 41.054706, 41.053745, 41.053471, 41.04703, 41.046458, 41.042818, 41.042776, 41.046427, 41.044836, 41.042774, 41.04276, 41.041858, 41.041787, 41.052371, 41.052362, 41.050003, 41.049978, 41.053615, 41.053579, 41.046266, 41.046272, 41.053567)))</v>
          </cell>
        </row>
        <row r="37">
          <cell r="A37">
            <v>1967215</v>
          </cell>
          <cell r="B37" t="str">
            <v>Rippey city, Iowa</v>
          </cell>
          <cell r="C37">
            <v>220</v>
          </cell>
          <cell r="D37">
            <v>65000</v>
          </cell>
          <cell r="E37">
            <v>0.214</v>
          </cell>
          <cell r="F37">
            <v>0.14772727272727201</v>
          </cell>
          <cell r="G37">
            <v>2.27272727272727E-2</v>
          </cell>
          <cell r="H37">
            <v>8.9999999999999993E-3</v>
          </cell>
          <cell r="I37">
            <v>0.25700000000000001</v>
          </cell>
          <cell r="J37">
            <v>-0.24657534246575299</v>
          </cell>
          <cell r="K37">
            <v>0.59349593495934905</v>
          </cell>
          <cell r="L37">
            <v>0.20720720720720701</v>
          </cell>
          <cell r="M37">
            <v>0.14772727272727201</v>
          </cell>
          <cell r="N37">
            <v>0.45916114790286899</v>
          </cell>
          <cell r="O37">
            <v>0.89915074309978704</v>
          </cell>
          <cell r="P37">
            <v>0.772823779193206</v>
          </cell>
          <cell r="Q37">
            <v>0.31847133757961699</v>
          </cell>
          <cell r="R37">
            <v>0.28829787234042498</v>
          </cell>
          <cell r="S37">
            <v>0.12526539278131599</v>
          </cell>
          <cell r="T37">
            <v>0.86411889596602898</v>
          </cell>
          <cell r="U37">
            <v>0.85668789808917201</v>
          </cell>
          <cell r="V37">
            <v>0.31422505307855603</v>
          </cell>
          <cell r="W37">
            <v>1</v>
          </cell>
          <cell r="X37">
            <v>2</v>
          </cell>
          <cell r="Y37">
            <v>2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2</v>
          </cell>
          <cell r="AE37">
            <v>2</v>
          </cell>
          <cell r="AF37">
            <v>0</v>
          </cell>
          <cell r="AG37">
            <v>11</v>
          </cell>
          <cell r="AH37" t="str">
            <v>list(list(c(-94.207924, -94.193493, -94.1935, -94.19832, -94.198312, -94.200068, -94.203143, -94.203133, -94.207958, -94.207924, 41.942655, 41.942691, 41.928242, 41.928239, 41.921015, 41.921006, 41.920991, 41.928232, 41.928225, 41.942655)))</v>
          </cell>
        </row>
        <row r="38">
          <cell r="A38">
            <v>1934365</v>
          </cell>
          <cell r="B38" t="str">
            <v>Hansell city, Iowa</v>
          </cell>
          <cell r="C38">
            <v>82</v>
          </cell>
          <cell r="D38">
            <v>71667</v>
          </cell>
          <cell r="E38">
            <v>2.4E-2</v>
          </cell>
          <cell r="F38">
            <v>7.4999999999999997E-2</v>
          </cell>
          <cell r="G38">
            <v>0</v>
          </cell>
          <cell r="H38">
            <v>0</v>
          </cell>
          <cell r="I38">
            <v>0.30299999999999999</v>
          </cell>
          <cell r="J38">
            <v>-0.163265306122448</v>
          </cell>
          <cell r="K38">
            <v>0.39583333333333298</v>
          </cell>
          <cell r="L38">
            <v>0</v>
          </cell>
          <cell r="M38">
            <v>0.17499999999999999</v>
          </cell>
          <cell r="N38">
            <v>0.61479028697571703</v>
          </cell>
          <cell r="O38">
            <v>7.4309978768577395E-2</v>
          </cell>
          <cell r="P38">
            <v>0.39808917197452198</v>
          </cell>
          <cell r="Q38">
            <v>0</v>
          </cell>
          <cell r="R38">
            <v>0</v>
          </cell>
          <cell r="S38">
            <v>0.28556263269638998</v>
          </cell>
          <cell r="T38">
            <v>0.29405520169851301</v>
          </cell>
          <cell r="U38">
            <v>0</v>
          </cell>
          <cell r="V38">
            <v>0.47239915074309902</v>
          </cell>
          <cell r="W38">
            <v>1</v>
          </cell>
          <cell r="X38">
            <v>0</v>
          </cell>
          <cell r="Y38">
            <v>1</v>
          </cell>
          <cell r="Z38">
            <v>0</v>
          </cell>
          <cell r="AA38">
            <v>0</v>
          </cell>
          <cell r="AB38">
            <v>0</v>
          </cell>
          <cell r="AC38">
            <v>2</v>
          </cell>
          <cell r="AD38">
            <v>0</v>
          </cell>
          <cell r="AE38">
            <v>0</v>
          </cell>
          <cell r="AF38">
            <v>1</v>
          </cell>
          <cell r="AG38">
            <v>5</v>
          </cell>
          <cell r="AH38" t="str">
            <v>list(list(c(-93.106968, -93.106923, -93.101225, -93.101315, -93.107013, -93.106968, 42.759695, 42.763386, 42.763365, 42.752142, 42.752157, 42.759695)))</v>
          </cell>
        </row>
        <row r="39">
          <cell r="A39">
            <v>1987015</v>
          </cell>
          <cell r="B39" t="str">
            <v>Woolstock city, Iowa</v>
          </cell>
          <cell r="C39">
            <v>144</v>
          </cell>
          <cell r="D39">
            <v>85000</v>
          </cell>
          <cell r="E39">
            <v>6.0999999999999999E-2</v>
          </cell>
          <cell r="F39">
            <v>3.2608695652173898E-2</v>
          </cell>
          <cell r="G39">
            <v>3.2608695652173898E-2</v>
          </cell>
          <cell r="H39">
            <v>0.123</v>
          </cell>
          <cell r="I39">
            <v>0.29799999999999999</v>
          </cell>
          <cell r="J39">
            <v>-0.14285714285714199</v>
          </cell>
          <cell r="K39">
            <v>0.61832061068702204</v>
          </cell>
          <cell r="L39">
            <v>4.1666666666666602E-2</v>
          </cell>
          <cell r="M39">
            <v>9.7826086956521702E-2</v>
          </cell>
          <cell r="N39">
            <v>0.83774834437085999</v>
          </cell>
          <cell r="O39">
            <v>0.27707006369426701</v>
          </cell>
          <cell r="P39">
            <v>0.153927813163481</v>
          </cell>
          <cell r="Q39">
            <v>0.44798301486199499</v>
          </cell>
          <cell r="R39">
            <v>0.96170212765957397</v>
          </cell>
          <cell r="S39">
            <v>0.272823779193205</v>
          </cell>
          <cell r="T39">
            <v>0.89915074309978704</v>
          </cell>
          <cell r="U39">
            <v>0.22399150743099699</v>
          </cell>
          <cell r="V39">
            <v>0.119957537154989</v>
          </cell>
          <cell r="W39">
            <v>0</v>
          </cell>
          <cell r="X39">
            <v>0</v>
          </cell>
          <cell r="Y39">
            <v>0</v>
          </cell>
          <cell r="Z39">
            <v>1</v>
          </cell>
          <cell r="AA39">
            <v>2</v>
          </cell>
          <cell r="AB39">
            <v>0</v>
          </cell>
          <cell r="AC39">
            <v>2</v>
          </cell>
          <cell r="AD39">
            <v>2</v>
          </cell>
          <cell r="AE39">
            <v>0</v>
          </cell>
          <cell r="AF39">
            <v>0</v>
          </cell>
          <cell r="AG39">
            <v>7</v>
          </cell>
          <cell r="AH39" t="str">
            <v>list(list(c(-93.853371, -93.832962, -93.832876, -93.853346, -93.853371, 42.572052, 42.571995, 42.557513, 42.557497, 42.572052)))</v>
          </cell>
        </row>
        <row r="40">
          <cell r="A40">
            <v>1908200</v>
          </cell>
          <cell r="B40" t="str">
            <v>Brayton city, Iowa</v>
          </cell>
          <cell r="C40">
            <v>143</v>
          </cell>
          <cell r="D40">
            <v>51042</v>
          </cell>
          <cell r="E40">
            <v>8.8999999999999996E-2</v>
          </cell>
          <cell r="F40">
            <v>0.2</v>
          </cell>
          <cell r="G40">
            <v>7.2727272727272696E-2</v>
          </cell>
          <cell r="H40">
            <v>0</v>
          </cell>
          <cell r="I40">
            <v>0.435</v>
          </cell>
          <cell r="J40">
            <v>0.1171875</v>
          </cell>
          <cell r="K40">
            <v>0.30681818181818099</v>
          </cell>
          <cell r="L40">
            <v>0.214285714285714</v>
          </cell>
          <cell r="M40">
            <v>0.145454545454545</v>
          </cell>
          <cell r="N40">
            <v>0.13465783664459099</v>
          </cell>
          <cell r="O40">
            <v>0.46284501061571098</v>
          </cell>
          <cell r="P40">
            <v>0.90658174097664501</v>
          </cell>
          <cell r="Q40">
            <v>0.81740976645435204</v>
          </cell>
          <cell r="R40">
            <v>0</v>
          </cell>
          <cell r="S40">
            <v>0.80997876857749396</v>
          </cell>
          <cell r="T40">
            <v>0.113588110403397</v>
          </cell>
          <cell r="U40">
            <v>0.86624203821655998</v>
          </cell>
          <cell r="V40">
            <v>0.30042462845010598</v>
          </cell>
          <cell r="W40">
            <v>2</v>
          </cell>
          <cell r="X40">
            <v>1</v>
          </cell>
          <cell r="Y40">
            <v>2</v>
          </cell>
          <cell r="Z40">
            <v>2</v>
          </cell>
          <cell r="AA40">
            <v>0</v>
          </cell>
          <cell r="AB40">
            <v>2</v>
          </cell>
          <cell r="AC40">
            <v>0</v>
          </cell>
          <cell r="AD40">
            <v>0</v>
          </cell>
          <cell r="AE40">
            <v>2</v>
          </cell>
          <cell r="AF40">
            <v>0</v>
          </cell>
          <cell r="AG40">
            <v>11</v>
          </cell>
          <cell r="AH40" t="str">
            <v>list(list(c(-94.940846, -94.926352, -94.921715, -94.921698, -94.926495, -94.935993, -94.936007, -94.940816, -94.940846, 41.548066, 41.548031, 41.548003, 41.540764, 41.540736, 41.540792, 41.544404, 41.54442, 41.548066)))</v>
          </cell>
        </row>
        <row r="41">
          <cell r="A41">
            <v>1975810</v>
          </cell>
          <cell r="B41" t="str">
            <v>Stratford city, Iowa</v>
          </cell>
          <cell r="C41">
            <v>707</v>
          </cell>
          <cell r="D41">
            <v>47875</v>
          </cell>
          <cell r="E41">
            <v>0.09</v>
          </cell>
          <cell r="F41">
            <v>9.31506849315068E-2</v>
          </cell>
          <cell r="G41">
            <v>3.0136986301369802E-2</v>
          </cell>
          <cell r="H41">
            <v>6.9999999999999897E-3</v>
          </cell>
          <cell r="I41">
            <v>0.53299999999999903</v>
          </cell>
          <cell r="J41">
            <v>-4.8452220726783297E-2</v>
          </cell>
          <cell r="K41">
            <v>0.556506849315068</v>
          </cell>
          <cell r="L41">
            <v>9.6534653465346495E-2</v>
          </cell>
          <cell r="M41">
            <v>0.20547945205479401</v>
          </cell>
          <cell r="N41">
            <v>8.4988962472406102E-2</v>
          </cell>
          <cell r="O41">
            <v>0.47239915074309902</v>
          </cell>
          <cell r="P41">
            <v>0.50318471337579596</v>
          </cell>
          <cell r="Q41">
            <v>0.40552016985138001</v>
          </cell>
          <cell r="R41">
            <v>0.25957446808510598</v>
          </cell>
          <cell r="S41">
            <v>0.94055201698513802</v>
          </cell>
          <cell r="T41">
            <v>0.790870488322717</v>
          </cell>
          <cell r="U41">
            <v>0.50530785562632696</v>
          </cell>
          <cell r="V41">
            <v>0.62208067940552003</v>
          </cell>
          <cell r="W41">
            <v>2</v>
          </cell>
          <cell r="X41">
            <v>1</v>
          </cell>
          <cell r="Y41">
            <v>1</v>
          </cell>
          <cell r="Z41">
            <v>1</v>
          </cell>
          <cell r="AA41">
            <v>0</v>
          </cell>
          <cell r="AB41">
            <v>2</v>
          </cell>
          <cell r="AC41">
            <v>1</v>
          </cell>
          <cell r="AD41">
            <v>2</v>
          </cell>
          <cell r="AE41">
            <v>1</v>
          </cell>
          <cell r="AF41">
            <v>1</v>
          </cell>
          <cell r="AG41">
            <v>12</v>
          </cell>
          <cell r="AH41" t="str">
            <v>list(list(c(-93.941561, -93.93184, -93.93184, -93.913262, -93.913151, -93.931799, -93.941542, -93.941561, 42.278623, 42.278667, 42.278684, 42.278603, 42.260575, 42.260565, 42.26047, 42.278623)))</v>
          </cell>
        </row>
        <row r="42">
          <cell r="A42">
            <v>1977880</v>
          </cell>
          <cell r="B42" t="str">
            <v>Thornton city, Iowa</v>
          </cell>
          <cell r="C42">
            <v>400</v>
          </cell>
          <cell r="D42">
            <v>67031</v>
          </cell>
          <cell r="E42">
            <v>9.2999999999999999E-2</v>
          </cell>
          <cell r="F42">
            <v>6.4935064935064901E-2</v>
          </cell>
          <cell r="G42">
            <v>3.8961038961038898E-2</v>
          </cell>
          <cell r="H42">
            <v>1.4999999999999999E-2</v>
          </cell>
          <cell r="I42">
            <v>0.35299999999999998</v>
          </cell>
          <cell r="J42">
            <v>-5.2132701421800903E-2</v>
          </cell>
          <cell r="K42">
            <v>0.38372093023255799</v>
          </cell>
          <cell r="L42">
            <v>5.3278688524590098E-2</v>
          </cell>
          <cell r="M42">
            <v>9.5238095238095205E-2</v>
          </cell>
          <cell r="N42">
            <v>0.52207505518763797</v>
          </cell>
          <cell r="O42">
            <v>0.48832271762208002</v>
          </cell>
          <cell r="P42">
            <v>0.33864118895966</v>
          </cell>
          <cell r="Q42">
            <v>0.52653927813163404</v>
          </cell>
          <cell r="R42">
            <v>0.37553191489361698</v>
          </cell>
          <cell r="S42">
            <v>0.50849256900212303</v>
          </cell>
          <cell r="T42">
            <v>0.26751592356687898</v>
          </cell>
          <cell r="U42">
            <v>0.27070063694267499</v>
          </cell>
          <cell r="V42">
            <v>0.115711252653927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7</v>
          </cell>
          <cell r="AH42" t="str">
            <v>list(list(c(-93.399195, -93.379551, -93.374761, -93.374747, -93.379611, -93.399263, -93.399195, 42.951593, 42.951388, 42.951365, 42.936935, 42.936954, 42.937049, 42.951593)))</v>
          </cell>
        </row>
        <row r="43">
          <cell r="A43">
            <v>1972300</v>
          </cell>
          <cell r="B43" t="str">
            <v>Shelby city, Iowa</v>
          </cell>
          <cell r="C43">
            <v>727</v>
          </cell>
          <cell r="D43">
            <v>63654</v>
          </cell>
          <cell r="E43">
            <v>0.10199999999999999</v>
          </cell>
          <cell r="F43">
            <v>0.170454545454545</v>
          </cell>
          <cell r="G43">
            <v>2.27272727272727E-2</v>
          </cell>
          <cell r="H43">
            <v>6.2E-2</v>
          </cell>
          <cell r="I43">
            <v>0.317</v>
          </cell>
          <cell r="J43">
            <v>0.13416536661466399</v>
          </cell>
          <cell r="K43">
            <v>0.49698189134808801</v>
          </cell>
          <cell r="L43">
            <v>0.14215686274509801</v>
          </cell>
          <cell r="M43">
            <v>0.29829545454545398</v>
          </cell>
          <cell r="N43">
            <v>0.43046357615893999</v>
          </cell>
          <cell r="O43">
            <v>0.53927813163481897</v>
          </cell>
          <cell r="P43">
            <v>0.84182590233545596</v>
          </cell>
          <cell r="Q43">
            <v>0.31847133757961699</v>
          </cell>
          <cell r="R43">
            <v>0.85638297872340396</v>
          </cell>
          <cell r="S43">
            <v>0.34288747346072102</v>
          </cell>
          <cell r="T43">
            <v>0.63800424628450103</v>
          </cell>
          <cell r="U43">
            <v>0.70169851380042403</v>
          </cell>
          <cell r="V43">
            <v>0.91719745222929905</v>
          </cell>
          <cell r="W43">
            <v>1</v>
          </cell>
          <cell r="X43">
            <v>1</v>
          </cell>
          <cell r="Y43">
            <v>2</v>
          </cell>
          <cell r="Z43">
            <v>0</v>
          </cell>
          <cell r="AA43">
            <v>2</v>
          </cell>
          <cell r="AB43">
            <v>1</v>
          </cell>
          <cell r="AC43">
            <v>0</v>
          </cell>
          <cell r="AD43">
            <v>1</v>
          </cell>
          <cell r="AE43">
            <v>2</v>
          </cell>
          <cell r="AF43">
            <v>2</v>
          </cell>
          <cell r="AG43">
            <v>12</v>
          </cell>
          <cell r="AH43" t="str">
            <v>list(list(c(-95.460677, -95.44144, -95.441544, -95.441376, -95.441455, -95.434135, -95.433385, -95.433638, -95.451274, -95.456072, -95.455943, -95.460663, -95.460613, -95.460677, 41.520474, 41.520473, 41.516857, 41.505983, 41.498434, 41.498247, 41.492561, 41.49139, 41.491432, 41.491447, 41.498918, 41.498989, 41.506087, 41.520474)))</v>
          </cell>
        </row>
        <row r="44">
          <cell r="A44">
            <v>1915960</v>
          </cell>
          <cell r="B44" t="str">
            <v>Conway city, Iowa</v>
          </cell>
          <cell r="C44">
            <v>17</v>
          </cell>
          <cell r="D44">
            <v>21771</v>
          </cell>
          <cell r="E44">
            <v>8.5999999999999993E-2</v>
          </cell>
          <cell r="F44">
            <v>5.2631578947368397E-2</v>
          </cell>
          <cell r="G44">
            <v>0</v>
          </cell>
          <cell r="H44">
            <v>0</v>
          </cell>
          <cell r="I44">
            <v>0.77099999999999902</v>
          </cell>
          <cell r="J44">
            <v>-0.585365853658536</v>
          </cell>
          <cell r="K44">
            <v>0.84375</v>
          </cell>
          <cell r="L44">
            <v>0.36666666666666597</v>
          </cell>
          <cell r="M44">
            <v>0</v>
          </cell>
          <cell r="N44">
            <v>0</v>
          </cell>
          <cell r="O44">
            <v>0.44161358811040302</v>
          </cell>
          <cell r="P44">
            <v>0.25159235668789798</v>
          </cell>
          <cell r="Q44">
            <v>0</v>
          </cell>
          <cell r="R44">
            <v>0</v>
          </cell>
          <cell r="S44">
            <v>0.99575371549893799</v>
          </cell>
          <cell r="T44">
            <v>0.99787685774946899</v>
          </cell>
          <cell r="U44">
            <v>0.96921443736730295</v>
          </cell>
          <cell r="V44">
            <v>0</v>
          </cell>
          <cell r="W44">
            <v>2</v>
          </cell>
          <cell r="X44">
            <v>1</v>
          </cell>
          <cell r="Y44">
            <v>0</v>
          </cell>
          <cell r="Z44">
            <v>0</v>
          </cell>
          <cell r="AA44">
            <v>0</v>
          </cell>
          <cell r="AB44">
            <v>2</v>
          </cell>
          <cell r="AC44">
            <v>2</v>
          </cell>
          <cell r="AD44">
            <v>2</v>
          </cell>
          <cell r="AE44">
            <v>2</v>
          </cell>
          <cell r="AF44">
            <v>0</v>
          </cell>
          <cell r="AG44">
            <v>11</v>
          </cell>
          <cell r="AH44" t="str">
            <v>list(list(c(-94.624856, -94.62437, -94.614311, -94.614326, -94.626539, -94.624856, 40.750476, 40.752033, 40.751951, 40.74657, 40.746634, 40.750476)))</v>
          </cell>
        </row>
        <row r="45">
          <cell r="A45">
            <v>1975945</v>
          </cell>
          <cell r="B45" t="str">
            <v>Struble city, Iowa</v>
          </cell>
          <cell r="C45">
            <v>67</v>
          </cell>
          <cell r="D45">
            <v>59375</v>
          </cell>
          <cell r="E45">
            <v>0.13200000000000001</v>
          </cell>
          <cell r="F45">
            <v>6.0606060606060601E-2</v>
          </cell>
          <cell r="G45">
            <v>0</v>
          </cell>
          <cell r="H45">
            <v>0.05</v>
          </cell>
          <cell r="I45">
            <v>0.375</v>
          </cell>
          <cell r="J45">
            <v>-0.141025641025641</v>
          </cell>
          <cell r="K45">
            <v>0.57627118644067798</v>
          </cell>
          <cell r="L45">
            <v>0</v>
          </cell>
          <cell r="M45">
            <v>0.21212121212121199</v>
          </cell>
          <cell r="N45">
            <v>0.32450331125827803</v>
          </cell>
          <cell r="O45">
            <v>0.70276008492568998</v>
          </cell>
          <cell r="P45">
            <v>0.31210191082802502</v>
          </cell>
          <cell r="Q45">
            <v>0</v>
          </cell>
          <cell r="R45">
            <v>0.78936170212765899</v>
          </cell>
          <cell r="S45">
            <v>0.61571125265392701</v>
          </cell>
          <cell r="T45">
            <v>0.83227176220806798</v>
          </cell>
          <cell r="U45">
            <v>0</v>
          </cell>
          <cell r="V45">
            <v>0.66029723991507405</v>
          </cell>
          <cell r="W45">
            <v>2</v>
          </cell>
          <cell r="X45">
            <v>2</v>
          </cell>
          <cell r="Y45">
            <v>0</v>
          </cell>
          <cell r="Z45">
            <v>0</v>
          </cell>
          <cell r="AA45">
            <v>2</v>
          </cell>
          <cell r="AB45">
            <v>1</v>
          </cell>
          <cell r="AC45">
            <v>2</v>
          </cell>
          <cell r="AD45">
            <v>2</v>
          </cell>
          <cell r="AE45">
            <v>0</v>
          </cell>
          <cell r="AF45">
            <v>1</v>
          </cell>
          <cell r="AG45">
            <v>12</v>
          </cell>
          <cell r="AH45" t="str">
            <v>list(list(c(-96.199917, -96.191446, -96.190019, -96.194919, -96.194957, -96.199867, -96.199917, 42.896713, 42.896825, 42.891266, 42.891345, 42.893201, 42.893146, 42.896713)))</v>
          </cell>
        </row>
        <row r="46">
          <cell r="A46">
            <v>1911215</v>
          </cell>
          <cell r="B46" t="str">
            <v>Carter Lake city, Iowa</v>
          </cell>
          <cell r="C46">
            <v>3791</v>
          </cell>
          <cell r="D46">
            <v>85349</v>
          </cell>
          <cell r="E46">
            <v>0.115</v>
          </cell>
          <cell r="F46">
            <v>7.9136690647481994E-2</v>
          </cell>
          <cell r="G46">
            <v>2.3741007194244601E-2</v>
          </cell>
          <cell r="H46">
            <v>3.7999999999999999E-2</v>
          </cell>
          <cell r="I46">
            <v>0.34699999999999998</v>
          </cell>
          <cell r="J46">
            <v>1.58520475561426E-3</v>
          </cell>
          <cell r="K46">
            <v>0.59629775502166205</v>
          </cell>
          <cell r="L46">
            <v>6.7947838023335594E-2</v>
          </cell>
          <cell r="M46">
            <v>0.193525179856115</v>
          </cell>
          <cell r="N46">
            <v>0.838852097130242</v>
          </cell>
          <cell r="O46">
            <v>0.613588110403397</v>
          </cell>
          <cell r="P46">
            <v>0.42675159235668703</v>
          </cell>
          <cell r="Q46">
            <v>0.33439490445859799</v>
          </cell>
          <cell r="R46">
            <v>0.68617021276595702</v>
          </cell>
          <cell r="S46">
            <v>0.485138004246284</v>
          </cell>
          <cell r="T46">
            <v>0.87261146496815201</v>
          </cell>
          <cell r="U46">
            <v>0.35987261146496802</v>
          </cell>
          <cell r="V46">
            <v>0.55414012738853502</v>
          </cell>
          <cell r="W46">
            <v>0</v>
          </cell>
          <cell r="X46">
            <v>1</v>
          </cell>
          <cell r="Y46">
            <v>1</v>
          </cell>
          <cell r="Z46">
            <v>1</v>
          </cell>
          <cell r="AA46">
            <v>2</v>
          </cell>
          <cell r="AB46">
            <v>1</v>
          </cell>
          <cell r="AC46">
            <v>0</v>
          </cell>
          <cell r="AD46">
            <v>2</v>
          </cell>
          <cell r="AE46">
            <v>1</v>
          </cell>
          <cell r="AF46">
            <v>1</v>
          </cell>
          <cell r="AG46">
            <v>10</v>
          </cell>
          <cell r="AH46" t="str">
            <v>list(list(c(-95.929591, -95.927491, -95.9223739410576, -95.920291, -95.90589, -95.90429, -95.90429, -95.90429, -95.9087606120403, -95.909304683906, -95.912491, -95.9038524138419, -95.910919, -95.91388, -95.9145383725837, -95.9182262040359, -95.928691, -95.9295879707301, -95.929591, -95.929591, 41.292297, 41.298397, 41.3003158971034, 41.301097, 41.300897, 41.299597, 41.2975902842105, 41.293497, 41.2858657235761, 41.284937, 41.279498, 41.2742289893446, 41.273308, 41.272526, 41.2717703623019, 41.2742790911809, 
41.281398, 41.2850845497007, 41.285097, 41.292297)))</v>
          </cell>
        </row>
        <row r="47">
          <cell r="A47">
            <v>1973335</v>
          </cell>
          <cell r="B47" t="str">
            <v>Sioux City city, Iowa</v>
          </cell>
          <cell r="C47">
            <v>85797</v>
          </cell>
          <cell r="D47">
            <v>68906</v>
          </cell>
          <cell r="E47">
            <v>0.153</v>
          </cell>
          <cell r="F47">
            <v>0.14866670716151301</v>
          </cell>
          <cell r="G47">
            <v>5.2025754722711502E-2</v>
          </cell>
          <cell r="H47">
            <v>4.4999999999999998E-2</v>
          </cell>
          <cell r="I47">
            <v>0.32700000000000001</v>
          </cell>
          <cell r="J47">
            <v>3.7649363843065102E-2</v>
          </cell>
          <cell r="K47">
            <v>0.46892728448674098</v>
          </cell>
          <cell r="L47">
            <v>6.3798177194937203E-2</v>
          </cell>
          <cell r="M47">
            <v>0.25788130960335298</v>
          </cell>
          <cell r="N47">
            <v>0.55960264900662204</v>
          </cell>
          <cell r="O47">
            <v>0.78662420382165599</v>
          </cell>
          <cell r="P47">
            <v>0.77919320594479802</v>
          </cell>
          <cell r="Q47">
            <v>0.66666666666666596</v>
          </cell>
          <cell r="R47">
            <v>0.74255319148936105</v>
          </cell>
          <cell r="S47">
            <v>0.38322717622080599</v>
          </cell>
          <cell r="T47">
            <v>0.54989384288747301</v>
          </cell>
          <cell r="U47">
            <v>0.33439490445859799</v>
          </cell>
          <cell r="V47">
            <v>0.82590233545647496</v>
          </cell>
          <cell r="W47">
            <v>1</v>
          </cell>
          <cell r="X47">
            <v>2</v>
          </cell>
          <cell r="Y47">
            <v>2</v>
          </cell>
          <cell r="Z47">
            <v>1</v>
          </cell>
          <cell r="AA47">
            <v>2</v>
          </cell>
          <cell r="AB47">
            <v>1</v>
          </cell>
          <cell r="AC47">
            <v>0</v>
          </cell>
          <cell r="AD47">
            <v>1</v>
          </cell>
          <cell r="AE47">
            <v>1</v>
          </cell>
          <cell r="AF47">
            <v>2</v>
          </cell>
          <cell r="AG47">
            <v>13</v>
          </cell>
          <cell r="AH47" t="str">
            <v>list(list(c(-96.4987762839975, -96.460849, -96.454112, -96.449134, -96.446107, -96.43894, -96.407748, -96.401034, -96.371023, -96.332051, -96.331932, -96.333826, -96.331935, -96.329902, -96.328279, -96.327737, -96.330141, -96.331862, -96.332174, -96.322953, -96.32147, -96.311652, -96.311527, -96.321358, -96.32148, -96.331096, -96.332247, -96.332337, -96.332298, -96.330514, -96.331316, -96.332348, -96.332322, -96.328329, -96.328302, -96.332297, -96.332281, -96.332313, -96.331603, -96.330503, -96.329653, 
-96.328093, -96.32893, -96.326317, -96.325559, -96.322299, -96.322462, -96.31884, -96.319428, -96.319493, -96.320528, -96.332191, -96.332189, -96.329762, -96.329656, -96.3322, -96.329782, -96.331491, -96.331479, -96.326834, -96.327004, -96.325044, -96.324575, -96.323419, -96.321053, -96.320395, -96.311878, -96.311965, -96.315453, -96.318958, -96.321589, -96.322436, -96.322367, -96.323496, -96.324705, -96.325813, -96.3276, -96.328327, -96.329369, -96.331337, -96.331434, -96.329424, -96.330993, -96.328785, 
-96.326207, -96.325002, -96.323494, -96.311747, -96.31133, -96.308297, -96.308571, -96.302008, -96.300949, -96.299625, -96.301957, -96.302142, -96.299674, -96.299608, -96.301997, -96.302184, -96.304888, -96.304989, -96.31113, -96.31267, -96.31339, -96.31675, -96.321678, -96.325525, -96.323351, -96.323145, -96.321668, -96.321652, -96.320514, -96.320515, -96.321663, -96.32215, -96.321641, -96.321767, -96.324494, -96.324519, -96.322906, -96.32289, -96.322861, -96.327947, -96.326621, -96.336401, -96.337884, 
-96.337904, -96.338495, -96.345152, -96.345119, -96.343521, -96.341247, -96.33941, -96.338108, -96.34122, -96.341231, -96.343487, -96.343438, -96.346128, -96.345533, -96.341182, -96.335933, -96.332144, -96.331562, -96.338775, -96.338786, -96.341167, -96.341117, -96.34123, -96.343005, -96.346087, -96.346227, -96.346075, -96.344051, -96.344466, -96.344521, -96.347577, -96.34756, -96.351044, -96.351023, -96.360834, -96.360811, -96.352367, -96.351045, -96.351025, -96.346101, -96.346048, -96.344531, -96.345851, 
-96.34585, -96.349145, -96.354244, -96.354306, -96.363426, -96.365046, -96.365456, -96.366535, -96.364263, -96.362753, -96.361175, -96.361813, -96.36536, -96.365614, -96.370118, -96.370044, -96.367977, -96.367082, -96.362195, -96.360856, -96.360532, -96.357941, -96.360075, -96.358169, -96.357469, -96.353985, -96.352032, -96.349703, -96.349505, -96.351523, -96.354472, -96.361084, -96.360901, -96.361888, -96.370085, -96.370227, -96.380001, -96.379479, -96.385019, -96.385242, -96.389558, -96.389685, 
-96.384805, -96.384783, -96.378324, -96.378217, -96.374956, -96.374792, -96.379637, -96.379758, -96.389472, -96.389371, -96.394378, -96.394484, -96.398838, -96.402355, -96.40466, -96.406678, -96.410124, -96.4154962617389, -96.413609, -96.4134769140544, -96.411808, -96.4077143636951, -96.3989524273332, -96.387608, -96.384307, -96.380707, -96.3806567269625, -96.3806422638523, -96.380107, -96.3801318235294, -96.381307, -96.385407, -96.386007, -96.3860156451048, -96.3860169343562, -96.396107, -96.3961883611554, 
-96.4068998721705, -96.409408, -96.4134960386648, -96.4136093470059, -96.4216774986236, -96.423892, -96.428488363228, -96.4403030127647, -96.445508, -96.445629, -96.450729, -96.45575, -96.463512, -96.466352, -96.469619, -96.469941, -96.470749, -96.472199, -96.475413, -96.477185, -96.477901, -96.4776396191973, -96.476909, -96.474712, -96.47414, -96.473339, -96.477454, -96.479384, -96.483592, -96.490089, -96.49297, -96.4908170997407, -96.490802, -96.487455081481, -96.479909, -96.4798968619469, -96.479009, 
-96.4790387656079, -96.479809, -96.477709, -96.476962, -96.4769619085281, -96.476952, -96.478541, -96.484565, -96.489271, -96.491742, -96.49554, -96.497265, -96.4977146464332, -96.498544, -96.498997, -96.4987762839975, 42.5610432966577, 42.561678, 42.561827, 42.561945, 42.562009, 42.562087, 42.562163, 42.562108, 42.562011, 42.561848, 42.563992, 42.565412, 42.565408, 42.565275, 42.564272, 42.563912, 42.561759, 42.560328, 42.518355, 42.518518, 42.518501, 42.518596, 42.51142, 42.511321, 42.514921, 42.514793, 
42.515181, 42.511175, 42.504966, 42.503276, 42.502596, 42.501724, 42.500422, 42.500503, 42.498836, 42.498792, 42.496848, 42.493359, 42.493849, 42.494939, 42.493891, 42.494356, 42.495383, 42.496087, 42.49515, 42.49508, 42.496567, 42.496964, 42.496317, 42.493292, 42.489806, 42.489645, 42.483336, 42.483021, 42.482479, 42.481715, 42.480819, 42.479019, 42.477887, 42.478689, 42.477732, 42.479218, 42.48251, 42.482434, 42.477598, 42.478996, 42.478937, 42.475572, 42.475253, 42.474517, 42.47268, 42.471187, 
42.468237, 42.467958, 42.4679, 42.472622, 42.473595, 42.475208, 42.473597, 42.473254, 42.465762, 42.464439, 42.463615, 42.46134, 42.463215, 42.466091, 42.466168, 42.466844, 42.475362, 42.475437, 42.470524, 42.470669, 42.468603, 42.467092, 42.467034, 42.452561, 42.452639, 42.443882, 42.443989, 42.443991, 42.445211, 42.442785, 42.444949, 42.445592, 42.448738, 42.453745, 42.458242, 42.458078, 42.455879, 42.455516, 42.45559, 42.45523, 42.455254, 42.453534, 42.453489, 42.453731, 42.452844, 42.45008, 42.450019, 
42.445225, 42.445512, 42.445058, 42.44419, 42.444423, 42.44093, 42.440658, 42.442457, 42.444235, 42.444201, 42.443649, 42.441919, 42.440411, 42.440449, 42.440475, 42.438988, 42.4389, 42.439557, 42.439498, 42.438644, 42.438572, 42.436774, 42.436881, 42.437093, 42.434609, 42.433535, 42.433376, 42.436066, 42.436013, 42.433328, 42.43118, 42.429692, 42.429585, 42.429581, 42.428431, 42.428331, 42.427057, 42.426419, 42.428435, 42.429536, 42.429424, 42.433018, 42.432926, 42.429319, 42.429416, 42.429085, 
42.425818, 42.425945, 42.420061, 42.420091, 42.41535, 42.414607, 42.413547, 42.41392, 42.414893, 42.41485, 42.414796, 42.411062, 42.409162, 42.409145, 42.411152, 42.408431, 42.408652, 42.408867, 42.407463, 42.407412, 42.400129, 42.399092, 42.39332, 42.385938, 42.382707, 42.377078, 42.37742, 42.380714, 42.381753, 42.381542, 42.376287, 42.376451, 42.374826, 42.370677, 42.370334, 42.373591, 42.372419, 42.379293, 42.380599, 42.378046, 42.370818, 42.371048, 42.363814, 42.363949, 42.367568, 42.367658, 
42.373716, 42.373627, 42.374692, 42.374583, 42.37813, 42.378092, 42.385731, 42.385703, 42.381755, 42.381902, 42.385795, 42.386132, 42.396688, 42.396699, 42.394337, 42.389637, 42.393118, 42.400338, 42.4003449530445, 42.407894, 42.4081140210087, 42.410894, 42.4145478241399, 42.4223683954381, 42.432494, 42.437294, 42.446394, 42.4468213208191, 42.4469442572559, 42.451494, 42.451705, 42.461694, 42.473094, 42.474495, 42.4745032171293, 42.4745044425563, 42.484095, 42.4841164092206, 42.4869350159835, 42.487595, 
42.4879859095243, 42.4879967443802, 42.4887682432749, 42.48898, 42.4893308511901, 42.4902326911113, 42.49063, 42.490691, 42.491108, 42.492564, 42.490464, 42.490809, 42.491396, 42.490253, 42.489473, 42.489242, 42.489621, 42.491046, 42.494346, 42.495254772569, 42.497795, 42.501159, 42.503179, 42.503537, 42.509589, 42.511138, 42.510345, 42.512441, 42.517282, 42.5203097642484, 42.520331, 42.5215182297032, 42.524195, 42.5242246707964, 42.526395, 42.5265140624316, 42.529595, 42.535595, 42.546434, 42.5465222246565, 
42.556079, 42.556378, 42.556885, 42.556801, 42.556511, 42.55644, 42.556981, 42.5573800216588, 42.558116, 42.560832, 42.5610432966577)))</v>
          </cell>
        </row>
        <row r="48">
          <cell r="A48">
            <v>1916725</v>
          </cell>
          <cell r="B48" t="str">
            <v>Cotter city, Iowa</v>
          </cell>
          <cell r="C48">
            <v>39</v>
          </cell>
          <cell r="D48" t="str">
            <v>NA</v>
          </cell>
          <cell r="E48">
            <v>0.34499999999999997</v>
          </cell>
          <cell r="F48">
            <v>0</v>
          </cell>
          <cell r="G48">
            <v>0.214285714285714</v>
          </cell>
          <cell r="H48">
            <v>0</v>
          </cell>
          <cell r="I48">
            <v>0.36</v>
          </cell>
          <cell r="J48">
            <v>-0.1875</v>
          </cell>
          <cell r="K48">
            <v>0.76</v>
          </cell>
          <cell r="L48">
            <v>0.22222222222222199</v>
          </cell>
          <cell r="M48">
            <v>0.214285714285714</v>
          </cell>
          <cell r="N48">
            <v>0</v>
          </cell>
          <cell r="O48">
            <v>0.98619957537154901</v>
          </cell>
          <cell r="P48">
            <v>0</v>
          </cell>
          <cell r="Q48">
            <v>0.99044585987261102</v>
          </cell>
          <cell r="R48">
            <v>0</v>
          </cell>
          <cell r="S48">
            <v>0.54458598726114604</v>
          </cell>
          <cell r="T48">
            <v>0.984076433121019</v>
          </cell>
          <cell r="U48">
            <v>0.87791932059447897</v>
          </cell>
          <cell r="V48">
            <v>0.66985138004246203</v>
          </cell>
          <cell r="W48">
            <v>2</v>
          </cell>
          <cell r="X48">
            <v>2</v>
          </cell>
          <cell r="Y48">
            <v>0</v>
          </cell>
          <cell r="Z48">
            <v>2</v>
          </cell>
          <cell r="AA48">
            <v>0</v>
          </cell>
          <cell r="AB48">
            <v>1</v>
          </cell>
          <cell r="AC48">
            <v>2</v>
          </cell>
          <cell r="AD48">
            <v>2</v>
          </cell>
          <cell r="AE48">
            <v>2</v>
          </cell>
          <cell r="AF48">
            <v>1</v>
          </cell>
          <cell r="AG48">
            <v>14</v>
          </cell>
          <cell r="AH48" t="str">
            <v>list(list(c(-91.467095, -91.467069, -91.461817, -91.46031, -91.46034, -91.455576, -91.455619, -91.470119, -91.467095, 41.292945, 41.294153, 41.293677, 41.294402, 41.292906, 41.292896, 41.290728, 41.292382, 41.292945)))</v>
          </cell>
        </row>
        <row r="49">
          <cell r="A49">
            <v>1903835</v>
          </cell>
          <cell r="B49" t="str">
            <v>Aurora city, Iowa</v>
          </cell>
          <cell r="C49">
            <v>169</v>
          </cell>
          <cell r="D49">
            <v>62656</v>
          </cell>
          <cell r="E49">
            <v>0.11699999999999899</v>
          </cell>
          <cell r="F49">
            <v>0.180722891566265</v>
          </cell>
          <cell r="G49">
            <v>6.0240963855421603E-2</v>
          </cell>
          <cell r="H49">
            <v>4.4999999999999998E-2</v>
          </cell>
          <cell r="I49">
            <v>0.28999999999999998</v>
          </cell>
          <cell r="J49">
            <v>-8.6486486486486394E-2</v>
          </cell>
          <cell r="K49">
            <v>0.36363636363636298</v>
          </cell>
          <cell r="L49">
            <v>3.4883720930232502E-2</v>
          </cell>
          <cell r="M49">
            <v>0.14457831325301199</v>
          </cell>
          <cell r="N49">
            <v>0.40507726269315603</v>
          </cell>
          <cell r="O49">
            <v>0.62101910828025397</v>
          </cell>
          <cell r="P49">
            <v>0.87791932059447897</v>
          </cell>
          <cell r="Q49">
            <v>0.73460721868365098</v>
          </cell>
          <cell r="R49">
            <v>0.74255319148936105</v>
          </cell>
          <cell r="S49">
            <v>0.234607218683651</v>
          </cell>
          <cell r="T49">
            <v>0.210191082802547</v>
          </cell>
          <cell r="U49">
            <v>0.184713375796178</v>
          </cell>
          <cell r="V49">
            <v>0.29723991507430902</v>
          </cell>
          <cell r="W49">
            <v>1</v>
          </cell>
          <cell r="X49">
            <v>1</v>
          </cell>
          <cell r="Y49">
            <v>2</v>
          </cell>
          <cell r="Z49">
            <v>2</v>
          </cell>
          <cell r="AA49">
            <v>2</v>
          </cell>
          <cell r="AB49">
            <v>0</v>
          </cell>
          <cell r="AC49">
            <v>2</v>
          </cell>
          <cell r="AD49">
            <v>0</v>
          </cell>
          <cell r="AE49">
            <v>0</v>
          </cell>
          <cell r="AF49">
            <v>0</v>
          </cell>
          <cell r="AG49">
            <v>10</v>
          </cell>
          <cell r="AH49" t="str">
            <v>list(list(c(-91.736205, -91.726399, -91.722604, -91.722564, -91.726618, -91.736549, -91.736205, 42.624878, 42.624928, 42.624959, 42.614059, 42.614033, 42.613996, 42.624878)))</v>
          </cell>
        </row>
        <row r="50">
          <cell r="A50">
            <v>1935220</v>
          </cell>
          <cell r="B50" t="str">
            <v>Haverhill city, Iowa</v>
          </cell>
          <cell r="C50">
            <v>165</v>
          </cell>
          <cell r="D50">
            <v>61607</v>
          </cell>
          <cell r="E50">
            <v>0.128</v>
          </cell>
          <cell r="F50">
            <v>5.2631578947368397E-2</v>
          </cell>
          <cell r="G50">
            <v>3.5087719298245598E-2</v>
          </cell>
          <cell r="H50">
            <v>0.14599999999999999</v>
          </cell>
          <cell r="I50">
            <v>0.21299999999999999</v>
          </cell>
          <cell r="J50">
            <v>-4.6242774566473903E-2</v>
          </cell>
          <cell r="K50">
            <v>0.27272727272727199</v>
          </cell>
          <cell r="L50">
            <v>0</v>
          </cell>
          <cell r="M50">
            <v>0.157894736842105</v>
          </cell>
          <cell r="N50">
            <v>0.37969094922737301</v>
          </cell>
          <cell r="O50">
            <v>0.67834394904458595</v>
          </cell>
          <cell r="P50">
            <v>0.25159235668789798</v>
          </cell>
          <cell r="Q50">
            <v>0.47027600849256901</v>
          </cell>
          <cell r="R50">
            <v>0.97127659574467995</v>
          </cell>
          <cell r="S50">
            <v>4.7770700636942602E-2</v>
          </cell>
          <cell r="T50">
            <v>7.6433121019108194E-2</v>
          </cell>
          <cell r="U50">
            <v>0</v>
          </cell>
          <cell r="V50">
            <v>0.38110403397027598</v>
          </cell>
          <cell r="W50">
            <v>1</v>
          </cell>
          <cell r="X50">
            <v>2</v>
          </cell>
          <cell r="Y50">
            <v>0</v>
          </cell>
          <cell r="Z50">
            <v>1</v>
          </cell>
          <cell r="AA50">
            <v>2</v>
          </cell>
          <cell r="AB50">
            <v>0</v>
          </cell>
          <cell r="AC50">
            <v>1</v>
          </cell>
          <cell r="AD50">
            <v>0</v>
          </cell>
          <cell r="AE50">
            <v>0</v>
          </cell>
          <cell r="AF50">
            <v>1</v>
          </cell>
          <cell r="AG50">
            <v>8</v>
          </cell>
          <cell r="AH50" t="str">
            <v>list(list(c(-92.965615, -92.962753, -92.962772, -92.960776, -92.955886, -92.955812, -92.96553, -92.965615, 41.945742, 41.945765, 41.946887, 41.946362, 41.945827, 41.942077, 41.942112, 41.945742)))</v>
          </cell>
        </row>
        <row r="51">
          <cell r="A51">
            <v>1931845</v>
          </cell>
          <cell r="B51" t="str">
            <v>Graf city, Iowa</v>
          </cell>
          <cell r="C51">
            <v>76</v>
          </cell>
          <cell r="D51">
            <v>78750</v>
          </cell>
          <cell r="E51">
            <v>8.5000000000000006E-2</v>
          </cell>
          <cell r="F51">
            <v>0</v>
          </cell>
          <cell r="G51">
            <v>0</v>
          </cell>
          <cell r="H51">
            <v>3.4000000000000002E-2</v>
          </cell>
          <cell r="I51">
            <v>0.31</v>
          </cell>
          <cell r="J51">
            <v>-3.7974683544303799E-2</v>
          </cell>
          <cell r="K51">
            <v>0.52777777777777701</v>
          </cell>
          <cell r="L51">
            <v>0</v>
          </cell>
          <cell r="M51">
            <v>0.22222222222222199</v>
          </cell>
          <cell r="N51">
            <v>0.75386313465783605</v>
          </cell>
          <cell r="O51">
            <v>0.44055201698513802</v>
          </cell>
          <cell r="P51">
            <v>0</v>
          </cell>
          <cell r="Q51">
            <v>0</v>
          </cell>
          <cell r="R51">
            <v>0.64361702127659504</v>
          </cell>
          <cell r="S51">
            <v>0.30997876857749401</v>
          </cell>
          <cell r="T51">
            <v>0.71443736730360896</v>
          </cell>
          <cell r="U51">
            <v>0</v>
          </cell>
          <cell r="V51">
            <v>0.70276008492568998</v>
          </cell>
          <cell r="W51">
            <v>0</v>
          </cell>
          <cell r="X51">
            <v>1</v>
          </cell>
          <cell r="Y51">
            <v>0</v>
          </cell>
          <cell r="Z51">
            <v>0</v>
          </cell>
          <cell r="AA51">
            <v>1</v>
          </cell>
          <cell r="AB51">
            <v>0</v>
          </cell>
          <cell r="AC51">
            <v>1</v>
          </cell>
          <cell r="AD51">
            <v>2</v>
          </cell>
          <cell r="AE51">
            <v>0</v>
          </cell>
          <cell r="AF51">
            <v>2</v>
          </cell>
          <cell r="AG51">
            <v>7</v>
          </cell>
          <cell r="AH51" t="str">
            <v>list(list(c(-90.878077, -90.873149, -90.869401, -90.868238, -90.869911, -90.868222, -90.873149, -90.873136, -90.878088, -90.878077, 42.496096, 42.496116, 42.495035, 42.495594, 42.492457, 42.491884, 42.490593, 42.49245, 42.492417, 42.496096)))</v>
          </cell>
        </row>
        <row r="52">
          <cell r="A52">
            <v>1977745</v>
          </cell>
          <cell r="B52" t="str">
            <v>Thompson city, Iowa</v>
          </cell>
          <cell r="C52">
            <v>495</v>
          </cell>
          <cell r="D52">
            <v>61250</v>
          </cell>
          <cell r="E52">
            <v>7.4999999999999997E-2</v>
          </cell>
          <cell r="F52">
            <v>7.4626865671641701E-2</v>
          </cell>
          <cell r="G52">
            <v>7.4626865671641703E-3</v>
          </cell>
          <cell r="H52">
            <v>4.2999999999999997E-2</v>
          </cell>
          <cell r="I52">
            <v>0.376</v>
          </cell>
          <cell r="J52">
            <v>-1.39442231075697E-2</v>
          </cell>
          <cell r="K52">
            <v>0.43799472295514502</v>
          </cell>
          <cell r="L52">
            <v>0.178343949044585</v>
          </cell>
          <cell r="M52">
            <v>0.171641791044776</v>
          </cell>
          <cell r="N52">
            <v>0.36865342163355402</v>
          </cell>
          <cell r="O52">
            <v>0.38110403397027598</v>
          </cell>
          <cell r="P52">
            <v>0.39596602972399098</v>
          </cell>
          <cell r="Q52">
            <v>0.15605095541401201</v>
          </cell>
          <cell r="R52">
            <v>0.73404255319148903</v>
          </cell>
          <cell r="S52">
            <v>0.62101910828025397</v>
          </cell>
          <cell r="T52">
            <v>0.44373673036093397</v>
          </cell>
          <cell r="U52">
            <v>0.80891719745222901</v>
          </cell>
          <cell r="V52">
            <v>0.45647558386411802</v>
          </cell>
          <cell r="W52">
            <v>1</v>
          </cell>
          <cell r="X52">
            <v>1</v>
          </cell>
          <cell r="Y52">
            <v>1</v>
          </cell>
          <cell r="Z52">
            <v>0</v>
          </cell>
          <cell r="AA52">
            <v>2</v>
          </cell>
          <cell r="AB52">
            <v>1</v>
          </cell>
          <cell r="AC52">
            <v>1</v>
          </cell>
          <cell r="AD52">
            <v>1</v>
          </cell>
          <cell r="AE52">
            <v>2</v>
          </cell>
          <cell r="AF52">
            <v>1</v>
          </cell>
          <cell r="AG52">
            <v>11</v>
          </cell>
          <cell r="AH52" t="str">
            <v>list(list(c(-93.783613, -93.773793, -93.773178, -93.767245, -93.763365, -93.763389, -93.763401, -93.767454, -93.76974, -93.773746, -93.775492, -93.783612, -93.783613, 43.378387, 43.37841, 43.375892, 43.371987, 43.371303, 43.366154, 43.364025, 43.364041, 43.362243, 43.362264, 43.364068, 43.364123, 43.378387)))</v>
          </cell>
        </row>
        <row r="53">
          <cell r="A53">
            <v>1952860</v>
          </cell>
          <cell r="B53" t="str">
            <v>Missouri Valley city, Iowa</v>
          </cell>
          <cell r="C53">
            <v>2678</v>
          </cell>
          <cell r="D53">
            <v>71818</v>
          </cell>
          <cell r="E53">
            <v>9.6999999999999906E-2</v>
          </cell>
          <cell r="F53">
            <v>0.129296235679214</v>
          </cell>
          <cell r="G53">
            <v>6.1374795417348603E-2</v>
          </cell>
          <cell r="H53">
            <v>3.3000000000000002E-2</v>
          </cell>
          <cell r="I53">
            <v>0.34499999999999997</v>
          </cell>
          <cell r="J53">
            <v>-5.6377730796335401E-2</v>
          </cell>
          <cell r="K53">
            <v>0.46907756813417101</v>
          </cell>
          <cell r="L53">
            <v>0.11062590975254701</v>
          </cell>
          <cell r="M53">
            <v>0.17184942716857601</v>
          </cell>
          <cell r="N53">
            <v>0.61920529801324498</v>
          </cell>
          <cell r="O53">
            <v>0.51380042462844999</v>
          </cell>
          <cell r="P53">
            <v>0.68789808917197404</v>
          </cell>
          <cell r="Q53">
            <v>0.74734607218683602</v>
          </cell>
          <cell r="R53">
            <v>0.626595744680851</v>
          </cell>
          <cell r="S53">
            <v>0.46921443736730301</v>
          </cell>
          <cell r="T53">
            <v>0.55095541401273795</v>
          </cell>
          <cell r="U53">
            <v>0.57643312101910804</v>
          </cell>
          <cell r="V53">
            <v>0.45753715498938402</v>
          </cell>
          <cell r="W53">
            <v>1</v>
          </cell>
          <cell r="X53">
            <v>1</v>
          </cell>
          <cell r="Y53">
            <v>2</v>
          </cell>
          <cell r="Z53">
            <v>2</v>
          </cell>
          <cell r="AA53">
            <v>1</v>
          </cell>
          <cell r="AB53">
            <v>1</v>
          </cell>
          <cell r="AC53">
            <v>1</v>
          </cell>
          <cell r="AD53">
            <v>1</v>
          </cell>
          <cell r="AE53">
            <v>1</v>
          </cell>
          <cell r="AF53">
            <v>1</v>
          </cell>
          <cell r="AG53">
            <v>12</v>
          </cell>
          <cell r="AH53" t="str">
            <v>list(list(c(-95.928772, -95.917162, -95.912276, -95.912232, -95.912209, -95.912679, -95.914991, -95.916521, -95.916963, -95.917183, -95.907498, -95.907605, -95.902701, -95.902844, -95.884322, -95.878822, -95.878772, -95.879, -95.9077, -95.907729, -95.918069, -95.918113, -95.921842, -95.921731, -95.92902, -95.928772, 41.55573, 41.555455, 41.555276, 41.557737, 41.564389, 41.564694, 41.564688, 41.566333, 41.567409, 41.5793, 41.57923, 41.57196, 41.571929, 41.568362, 41.568073, 41.568023, 41.561699, 41.549941, 
41.549941, 41.546322, 41.546397, 41.542781, 41.542779, 41.546395, 41.546399, 41.55573)))</v>
          </cell>
        </row>
        <row r="54">
          <cell r="A54">
            <v>1984180</v>
          </cell>
          <cell r="B54" t="str">
            <v>Westgate city, Iowa</v>
          </cell>
          <cell r="C54">
            <v>192</v>
          </cell>
          <cell r="D54">
            <v>53750</v>
          </cell>
          <cell r="E54">
            <v>0.35099999999999998</v>
          </cell>
          <cell r="F54">
            <v>0.256410256410256</v>
          </cell>
          <cell r="G54">
            <v>0.128205128205128</v>
          </cell>
          <cell r="H54">
            <v>2.5999999999999999E-2</v>
          </cell>
          <cell r="I54">
            <v>0.49299999999999999</v>
          </cell>
          <cell r="J54">
            <v>-9.0047393364928896E-2</v>
          </cell>
          <cell r="K54">
            <v>0.64122137404580104</v>
          </cell>
          <cell r="L54">
            <v>0.127906976744186</v>
          </cell>
          <cell r="M54">
            <v>0.29487179487179399</v>
          </cell>
          <cell r="N54">
            <v>0.18874172185430399</v>
          </cell>
          <cell r="O54">
            <v>0.98726114649681496</v>
          </cell>
          <cell r="P54">
            <v>0.96284501061571104</v>
          </cell>
          <cell r="Q54">
            <v>0.952229299363057</v>
          </cell>
          <cell r="R54">
            <v>0.54468085106382902</v>
          </cell>
          <cell r="S54">
            <v>0.90658174097664501</v>
          </cell>
          <cell r="T54">
            <v>0.93949044585987196</v>
          </cell>
          <cell r="U54">
            <v>0.64649681528662395</v>
          </cell>
          <cell r="V54">
            <v>0.91188959660297197</v>
          </cell>
          <cell r="W54">
            <v>2</v>
          </cell>
          <cell r="X54">
            <v>2</v>
          </cell>
          <cell r="Y54">
            <v>2</v>
          </cell>
          <cell r="Z54">
            <v>2</v>
          </cell>
          <cell r="AA54">
            <v>1</v>
          </cell>
          <cell r="AB54">
            <v>2</v>
          </cell>
          <cell r="AC54">
            <v>2</v>
          </cell>
          <cell r="AD54">
            <v>2</v>
          </cell>
          <cell r="AE54">
            <v>1</v>
          </cell>
          <cell r="AF54">
            <v>2</v>
          </cell>
          <cell r="AG54">
            <v>18</v>
          </cell>
          <cell r="AH54" t="str">
            <v>list(list(c(-92.001832, -91.989603, -91.989514, -91.98949, -92.001761, -92.001832, 42.772559, 42.772571, 42.765914, 42.764105, 42.764106, 42.772559)))</v>
          </cell>
        </row>
        <row r="55">
          <cell r="A55">
            <v>1957720</v>
          </cell>
          <cell r="B55" t="str">
            <v>Norway city, Iowa</v>
          </cell>
          <cell r="C55">
            <v>466</v>
          </cell>
          <cell r="D55">
            <v>76667</v>
          </cell>
          <cell r="E55">
            <v>7.9000000000000001E-2</v>
          </cell>
          <cell r="F55">
            <v>9.7345132743362803E-2</v>
          </cell>
          <cell r="G55">
            <v>4.4247787610619399E-2</v>
          </cell>
          <cell r="H55">
            <v>0.01</v>
          </cell>
          <cell r="I55">
            <v>0.32400000000000001</v>
          </cell>
          <cell r="J55">
            <v>-0.14495412844036601</v>
          </cell>
          <cell r="K55">
            <v>0.44417475728155298</v>
          </cell>
          <cell r="L55">
            <v>9.5833333333333298E-2</v>
          </cell>
          <cell r="M55">
            <v>0.20796460176991099</v>
          </cell>
          <cell r="N55">
            <v>0.71964679911699703</v>
          </cell>
          <cell r="O55">
            <v>0.402335456475583</v>
          </cell>
          <cell r="P55">
            <v>0.52653927813163404</v>
          </cell>
          <cell r="Q55">
            <v>0.58704883227176197</v>
          </cell>
          <cell r="R55">
            <v>0.3</v>
          </cell>
          <cell r="S55">
            <v>0.37261146496815201</v>
          </cell>
          <cell r="T55">
            <v>0.46602972399150699</v>
          </cell>
          <cell r="U55">
            <v>0.49575371549893799</v>
          </cell>
          <cell r="V55">
            <v>0.63375796178343902</v>
          </cell>
          <cell r="W55">
            <v>0</v>
          </cell>
          <cell r="X55">
            <v>1</v>
          </cell>
          <cell r="Y55">
            <v>1</v>
          </cell>
          <cell r="Z55">
            <v>1</v>
          </cell>
          <cell r="AA55">
            <v>0</v>
          </cell>
          <cell r="AB55">
            <v>1</v>
          </cell>
          <cell r="AC55">
            <v>2</v>
          </cell>
          <cell r="AD55">
            <v>1</v>
          </cell>
          <cell r="AE55">
            <v>1</v>
          </cell>
          <cell r="AF55">
            <v>1</v>
          </cell>
          <cell r="AG55">
            <v>9</v>
          </cell>
          <cell r="AH55" t="str">
            <v>list(list(c(-91.931221, -91.928473, -91.923228, -91.922502, -91.914677, -91.914553, -91.929041, -91.929169, -91.931169, -91.931221, 41.907525, 41.906231, 41.90651, 41.905549, 41.905341, 41.898078, 41.898047, 41.902499, 41.902491, 41.907525)))</v>
          </cell>
        </row>
        <row r="56">
          <cell r="A56">
            <v>1968250</v>
          </cell>
          <cell r="B56" t="str">
            <v>Rockwell city, Iowa</v>
          </cell>
          <cell r="C56">
            <v>1071</v>
          </cell>
          <cell r="D56">
            <v>60982</v>
          </cell>
          <cell r="E56">
            <v>0.14799999999999999</v>
          </cell>
          <cell r="F56">
            <v>2.7295285359801399E-2</v>
          </cell>
          <cell r="G56">
            <v>9.1811414392059504E-2</v>
          </cell>
          <cell r="H56">
            <v>8.9999999999999993E-3</v>
          </cell>
          <cell r="I56">
            <v>0.40799999999999997</v>
          </cell>
          <cell r="J56">
            <v>3.0798845043310801E-2</v>
          </cell>
          <cell r="K56">
            <v>0.51145038167938905</v>
          </cell>
          <cell r="L56">
            <v>7.0588235294117604E-2</v>
          </cell>
          <cell r="M56">
            <v>0.119106699751861</v>
          </cell>
          <cell r="N56">
            <v>0.358719646799117</v>
          </cell>
          <cell r="O56">
            <v>0.76539278131634803</v>
          </cell>
          <cell r="P56">
            <v>0.129511677282377</v>
          </cell>
          <cell r="Q56">
            <v>0.88110403397027603</v>
          </cell>
          <cell r="R56">
            <v>0.28829787234042498</v>
          </cell>
          <cell r="S56">
            <v>0.743099787685774</v>
          </cell>
          <cell r="T56">
            <v>0.66985138004246203</v>
          </cell>
          <cell r="U56">
            <v>0.370488322717622</v>
          </cell>
          <cell r="V56">
            <v>0.194267515923566</v>
          </cell>
          <cell r="W56">
            <v>1</v>
          </cell>
          <cell r="X56">
            <v>2</v>
          </cell>
          <cell r="Y56">
            <v>0</v>
          </cell>
          <cell r="Z56">
            <v>2</v>
          </cell>
          <cell r="AA56">
            <v>0</v>
          </cell>
          <cell r="AB56">
            <v>2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9</v>
          </cell>
          <cell r="AH56" t="str">
            <v>list(list(c(-93.201717, -93.172111, -93.172585, -93.202277, -93.201717, 42.994383, 42.994315, 42.965687, 42.9656, 42.994383)))</v>
          </cell>
        </row>
        <row r="57">
          <cell r="A57">
            <v>1977790</v>
          </cell>
          <cell r="B57" t="str">
            <v>Thor city, Iowa</v>
          </cell>
          <cell r="C57">
            <v>181</v>
          </cell>
          <cell r="D57">
            <v>57305</v>
          </cell>
          <cell r="E57">
            <v>0.315</v>
          </cell>
          <cell r="F57">
            <v>0.30769230769230699</v>
          </cell>
          <cell r="G57">
            <v>8.5470085470085392E-3</v>
          </cell>
          <cell r="H57">
            <v>9.8000000000000004E-2</v>
          </cell>
          <cell r="I57">
            <v>0.46399999999999902</v>
          </cell>
          <cell r="J57">
            <v>-2.68817204301075E-2</v>
          </cell>
          <cell r="K57">
            <v>0.62987012987012903</v>
          </cell>
          <cell r="L57">
            <v>6.4000000000000001E-2</v>
          </cell>
          <cell r="M57">
            <v>0.427350427350427</v>
          </cell>
          <cell r="N57">
            <v>0.26710816777041901</v>
          </cell>
          <cell r="O57">
            <v>0.97558386411889597</v>
          </cell>
          <cell r="P57">
            <v>0.98089171974522205</v>
          </cell>
          <cell r="Q57">
            <v>0.161358811040339</v>
          </cell>
          <cell r="R57">
            <v>0.94361702127659497</v>
          </cell>
          <cell r="S57">
            <v>0.86730360934182504</v>
          </cell>
          <cell r="T57">
            <v>0.918259023354564</v>
          </cell>
          <cell r="U57">
            <v>0.33545647558386399</v>
          </cell>
          <cell r="V57">
            <v>0.99575371549893799</v>
          </cell>
          <cell r="W57">
            <v>2</v>
          </cell>
          <cell r="X57">
            <v>2</v>
          </cell>
          <cell r="Y57">
            <v>2</v>
          </cell>
          <cell r="Z57">
            <v>0</v>
          </cell>
          <cell r="AA57">
            <v>2</v>
          </cell>
          <cell r="AB57">
            <v>2</v>
          </cell>
          <cell r="AC57">
            <v>1</v>
          </cell>
          <cell r="AD57">
            <v>2</v>
          </cell>
          <cell r="AE57">
            <v>1</v>
          </cell>
          <cell r="AF57">
            <v>2</v>
          </cell>
          <cell r="AG57">
            <v>16</v>
          </cell>
          <cell r="AH57" t="str">
            <v>list(list(c(-94.059439, -94.039746, -94.039744, -94.059403, -94.059444, -94.059439, 42.695356, 42.695313, 42.680868, 42.680885, 42.69108, 42.695356)))</v>
          </cell>
        </row>
        <row r="58">
          <cell r="A58">
            <v>1908650</v>
          </cell>
          <cell r="B58" t="str">
            <v>Bronson city, Iowa</v>
          </cell>
          <cell r="C58">
            <v>294</v>
          </cell>
          <cell r="D58">
            <v>86458</v>
          </cell>
          <cell r="E58">
            <v>4.8000000000000001E-2</v>
          </cell>
          <cell r="F58">
            <v>0.16</v>
          </cell>
          <cell r="G58">
            <v>1.6E-2</v>
          </cell>
          <cell r="H58">
            <v>3.9E-2</v>
          </cell>
          <cell r="I58">
            <v>0.16</v>
          </cell>
          <cell r="J58">
            <v>-8.6956521739130405E-2</v>
          </cell>
          <cell r="K58">
            <v>0.38725490196078399</v>
          </cell>
          <cell r="L58">
            <v>0.119402985074626</v>
          </cell>
          <cell r="M58">
            <v>0.152</v>
          </cell>
          <cell r="N58">
            <v>0.85209713024282496</v>
          </cell>
          <cell r="O58">
            <v>0.20382165605095501</v>
          </cell>
          <cell r="P58">
            <v>0.80997876857749396</v>
          </cell>
          <cell r="Q58">
            <v>0.23142250530785499</v>
          </cell>
          <cell r="R58">
            <v>0.69468085106382904</v>
          </cell>
          <cell r="S58">
            <v>7.43099787685774E-3</v>
          </cell>
          <cell r="T58">
            <v>0.273885350318471</v>
          </cell>
          <cell r="U58">
            <v>0.61040339702760005</v>
          </cell>
          <cell r="V58">
            <v>0.339702760084925</v>
          </cell>
          <cell r="W58">
            <v>0</v>
          </cell>
          <cell r="X58">
            <v>0</v>
          </cell>
          <cell r="Y58">
            <v>2</v>
          </cell>
          <cell r="Z58">
            <v>0</v>
          </cell>
          <cell r="AA58">
            <v>2</v>
          </cell>
          <cell r="AB58">
            <v>0</v>
          </cell>
          <cell r="AC58">
            <v>2</v>
          </cell>
          <cell r="AD58">
            <v>0</v>
          </cell>
          <cell r="AE58">
            <v>1</v>
          </cell>
          <cell r="AF58">
            <v>1</v>
          </cell>
          <cell r="AG58">
            <v>8</v>
          </cell>
          <cell r="AH58" t="str">
            <v>list(list(c(-96.217346, -96.203889, -96.203716, -96.217199, -96.217219, -96.217346, 42.412824, 42.412531, 42.405218, 42.405531, 42.406881, 42.412824)))</v>
          </cell>
        </row>
        <row r="59">
          <cell r="A59">
            <v>1961815</v>
          </cell>
          <cell r="B59" t="str">
            <v>Paton city, Iowa</v>
          </cell>
          <cell r="C59">
            <v>221</v>
          </cell>
          <cell r="D59">
            <v>63393</v>
          </cell>
          <cell r="E59">
            <v>6.2E-2</v>
          </cell>
          <cell r="F59">
            <v>0</v>
          </cell>
          <cell r="G59">
            <v>5.0505050505050497E-2</v>
          </cell>
          <cell r="H59">
            <v>0</v>
          </cell>
          <cell r="I59">
            <v>0.25</v>
          </cell>
          <cell r="J59">
            <v>-6.3559322033898302E-2</v>
          </cell>
          <cell r="K59">
            <v>0.53932584269662898</v>
          </cell>
          <cell r="L59">
            <v>9.1743119266054995E-2</v>
          </cell>
          <cell r="M59">
            <v>0.10101010101010099</v>
          </cell>
          <cell r="N59">
            <v>0.42494481236203002</v>
          </cell>
          <cell r="O59">
            <v>0.28343949044585898</v>
          </cell>
          <cell r="P59">
            <v>0</v>
          </cell>
          <cell r="Q59">
            <v>0.65605095541401204</v>
          </cell>
          <cell r="R59">
            <v>0</v>
          </cell>
          <cell r="S59">
            <v>0.113588110403397</v>
          </cell>
          <cell r="T59">
            <v>0.74734607218683602</v>
          </cell>
          <cell r="U59">
            <v>0.47346072186836502</v>
          </cell>
          <cell r="V59">
            <v>0.13588110403397</v>
          </cell>
          <cell r="W59">
            <v>1</v>
          </cell>
          <cell r="X59">
            <v>0</v>
          </cell>
          <cell r="Y59">
            <v>0</v>
          </cell>
          <cell r="Z59">
            <v>1</v>
          </cell>
          <cell r="AA59">
            <v>0</v>
          </cell>
          <cell r="AB59">
            <v>0</v>
          </cell>
          <cell r="AC59">
            <v>1</v>
          </cell>
          <cell r="AD59">
            <v>2</v>
          </cell>
          <cell r="AE59">
            <v>1</v>
          </cell>
          <cell r="AF59">
            <v>0</v>
          </cell>
          <cell r="AG59">
            <v>6</v>
          </cell>
          <cell r="AH59" t="str">
            <v>list(list(c(-94.262288, -94.255733, -94.247694, -94.247664, -94.26232, -94.262288, 42.16979, 42.169814, 42.169848, 42.15899, 42.158942, 42.16979)))</v>
          </cell>
        </row>
        <row r="60">
          <cell r="A60">
            <v>1974955</v>
          </cell>
          <cell r="B60" t="str">
            <v>Stanley city, Iowa</v>
          </cell>
          <cell r="C60">
            <v>81</v>
          </cell>
          <cell r="D60">
            <v>70500</v>
          </cell>
          <cell r="E60">
            <v>7.1999999999999995E-2</v>
          </cell>
          <cell r="F60">
            <v>0.214285714285714</v>
          </cell>
          <cell r="G60">
            <v>3.5714285714285698E-2</v>
          </cell>
          <cell r="H60">
            <v>0.22899999999999901</v>
          </cell>
          <cell r="I60">
            <v>0.25</v>
          </cell>
          <cell r="J60">
            <v>-0.35199999999999998</v>
          </cell>
          <cell r="K60">
            <v>0.54716981132075404</v>
          </cell>
          <cell r="L60">
            <v>0.15151515151515099</v>
          </cell>
          <cell r="M60">
            <v>0.17857142857142799</v>
          </cell>
          <cell r="N60">
            <v>0.59271523178807906</v>
          </cell>
          <cell r="O60">
            <v>0.35987261146496802</v>
          </cell>
          <cell r="P60">
            <v>0.92250530785562601</v>
          </cell>
          <cell r="Q60">
            <v>0.47876857749469198</v>
          </cell>
          <cell r="R60">
            <v>0.99361702127659501</v>
          </cell>
          <cell r="S60">
            <v>0.113588110403397</v>
          </cell>
          <cell r="T60">
            <v>0.76857749469214398</v>
          </cell>
          <cell r="U60">
            <v>0.73142250530785502</v>
          </cell>
          <cell r="V60">
            <v>0.49044585987261102</v>
          </cell>
          <cell r="W60">
            <v>1</v>
          </cell>
          <cell r="X60">
            <v>1</v>
          </cell>
          <cell r="Y60">
            <v>2</v>
          </cell>
          <cell r="Z60">
            <v>1</v>
          </cell>
          <cell r="AA60">
            <v>2</v>
          </cell>
          <cell r="AB60">
            <v>0</v>
          </cell>
          <cell r="AC60">
            <v>2</v>
          </cell>
          <cell r="AD60">
            <v>2</v>
          </cell>
          <cell r="AE60">
            <v>2</v>
          </cell>
          <cell r="AF60">
            <v>1</v>
          </cell>
          <cell r="AG60">
            <v>14</v>
          </cell>
          <cell r="AH60" t="str">
            <v>list(list(c(-91.819448, -91.818613, -91.814544, -91.814599, -91.812636, -91.812581, -91.80473, -91.8049, -91.819493, -91.819448, 42.643622, 42.643622, 42.643621, 42.64544, 42.645429, 42.643619, 42.643583, 42.639816, 42.640021, 42.643622)))</v>
          </cell>
        </row>
        <row r="61">
          <cell r="A61">
            <v>1928245</v>
          </cell>
          <cell r="B61" t="str">
            <v>Fonda city, Iowa</v>
          </cell>
          <cell r="C61">
            <v>636</v>
          </cell>
          <cell r="D61">
            <v>54853</v>
          </cell>
          <cell r="E61">
            <v>0.108</v>
          </cell>
          <cell r="F61">
            <v>0.16935483870967699</v>
          </cell>
          <cell r="G61">
            <v>4.0322580645161199E-2</v>
          </cell>
          <cell r="H61">
            <v>4.4999999999999998E-2</v>
          </cell>
          <cell r="I61">
            <v>0.38</v>
          </cell>
          <cell r="J61">
            <v>7.9239302694136295E-3</v>
          </cell>
          <cell r="K61">
            <v>0.52261306532663299</v>
          </cell>
          <cell r="L61">
            <v>0.18421052631578899</v>
          </cell>
          <cell r="M61">
            <v>0.18548387096774099</v>
          </cell>
          <cell r="N61">
            <v>0.21412803532008801</v>
          </cell>
          <cell r="O61">
            <v>0.57749469214437299</v>
          </cell>
          <cell r="P61">
            <v>0.83651804670912899</v>
          </cell>
          <cell r="Q61">
            <v>0.54352441613588098</v>
          </cell>
          <cell r="R61">
            <v>0.74255319148936105</v>
          </cell>
          <cell r="S61">
            <v>0.63694267515923497</v>
          </cell>
          <cell r="T61">
            <v>0.70169851380042403</v>
          </cell>
          <cell r="U61">
            <v>0.82590233545647496</v>
          </cell>
          <cell r="V61">
            <v>0.52229299363057302</v>
          </cell>
          <cell r="W61">
            <v>2</v>
          </cell>
          <cell r="X61">
            <v>1</v>
          </cell>
          <cell r="Y61">
            <v>2</v>
          </cell>
          <cell r="Z61">
            <v>1</v>
          </cell>
          <cell r="AA61">
            <v>2</v>
          </cell>
          <cell r="AB61">
            <v>1</v>
          </cell>
          <cell r="AC61">
            <v>0</v>
          </cell>
          <cell r="AD61">
            <v>2</v>
          </cell>
          <cell r="AE61">
            <v>2</v>
          </cell>
          <cell r="AF61">
            <v>1</v>
          </cell>
          <cell r="AG61">
            <v>14</v>
          </cell>
          <cell r="AH61" t="str">
            <v>list(list(c(-94.855389, -94.835751, -94.835514, -94.835706, -94.855314, -94.855389, 42.589024, 42.588851, 42.580381, 42.574394, 42.574533, 42.589024)))</v>
          </cell>
        </row>
        <row r="62">
          <cell r="A62">
            <v>1921360</v>
          </cell>
          <cell r="B62" t="str">
            <v>Dickens city, Iowa</v>
          </cell>
          <cell r="C62">
            <v>146</v>
          </cell>
          <cell r="D62">
            <v>71250</v>
          </cell>
          <cell r="E62">
            <v>6.2E-2</v>
          </cell>
          <cell r="F62">
            <v>7.1428571428571397E-2</v>
          </cell>
          <cell r="G62">
            <v>7.1428571428571397E-2</v>
          </cell>
          <cell r="H62">
            <v>2.4E-2</v>
          </cell>
          <cell r="I62">
            <v>0.32799999999999901</v>
          </cell>
          <cell r="J62">
            <v>-0.21081081081080999</v>
          </cell>
          <cell r="K62">
            <v>0.56310679611650405</v>
          </cell>
          <cell r="L62">
            <v>0.2</v>
          </cell>
          <cell r="M62">
            <v>0.19642857142857101</v>
          </cell>
          <cell r="N62">
            <v>0.60596026490066202</v>
          </cell>
          <cell r="O62">
            <v>0.28343949044585898</v>
          </cell>
          <cell r="P62">
            <v>0.37791932059447902</v>
          </cell>
          <cell r="Q62">
            <v>0.80785562632696395</v>
          </cell>
          <cell r="R62">
            <v>0.50957446808510598</v>
          </cell>
          <cell r="S62">
            <v>0.386411889596603</v>
          </cell>
          <cell r="T62">
            <v>0.80997876857749396</v>
          </cell>
          <cell r="U62">
            <v>0.84182590233545596</v>
          </cell>
          <cell r="V62">
            <v>0.57324840764331197</v>
          </cell>
          <cell r="W62">
            <v>1</v>
          </cell>
          <cell r="X62">
            <v>0</v>
          </cell>
          <cell r="Y62">
            <v>1</v>
          </cell>
          <cell r="Z62">
            <v>2</v>
          </cell>
          <cell r="AA62">
            <v>1</v>
          </cell>
          <cell r="AB62">
            <v>1</v>
          </cell>
          <cell r="AC62">
            <v>2</v>
          </cell>
          <cell r="AD62">
            <v>2</v>
          </cell>
          <cell r="AE62">
            <v>2</v>
          </cell>
          <cell r="AF62">
            <v>1</v>
          </cell>
          <cell r="AG62">
            <v>13</v>
          </cell>
          <cell r="AH62" t="str">
            <v>list(list(c(-95.033028, -95.021924, -95.021832, -95.021861, -95.011772, -95.011778, -95.011771, -95.027004, -95.026934, -95.033085, -95.033028, 43.14125, 43.141244, 43.141244, 43.137643, 43.137577, 43.130191, 43.126819, 43.126808, 43.131308, 43.132774, 43.14125)))</v>
          </cell>
        </row>
        <row r="63">
          <cell r="A63">
            <v>1975450</v>
          </cell>
          <cell r="B63" t="str">
            <v>Stockton city, Iowa</v>
          </cell>
          <cell r="C63">
            <v>176</v>
          </cell>
          <cell r="D63">
            <v>49500</v>
          </cell>
          <cell r="E63">
            <v>0.129</v>
          </cell>
          <cell r="F63">
            <v>0.115384615384615</v>
          </cell>
          <cell r="G63">
            <v>0.115384615384615</v>
          </cell>
          <cell r="H63">
            <v>0.151</v>
          </cell>
          <cell r="I63">
            <v>0.19699999999999901</v>
          </cell>
          <cell r="J63">
            <v>-0.10659898477157299</v>
          </cell>
          <cell r="K63">
            <v>0.56637168141592897</v>
          </cell>
          <cell r="L63">
            <v>0.05</v>
          </cell>
          <cell r="M63">
            <v>0.128205128205128</v>
          </cell>
          <cell r="N63">
            <v>0.113686534216335</v>
          </cell>
          <cell r="O63">
            <v>0.68471337579617797</v>
          </cell>
          <cell r="P63">
            <v>0.61677282377919296</v>
          </cell>
          <cell r="Q63">
            <v>0.92993630573248398</v>
          </cell>
          <cell r="R63">
            <v>0.97659574468085097</v>
          </cell>
          <cell r="S63">
            <v>2.7600849256900199E-2</v>
          </cell>
          <cell r="T63">
            <v>0.81422505307855597</v>
          </cell>
          <cell r="U63">
            <v>0.25796178343949</v>
          </cell>
          <cell r="V63">
            <v>0.23142250530785499</v>
          </cell>
          <cell r="W63">
            <v>2</v>
          </cell>
          <cell r="X63">
            <v>2</v>
          </cell>
          <cell r="Y63">
            <v>1</v>
          </cell>
          <cell r="Z63">
            <v>2</v>
          </cell>
          <cell r="AA63">
            <v>2</v>
          </cell>
          <cell r="AB63">
            <v>0</v>
          </cell>
          <cell r="AC63">
            <v>2</v>
          </cell>
          <cell r="AD63">
            <v>2</v>
          </cell>
          <cell r="AE63">
            <v>0</v>
          </cell>
          <cell r="AF63">
            <v>0</v>
          </cell>
          <cell r="AG63">
            <v>13</v>
          </cell>
          <cell r="AH63" t="str">
            <v>list(list(c(-90.861384, -90.858185, -90.8563, -90.851487, -90.851972, -90.856948, -90.856843, -90.861458, -90.861384, 41.592903, 41.593642, 41.591816, 41.59145, 41.588324, 41.588701, 41.58937, 41.5903, 41.592903)))</v>
          </cell>
        </row>
        <row r="64">
          <cell r="A64">
            <v>1904960</v>
          </cell>
          <cell r="B64" t="str">
            <v>Bayard city, Iowa</v>
          </cell>
          <cell r="C64">
            <v>405</v>
          </cell>
          <cell r="D64">
            <v>57250</v>
          </cell>
          <cell r="E64">
            <v>0.26700000000000002</v>
          </cell>
          <cell r="F64">
            <v>0.22222222222222199</v>
          </cell>
          <cell r="G64">
            <v>0.122807017543859</v>
          </cell>
          <cell r="H64">
            <v>4.7E-2</v>
          </cell>
          <cell r="I64">
            <v>0.373</v>
          </cell>
          <cell r="J64">
            <v>-0.14012738853503101</v>
          </cell>
          <cell r="K64">
            <v>0.57777777777777695</v>
          </cell>
          <cell r="L64">
            <v>0.19718309859154901</v>
          </cell>
          <cell r="M64">
            <v>0.157894736842105</v>
          </cell>
          <cell r="N64">
            <v>0.266004415011037</v>
          </cell>
          <cell r="O64">
            <v>0.95541401273885296</v>
          </cell>
          <cell r="P64">
            <v>0.92993630573248398</v>
          </cell>
          <cell r="Q64">
            <v>0.94373673036093397</v>
          </cell>
          <cell r="R64">
            <v>0.76063829787234005</v>
          </cell>
          <cell r="S64">
            <v>0.60721868365180398</v>
          </cell>
          <cell r="T64">
            <v>0.83545647558386404</v>
          </cell>
          <cell r="U64">
            <v>0.83970276008492495</v>
          </cell>
          <cell r="V64">
            <v>0.38110403397027598</v>
          </cell>
          <cell r="W64">
            <v>2</v>
          </cell>
          <cell r="X64">
            <v>2</v>
          </cell>
          <cell r="Y64">
            <v>2</v>
          </cell>
          <cell r="Z64">
            <v>2</v>
          </cell>
          <cell r="AA64">
            <v>2</v>
          </cell>
          <cell r="AB64">
            <v>1</v>
          </cell>
          <cell r="AC64">
            <v>2</v>
          </cell>
          <cell r="AD64">
            <v>2</v>
          </cell>
          <cell r="AE64">
            <v>2</v>
          </cell>
          <cell r="AF64">
            <v>1</v>
          </cell>
          <cell r="AG64">
            <v>18</v>
          </cell>
          <cell r="AH64" t="str">
            <v>list(list(c(-94.566253, -94.561338, -94.561308, -94.557337, -94.556616, -94.55172, -94.551606, -94.551311, -94.551805, -94.56137, -94.561357, -94.566147, -94.566253, 41.856008, 41.855993, 41.857427, 41.857432, 41.855985, 41.855967, 41.854065, 41.848754, 41.84746, 41.847548, 41.848774, 41.848815, 41.856008)))</v>
          </cell>
        </row>
        <row r="65">
          <cell r="A65">
            <v>1944130</v>
          </cell>
          <cell r="B65" t="str">
            <v>Ledyard city, Iowa</v>
          </cell>
          <cell r="C65">
            <v>121</v>
          </cell>
          <cell r="D65">
            <v>33750</v>
          </cell>
          <cell r="E65">
            <v>0.107</v>
          </cell>
          <cell r="F65">
            <v>0.261538461538461</v>
          </cell>
          <cell r="G65">
            <v>0</v>
          </cell>
          <cell r="H65">
            <v>0</v>
          </cell>
          <cell r="I65">
            <v>0.57499999999999996</v>
          </cell>
          <cell r="J65">
            <v>-6.9230769230769207E-2</v>
          </cell>
          <cell r="K65">
            <v>0.60576923076922995</v>
          </cell>
          <cell r="L65">
            <v>0.26829268292682901</v>
          </cell>
          <cell r="M65">
            <v>0.27692307692307599</v>
          </cell>
          <cell r="N65">
            <v>5.5187637969094901E-3</v>
          </cell>
          <cell r="O65">
            <v>0.56687898089171895</v>
          </cell>
          <cell r="P65">
            <v>0.96602972399150699</v>
          </cell>
          <cell r="Q65">
            <v>0</v>
          </cell>
          <cell r="R65">
            <v>0</v>
          </cell>
          <cell r="S65">
            <v>0.96072186836518003</v>
          </cell>
          <cell r="T65">
            <v>0.88428874734607199</v>
          </cell>
          <cell r="U65">
            <v>0.92356687898089096</v>
          </cell>
          <cell r="V65">
            <v>0.86730360934182504</v>
          </cell>
          <cell r="W65">
            <v>2</v>
          </cell>
          <cell r="X65">
            <v>1</v>
          </cell>
          <cell r="Y65">
            <v>2</v>
          </cell>
          <cell r="Z65">
            <v>0</v>
          </cell>
          <cell r="AA65">
            <v>0</v>
          </cell>
          <cell r="AB65">
            <v>2</v>
          </cell>
          <cell r="AC65">
            <v>1</v>
          </cell>
          <cell r="AD65">
            <v>2</v>
          </cell>
          <cell r="AE65">
            <v>2</v>
          </cell>
          <cell r="AF65">
            <v>2</v>
          </cell>
          <cell r="AG65">
            <v>14</v>
          </cell>
          <cell r="AH65" t="str">
            <v>list(list(c(-94.168145, -94.163177, -94.16316, -94.158197, -94.158195, -94.153253, -94.153275, -94.14829, -94.148285, -94.158229, -94.158249, -94.160672, -94.160673, -94.168242, -94.168145, 43.421716, 43.423569, 43.425461, 43.425447, 43.424224, 43.424232, 43.418192, 43.418198, 43.41458, 43.414626, 43.418186, 43.418194, 43.414597, 43.414547, 43.421716)))</v>
          </cell>
        </row>
        <row r="66">
          <cell r="A66">
            <v>1947010</v>
          </cell>
          <cell r="B66" t="str">
            <v>Low Moor city, Iowa</v>
          </cell>
          <cell r="C66">
            <v>250</v>
          </cell>
          <cell r="D66">
            <v>52143</v>
          </cell>
          <cell r="E66">
            <v>0.191</v>
          </cell>
          <cell r="F66">
            <v>0.163793103448275</v>
          </cell>
          <cell r="G66">
            <v>6.0344827586206899E-2</v>
          </cell>
          <cell r="H66">
            <v>0.14000000000000001</v>
          </cell>
          <cell r="I66">
            <v>0.28100000000000003</v>
          </cell>
          <cell r="J66">
            <v>-0.131944444444444</v>
          </cell>
          <cell r="K66">
            <v>0.60439560439560402</v>
          </cell>
          <cell r="L66">
            <v>3.3333333333333298E-2</v>
          </cell>
          <cell r="M66">
            <v>0.13793103448275801</v>
          </cell>
          <cell r="N66">
            <v>0.16335540838852</v>
          </cell>
          <cell r="O66">
            <v>0.870488322717622</v>
          </cell>
          <cell r="P66">
            <v>0.82696390658174102</v>
          </cell>
          <cell r="Q66">
            <v>0.73779193205944704</v>
          </cell>
          <cell r="R66">
            <v>0.96808510638297796</v>
          </cell>
          <cell r="S66">
            <v>0.200636942675159</v>
          </cell>
          <cell r="T66">
            <v>0.88322717622080604</v>
          </cell>
          <cell r="U66">
            <v>0.178343949044585</v>
          </cell>
          <cell r="V66">
            <v>0.26963906581740898</v>
          </cell>
          <cell r="W66">
            <v>2</v>
          </cell>
          <cell r="X66">
            <v>2</v>
          </cell>
          <cell r="Y66">
            <v>2</v>
          </cell>
          <cell r="Z66">
            <v>2</v>
          </cell>
          <cell r="AA66">
            <v>2</v>
          </cell>
          <cell r="AB66">
            <v>0</v>
          </cell>
          <cell r="AC66">
            <v>2</v>
          </cell>
          <cell r="AD66">
            <v>2</v>
          </cell>
          <cell r="AE66">
            <v>0</v>
          </cell>
          <cell r="AF66">
            <v>0</v>
          </cell>
          <cell r="AG66">
            <v>14</v>
          </cell>
          <cell r="AH66" t="str">
            <v>list(list(c(-90.369654, -90.364643, -90.364637, -90.354868, -90.35485, -90.345133, -90.345169, -90.350042, -90.35003, -90.359763, -90.360173, -90.369664, -90.369654, 41.804085, 41.803623, 41.804815, 41.804772, 41.808406, 41.808417, 41.801409, 41.801947, 41.79749, 41.797499, 41.801183, 41.801191, 41.804085)))</v>
          </cell>
        </row>
        <row r="67">
          <cell r="A67">
            <v>1945435</v>
          </cell>
          <cell r="B67" t="str">
            <v>Lineville city, Iowa</v>
          </cell>
          <cell r="C67">
            <v>195</v>
          </cell>
          <cell r="D67">
            <v>50833</v>
          </cell>
          <cell r="E67">
            <v>0.20499999999999999</v>
          </cell>
          <cell r="F67">
            <v>0.17592592592592499</v>
          </cell>
          <cell r="G67">
            <v>2.77777777777777E-2</v>
          </cell>
          <cell r="H67">
            <v>5.7000000000000002E-2</v>
          </cell>
          <cell r="I67">
            <v>0.217</v>
          </cell>
          <cell r="J67">
            <v>-0.101382488479262</v>
          </cell>
          <cell r="K67">
            <v>0.52976190476190399</v>
          </cell>
          <cell r="L67">
            <v>6.08695652173913E-2</v>
          </cell>
          <cell r="M67">
            <v>0.17592592592592499</v>
          </cell>
          <cell r="N67">
            <v>0.131346578366445</v>
          </cell>
          <cell r="O67">
            <v>0.88853503184713301</v>
          </cell>
          <cell r="P67">
            <v>0.85668789808917201</v>
          </cell>
          <cell r="Q67">
            <v>0.37367303609341801</v>
          </cell>
          <cell r="R67">
            <v>0.83085106382978702</v>
          </cell>
          <cell r="S67">
            <v>5.30785562632696E-2</v>
          </cell>
          <cell r="T67">
            <v>0.72292993630573199</v>
          </cell>
          <cell r="U67">
            <v>0.31422505307855603</v>
          </cell>
          <cell r="V67">
            <v>0.47558386411889497</v>
          </cell>
          <cell r="W67">
            <v>2</v>
          </cell>
          <cell r="X67">
            <v>2</v>
          </cell>
          <cell r="Y67">
            <v>2</v>
          </cell>
          <cell r="Z67">
            <v>1</v>
          </cell>
          <cell r="AA67">
            <v>2</v>
          </cell>
          <cell r="AB67">
            <v>0</v>
          </cell>
          <cell r="AC67">
            <v>2</v>
          </cell>
          <cell r="AD67">
            <v>2</v>
          </cell>
          <cell r="AE67">
            <v>0</v>
          </cell>
          <cell r="AF67">
            <v>1</v>
          </cell>
          <cell r="AG67">
            <v>14</v>
          </cell>
          <cell r="AH67" t="str">
            <v>list(list(c(-93.532724, -93.527951, -93.527908, -93.518326, -93.518351, -93.513614, -93.5136349026787, -93.52054888243, -93.5231548494058, -93.524124, -93.5270607531911, -93.527607, -93.528177, -93.5327329733654, -93.532724, 40.591662, 40.591669, 40.595208, 40.595134, 40.591574, 40.591608, 40.5804060477697, 40.5804554531843, 40.580474074714, 40.580481, 40.5804430574523, 40.580436, 40.580367, 40.5803783293215, 40.591662)))</v>
          </cell>
        </row>
        <row r="68">
          <cell r="A68">
            <v>1942330</v>
          </cell>
          <cell r="B68" t="str">
            <v>Ladora city, Iowa</v>
          </cell>
          <cell r="C68">
            <v>229</v>
          </cell>
          <cell r="D68">
            <v>60625</v>
          </cell>
          <cell r="E68">
            <v>9.6000000000000002E-2</v>
          </cell>
          <cell r="F68">
            <v>0.17142857142857101</v>
          </cell>
          <cell r="G68">
            <v>9.5238095238095205E-2</v>
          </cell>
          <cell r="H68">
            <v>3.9E-2</v>
          </cell>
          <cell r="I68">
            <v>0.24399999999999999</v>
          </cell>
          <cell r="J68">
            <v>-0.19081272084805601</v>
          </cell>
          <cell r="K68">
            <v>0.53529411764705803</v>
          </cell>
          <cell r="L68">
            <v>0.11764705882352899</v>
          </cell>
          <cell r="M68">
            <v>0.17142857142857101</v>
          </cell>
          <cell r="N68">
            <v>0.346578366445916</v>
          </cell>
          <cell r="O68">
            <v>0.51167728237791898</v>
          </cell>
          <cell r="P68">
            <v>0.84394904458598696</v>
          </cell>
          <cell r="Q68">
            <v>0.89171974522292996</v>
          </cell>
          <cell r="R68">
            <v>0.69468085106382904</v>
          </cell>
          <cell r="S68">
            <v>9.76645435244161E-2</v>
          </cell>
          <cell r="T68">
            <v>0.74203821656050895</v>
          </cell>
          <cell r="U68">
            <v>0.60191082802547702</v>
          </cell>
          <cell r="V68">
            <v>0.451167728237791</v>
          </cell>
          <cell r="W68">
            <v>1</v>
          </cell>
          <cell r="X68">
            <v>1</v>
          </cell>
          <cell r="Y68">
            <v>2</v>
          </cell>
          <cell r="Z68">
            <v>2</v>
          </cell>
          <cell r="AA68">
            <v>2</v>
          </cell>
          <cell r="AB68">
            <v>0</v>
          </cell>
          <cell r="AC68">
            <v>2</v>
          </cell>
          <cell r="AD68">
            <v>2</v>
          </cell>
          <cell r="AE68">
            <v>1</v>
          </cell>
          <cell r="AF68">
            <v>1</v>
          </cell>
          <cell r="AG68">
            <v>14</v>
          </cell>
          <cell r="AH68" t="str">
            <v>list(list(c(-92.192, -92.182283, -92.179403, -92.179441, -92.182155, -92.182199, -92.191951, -92.192, 41.759094, 41.759029, 41.75905, 41.753536, 41.753589, 41.752117, 41.752223, 41.759094)))</v>
          </cell>
        </row>
        <row r="69">
          <cell r="A69">
            <v>1905185</v>
          </cell>
          <cell r="B69" t="str">
            <v>Beaver city, Iowa</v>
          </cell>
          <cell r="C69">
            <v>46</v>
          </cell>
          <cell r="D69">
            <v>73750</v>
          </cell>
          <cell r="E69">
            <v>5.8999999999999997E-2</v>
          </cell>
          <cell r="F69">
            <v>6.25E-2</v>
          </cell>
          <cell r="G69">
            <v>0</v>
          </cell>
          <cell r="H69">
            <v>0</v>
          </cell>
          <cell r="I69">
            <v>0.34499999999999997</v>
          </cell>
          <cell r="J69">
            <v>-4.1666666666666602E-2</v>
          </cell>
          <cell r="K69">
            <v>0.407407407407407</v>
          </cell>
          <cell r="L69">
            <v>0.27272727272727199</v>
          </cell>
          <cell r="M69">
            <v>0</v>
          </cell>
          <cell r="N69">
            <v>0.66556291390728395</v>
          </cell>
          <cell r="O69">
            <v>0.26645435244161297</v>
          </cell>
          <cell r="P69">
            <v>0.31953290870488299</v>
          </cell>
          <cell r="Q69">
            <v>0</v>
          </cell>
          <cell r="R69">
            <v>0</v>
          </cell>
          <cell r="S69">
            <v>0.46921443736730301</v>
          </cell>
          <cell r="T69">
            <v>0.33014861995753703</v>
          </cell>
          <cell r="U69">
            <v>0.93099787685774904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1</v>
          </cell>
          <cell r="AC69">
            <v>1</v>
          </cell>
          <cell r="AD69">
            <v>1</v>
          </cell>
          <cell r="AE69">
            <v>2</v>
          </cell>
          <cell r="AF69">
            <v>0</v>
          </cell>
          <cell r="AG69">
            <v>5</v>
          </cell>
          <cell r="AH69" t="str">
            <v>list(list(c(-94.144875, -94.135134, -94.135122, -94.144791, -94.144875, 42.041889, 42.041865, 42.034622, 42.034652, 42.041889)))</v>
          </cell>
        </row>
        <row r="70">
          <cell r="A70">
            <v>1987420</v>
          </cell>
          <cell r="B70" t="str">
            <v>Yorktown city, Iowa</v>
          </cell>
          <cell r="C70">
            <v>60</v>
          </cell>
          <cell r="D70">
            <v>83750</v>
          </cell>
          <cell r="E70">
            <v>5.2999999999999999E-2</v>
          </cell>
          <cell r="F70">
            <v>9.0909090909090898E-2</v>
          </cell>
          <cell r="G70">
            <v>0</v>
          </cell>
          <cell r="H70">
            <v>7.6999999999999999E-2</v>
          </cell>
          <cell r="I70">
            <v>0.29699999999999999</v>
          </cell>
          <cell r="J70">
            <v>-0.29411764705882298</v>
          </cell>
          <cell r="K70">
            <v>0.63888888888888795</v>
          </cell>
          <cell r="L70">
            <v>0</v>
          </cell>
          <cell r="M70">
            <v>0.18181818181818099</v>
          </cell>
          <cell r="N70">
            <v>0.82008830022074997</v>
          </cell>
          <cell r="O70">
            <v>0.22929936305732401</v>
          </cell>
          <cell r="P70">
            <v>0.49044585987261102</v>
          </cell>
          <cell r="Q70">
            <v>0</v>
          </cell>
          <cell r="R70">
            <v>0.9</v>
          </cell>
          <cell r="S70">
            <v>0.26539278131634803</v>
          </cell>
          <cell r="T70">
            <v>0.934182590233545</v>
          </cell>
          <cell r="U70">
            <v>0</v>
          </cell>
          <cell r="V70">
            <v>0.50212314225053001</v>
          </cell>
          <cell r="W70">
            <v>0</v>
          </cell>
          <cell r="X70">
            <v>0</v>
          </cell>
          <cell r="Y70">
            <v>1</v>
          </cell>
          <cell r="Z70">
            <v>0</v>
          </cell>
          <cell r="AA70">
            <v>2</v>
          </cell>
          <cell r="AB70">
            <v>0</v>
          </cell>
          <cell r="AC70">
            <v>2</v>
          </cell>
          <cell r="AD70">
            <v>2</v>
          </cell>
          <cell r="AE70">
            <v>0</v>
          </cell>
          <cell r="AF70">
            <v>1</v>
          </cell>
          <cell r="AG70">
            <v>8</v>
          </cell>
          <cell r="AH70" t="str">
            <v>list(list(c(-95.159095, -95.15659, -95.148476, -95.148428, -95.154807, -95.156634, -95.158999, -95.159095, 40.738905, 40.738921, 40.738923, 40.73443, 40.73129, 40.730602, 40.729483, 40.738905)))</v>
          </cell>
        </row>
        <row r="71">
          <cell r="A71">
            <v>1980805</v>
          </cell>
          <cell r="B71" t="str">
            <v>Victor city, Iowa</v>
          </cell>
          <cell r="C71">
            <v>875</v>
          </cell>
          <cell r="D71">
            <v>74000</v>
          </cell>
          <cell r="E71">
            <v>0.223</v>
          </cell>
          <cell r="F71">
            <v>0.138121546961325</v>
          </cell>
          <cell r="G71">
            <v>2.48618784530386E-2</v>
          </cell>
          <cell r="H71">
            <v>1.2999999999999999E-2</v>
          </cell>
          <cell r="I71">
            <v>0.35</v>
          </cell>
          <cell r="J71">
            <v>-2.0156774916013399E-2</v>
          </cell>
          <cell r="K71">
            <v>0.39968652037617503</v>
          </cell>
          <cell r="L71">
            <v>0.13189448441247001</v>
          </cell>
          <cell r="M71">
            <v>0.21546961325966801</v>
          </cell>
          <cell r="N71">
            <v>0.67439293598233996</v>
          </cell>
          <cell r="O71">
            <v>0.91401273885350298</v>
          </cell>
          <cell r="P71">
            <v>0.73779193205944704</v>
          </cell>
          <cell r="Q71">
            <v>0.34182590233545601</v>
          </cell>
          <cell r="R71">
            <v>0.34893617021276502</v>
          </cell>
          <cell r="S71">
            <v>0.49469214437367298</v>
          </cell>
          <cell r="T71">
            <v>0.30042462845010598</v>
          </cell>
          <cell r="U71">
            <v>0.66242038216560495</v>
          </cell>
          <cell r="V71">
            <v>0.67940552016985101</v>
          </cell>
          <cell r="W71">
            <v>0</v>
          </cell>
          <cell r="X71">
            <v>2</v>
          </cell>
          <cell r="Y71">
            <v>2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0</v>
          </cell>
          <cell r="AE71">
            <v>1</v>
          </cell>
          <cell r="AF71">
            <v>2</v>
          </cell>
          <cell r="AG71">
            <v>11</v>
          </cell>
          <cell r="AH71" t="str">
            <v>list(list(c(-92.303085, -92.299907, -92.299873, -92.288458, -92.288775, -92.299951, -92.29993, -92.301569, -92.301556, -92.303133, -92.303085, 41.731799, 41.732173, 41.736132, 41.735886, 41.725007, 41.725332, 41.727966, 41.727962, 41.728794, 41.728792, 41.731799)))</v>
          </cell>
        </row>
        <row r="72">
          <cell r="A72">
            <v>1972840</v>
          </cell>
          <cell r="B72" t="str">
            <v>Shueyville city, Iowa</v>
          </cell>
          <cell r="C72">
            <v>731</v>
          </cell>
          <cell r="D72">
            <v>123333</v>
          </cell>
          <cell r="E72">
            <v>1.7999999999999999E-2</v>
          </cell>
          <cell r="F72">
            <v>1.79856115107913E-2</v>
          </cell>
          <cell r="G72">
            <v>2.5179856115107899E-2</v>
          </cell>
          <cell r="H72">
            <v>1.0999999999999999E-2</v>
          </cell>
          <cell r="I72">
            <v>0.377</v>
          </cell>
          <cell r="J72">
            <v>0.26689774696707103</v>
          </cell>
          <cell r="K72">
            <v>0.10658914728682101</v>
          </cell>
          <cell r="L72">
            <v>2.7972027972027899E-2</v>
          </cell>
          <cell r="M72">
            <v>0.31654676258992798</v>
          </cell>
          <cell r="N72">
            <v>0.99006622516556197</v>
          </cell>
          <cell r="O72">
            <v>5.9447983014861899E-2</v>
          </cell>
          <cell r="P72">
            <v>9.3418259023354502E-2</v>
          </cell>
          <cell r="Q72">
            <v>0.34607218683651803</v>
          </cell>
          <cell r="R72">
            <v>0.314893617021276</v>
          </cell>
          <cell r="S72">
            <v>0.62526539278131599</v>
          </cell>
          <cell r="T72">
            <v>3.1847133757961698E-3</v>
          </cell>
          <cell r="U72">
            <v>0.161358811040339</v>
          </cell>
          <cell r="V72">
            <v>0.94373673036093397</v>
          </cell>
          <cell r="W72">
            <v>0</v>
          </cell>
          <cell r="X72">
            <v>0</v>
          </cell>
          <cell r="Y72">
            <v>0</v>
          </cell>
          <cell r="Z72">
            <v>1</v>
          </cell>
          <cell r="AA72">
            <v>0</v>
          </cell>
          <cell r="AB72">
            <v>1</v>
          </cell>
          <cell r="AC72">
            <v>0</v>
          </cell>
          <cell r="AD72">
            <v>0</v>
          </cell>
          <cell r="AE72">
            <v>0</v>
          </cell>
          <cell r="AF72">
            <v>2</v>
          </cell>
          <cell r="AG72">
            <v>4</v>
          </cell>
          <cell r="AH72" t="str">
            <v>list(list(c(-91.665836, -91.66486, -91.656074, -91.656043, -91.646287, -91.646228, -91.641324, -91.641311, -91.63181, -91.631872, -91.635076, -91.635064, -91.637521, -91.636527, -91.636576, -91.648986, -91.64882, -91.657282, -91.657326, -91.656112, -91.663869, -91.665801, -91.665772, -91.665745, -91.658164, -91.658266, -91.66244, -91.662487, -91.66581, -91.665836, 41.86153, 41.861569, 41.861415, 41.858248, 41.858117, 41.854935, 41.854879, 41.840569, 41.840252, 41.836479, 41.836479, 41.837194, 41.837193, 
41.836103, 41.832992, 41.833202, 41.840417, 41.840396, 41.837838, 41.836913, 41.836902, 41.836923, 41.84243, 41.847899, 41.847846, 41.85478, 41.854837, 41.858205, 41.858219, 41.86153)))</v>
          </cell>
        </row>
        <row r="73">
          <cell r="A73">
            <v>1969960</v>
          </cell>
          <cell r="B73" t="str">
            <v>St. Donatus city, Iowa</v>
          </cell>
          <cell r="C73">
            <v>120</v>
          </cell>
          <cell r="D73">
            <v>44141</v>
          </cell>
          <cell r="E73">
            <v>0.16300000000000001</v>
          </cell>
          <cell r="F73">
            <v>5.0632911392405E-2</v>
          </cell>
          <cell r="G73">
            <v>0</v>
          </cell>
          <cell r="H73">
            <v>0</v>
          </cell>
          <cell r="I73">
            <v>0.41899999999999998</v>
          </cell>
          <cell r="J73">
            <v>-0.11111111111111099</v>
          </cell>
          <cell r="K73">
            <v>0.77310924369747902</v>
          </cell>
          <cell r="L73">
            <v>0</v>
          </cell>
          <cell r="M73">
            <v>0.265822784810126</v>
          </cell>
          <cell r="N73">
            <v>4.5253863134657797E-2</v>
          </cell>
          <cell r="O73">
            <v>0.81422505307855597</v>
          </cell>
          <cell r="P73">
            <v>0.23991507430997799</v>
          </cell>
          <cell r="Q73">
            <v>0</v>
          </cell>
          <cell r="R73">
            <v>0</v>
          </cell>
          <cell r="S73">
            <v>0.76857749469214398</v>
          </cell>
          <cell r="T73">
            <v>0.98726114649681496</v>
          </cell>
          <cell r="U73">
            <v>0</v>
          </cell>
          <cell r="V73">
            <v>0.84076433121019101</v>
          </cell>
          <cell r="W73">
            <v>2</v>
          </cell>
          <cell r="X73">
            <v>2</v>
          </cell>
          <cell r="Y73">
            <v>0</v>
          </cell>
          <cell r="Z73">
            <v>0</v>
          </cell>
          <cell r="AA73">
            <v>0</v>
          </cell>
          <cell r="AB73">
            <v>2</v>
          </cell>
          <cell r="AC73">
            <v>2</v>
          </cell>
          <cell r="AD73">
            <v>2</v>
          </cell>
          <cell r="AE73">
            <v>0</v>
          </cell>
          <cell r="AF73">
            <v>2</v>
          </cell>
          <cell r="AG73">
            <v>12</v>
          </cell>
          <cell r="AH73" t="str">
            <v>list(list(c(-90.548812, -90.545197, -90.545253, -90.535804, -90.535549, -90.535527, -90.535569, -90.540403, -90.544159, -90.548819, -90.548812, 42.363802, 42.363754, 42.367442, 42.367318, 42.362964, 42.361088, 42.359545, 42.360262, 42.357692, 42.356472, 42.363802)))</v>
          </cell>
        </row>
        <row r="74">
          <cell r="A74">
            <v>1949305</v>
          </cell>
          <cell r="B74" t="str">
            <v>Marble Rock city, Iowa</v>
          </cell>
          <cell r="C74">
            <v>271</v>
          </cell>
          <cell r="D74">
            <v>65625</v>
          </cell>
          <cell r="E74">
            <v>6.3E-2</v>
          </cell>
          <cell r="F74">
            <v>8.04597701149425E-2</v>
          </cell>
          <cell r="G74">
            <v>5.7471264367816001E-2</v>
          </cell>
          <cell r="H74">
            <v>5.7000000000000002E-2</v>
          </cell>
          <cell r="I74">
            <v>0.36699999999999999</v>
          </cell>
          <cell r="J74">
            <v>-0.11726384364820799</v>
          </cell>
          <cell r="K74">
            <v>0.61654135338345795</v>
          </cell>
          <cell r="L74">
            <v>0.22429906542056</v>
          </cell>
          <cell r="M74">
            <v>0.21839080459770099</v>
          </cell>
          <cell r="N74">
            <v>0.47792494481236197</v>
          </cell>
          <cell r="O74">
            <v>0.29193205944798301</v>
          </cell>
          <cell r="P74">
            <v>0.43736730360934101</v>
          </cell>
          <cell r="Q74">
            <v>0.71125265392781301</v>
          </cell>
          <cell r="R74">
            <v>0.83085106382978702</v>
          </cell>
          <cell r="S74">
            <v>0.57537154989384198</v>
          </cell>
          <cell r="T74">
            <v>0.89702760084925603</v>
          </cell>
          <cell r="U74">
            <v>0.88216560509554098</v>
          </cell>
          <cell r="V74">
            <v>0.68577494692144303</v>
          </cell>
          <cell r="W74">
            <v>1</v>
          </cell>
          <cell r="X74">
            <v>0</v>
          </cell>
          <cell r="Y74">
            <v>1</v>
          </cell>
          <cell r="Z74">
            <v>2</v>
          </cell>
          <cell r="AA74">
            <v>2</v>
          </cell>
          <cell r="AB74">
            <v>1</v>
          </cell>
          <cell r="AC74">
            <v>2</v>
          </cell>
          <cell r="AD74">
            <v>2</v>
          </cell>
          <cell r="AE74">
            <v>2</v>
          </cell>
          <cell r="AF74">
            <v>2</v>
          </cell>
          <cell r="AG74">
            <v>15</v>
          </cell>
          <cell r="AH74" t="str">
            <v>list(list(c(-92.87905, -92.874136, -92.873971, -92.859428, -92.859389, -92.878873, -92.87905, 42.965215, 42.965179, 42.972406, 42.97249, 42.957992, 42.957924, 42.965215)))</v>
          </cell>
        </row>
        <row r="75">
          <cell r="A75">
            <v>1939000</v>
          </cell>
          <cell r="B75" t="str">
            <v>Irwin city, Iowa</v>
          </cell>
          <cell r="C75">
            <v>319</v>
          </cell>
          <cell r="D75">
            <v>40417</v>
          </cell>
          <cell r="E75">
            <v>0.155</v>
          </cell>
          <cell r="F75">
            <v>0.15028901734104</v>
          </cell>
          <cell r="G75">
            <v>0.115606936416184</v>
          </cell>
          <cell r="H75">
            <v>6.0000000000000001E-3</v>
          </cell>
          <cell r="I75">
            <v>0.4</v>
          </cell>
          <cell r="J75">
            <v>-6.4516129032257993E-2</v>
          </cell>
          <cell r="K75">
            <v>0.32142857142857101</v>
          </cell>
          <cell r="L75">
            <v>6.9892473118279494E-2</v>
          </cell>
          <cell r="M75">
            <v>0.219653179190751</v>
          </cell>
          <cell r="N75">
            <v>2.8697571743929302E-2</v>
          </cell>
          <cell r="O75">
            <v>0.79511677282377902</v>
          </cell>
          <cell r="P75">
            <v>0.78343949044585903</v>
          </cell>
          <cell r="Q75">
            <v>0.93099787685774904</v>
          </cell>
          <cell r="R75">
            <v>0.244680851063829</v>
          </cell>
          <cell r="S75">
            <v>0.71974522292993603</v>
          </cell>
          <cell r="T75">
            <v>0.13375796178343899</v>
          </cell>
          <cell r="U75">
            <v>0.36836518046709099</v>
          </cell>
          <cell r="V75">
            <v>0.69108280254776999</v>
          </cell>
          <cell r="W75">
            <v>2</v>
          </cell>
          <cell r="X75">
            <v>2</v>
          </cell>
          <cell r="Y75">
            <v>2</v>
          </cell>
          <cell r="Z75">
            <v>2</v>
          </cell>
          <cell r="AA75">
            <v>0</v>
          </cell>
          <cell r="AB75">
            <v>2</v>
          </cell>
          <cell r="AC75">
            <v>1</v>
          </cell>
          <cell r="AD75">
            <v>0</v>
          </cell>
          <cell r="AE75">
            <v>1</v>
          </cell>
          <cell r="AF75">
            <v>2</v>
          </cell>
          <cell r="AG75">
            <v>14</v>
          </cell>
          <cell r="AH75" t="str">
            <v>list(list(c(-95.214109, -95.209285, -95.209271, -95.206912, -95.206907, -95.199361, -95.199384, -95.209376, -95.209375, -95.214206, -95.214109, 41.795427, 41.795411, 41.79705, 41.797054, 41.795402, 41.795416, 41.784558, 41.784529, 41.784563, 41.784589, 41.795427)))</v>
          </cell>
        </row>
        <row r="76">
          <cell r="A76">
            <v>1944535</v>
          </cell>
          <cell r="B76" t="str">
            <v>Leon city, Iowa</v>
          </cell>
          <cell r="C76">
            <v>1822</v>
          </cell>
          <cell r="D76">
            <v>54231</v>
          </cell>
          <cell r="E76">
            <v>0.107</v>
          </cell>
          <cell r="F76">
            <v>0.13202933985330001</v>
          </cell>
          <cell r="G76">
            <v>7.3349633251833704E-2</v>
          </cell>
          <cell r="H76">
            <v>8.0000000000000002E-3</v>
          </cell>
          <cell r="I76">
            <v>0.41899999999999998</v>
          </cell>
          <cell r="J76">
            <v>-7.8401618614061697E-2</v>
          </cell>
          <cell r="K76">
            <v>0.576759966072943</v>
          </cell>
          <cell r="L76">
            <v>0.212723658051689</v>
          </cell>
          <cell r="M76">
            <v>0.155256723716381</v>
          </cell>
          <cell r="N76">
            <v>0.197571743929359</v>
          </cell>
          <cell r="O76">
            <v>0.56687898089171895</v>
          </cell>
          <cell r="P76">
            <v>0.70594479830148604</v>
          </cell>
          <cell r="Q76">
            <v>0.822717622080679</v>
          </cell>
          <cell r="R76">
            <v>0.275531914893617</v>
          </cell>
          <cell r="S76">
            <v>0.76857749469214398</v>
          </cell>
          <cell r="T76">
            <v>0.83333333333333304</v>
          </cell>
          <cell r="U76">
            <v>0.86518046709129504</v>
          </cell>
          <cell r="V76">
            <v>0.36093418259023302</v>
          </cell>
          <cell r="W76">
            <v>2</v>
          </cell>
          <cell r="X76">
            <v>1</v>
          </cell>
          <cell r="Y76">
            <v>2</v>
          </cell>
          <cell r="Z76">
            <v>2</v>
          </cell>
          <cell r="AA76">
            <v>0</v>
          </cell>
          <cell r="AB76">
            <v>2</v>
          </cell>
          <cell r="AC76">
            <v>2</v>
          </cell>
          <cell r="AD76">
            <v>2</v>
          </cell>
          <cell r="AE76">
            <v>2</v>
          </cell>
          <cell r="AF76">
            <v>1</v>
          </cell>
          <cell r="AG76">
            <v>16</v>
          </cell>
          <cell r="AH76" t="str">
            <v>list(list(c(-93.771579, -93.771382, -93.738375, -93.738467, -93.73719, -93.738504, -93.738855, -93.742534, -93.743419, -93.745163, -93.747153, -93.748341, -93.748341, -93.771989, -93.771579, 40.740176, 40.754086, 40.75386, 40.740428, 40.739513, 40.738812, 40.724753, 40.72471, 40.724749, 40.725754, 40.727912, 40.727907, 40.728659, 40.72884, 40.740176)))</v>
          </cell>
        </row>
        <row r="77">
          <cell r="A77">
            <v>1975135</v>
          </cell>
          <cell r="B77" t="str">
            <v>State Center city, Iowa</v>
          </cell>
          <cell r="C77">
            <v>1391</v>
          </cell>
          <cell r="D77">
            <v>83942</v>
          </cell>
          <cell r="E77">
            <v>4.9000000000000002E-2</v>
          </cell>
          <cell r="F77">
            <v>0.12349914236706599</v>
          </cell>
          <cell r="G77">
            <v>6.3464837049742706E-2</v>
          </cell>
          <cell r="H77">
            <v>0.02</v>
          </cell>
          <cell r="I77">
            <v>0.28999999999999998</v>
          </cell>
          <cell r="J77">
            <v>-5.2452316076294199E-2</v>
          </cell>
          <cell r="K77">
            <v>0.40303358613217699</v>
          </cell>
          <cell r="L77">
            <v>8.2670906200317903E-2</v>
          </cell>
          <cell r="M77">
            <v>0.228130360205831</v>
          </cell>
          <cell r="N77">
            <v>0.82339955849889601</v>
          </cell>
          <cell r="O77">
            <v>0.20806794055201699</v>
          </cell>
          <cell r="P77">
            <v>0.66242038216560495</v>
          </cell>
          <cell r="Q77">
            <v>0.76220806794055196</v>
          </cell>
          <cell r="R77">
            <v>0.45531914893616998</v>
          </cell>
          <cell r="S77">
            <v>0.234607218683651</v>
          </cell>
          <cell r="T77">
            <v>0.31316348195329002</v>
          </cell>
          <cell r="U77">
            <v>0.42462845010615702</v>
          </cell>
          <cell r="V77">
            <v>0.73142250530785502</v>
          </cell>
          <cell r="W77">
            <v>0</v>
          </cell>
          <cell r="X77">
            <v>0</v>
          </cell>
          <cell r="Y77">
            <v>1</v>
          </cell>
          <cell r="Z77">
            <v>2</v>
          </cell>
          <cell r="AA77">
            <v>1</v>
          </cell>
          <cell r="AB77">
            <v>0</v>
          </cell>
          <cell r="AC77">
            <v>1</v>
          </cell>
          <cell r="AD77">
            <v>0</v>
          </cell>
          <cell r="AE77">
            <v>1</v>
          </cell>
          <cell r="AF77">
            <v>2</v>
          </cell>
          <cell r="AG77">
            <v>8</v>
          </cell>
          <cell r="AH77" t="str">
            <v>list(list(c(-93.174995, -93.165301, -93.165069, -93.155543, -93.155522, -93.165169, -93.174798, -93.174995, 42.022146, 42.022074, 42.022072, 42.021994, 42.007722, 42.007576, 42.007344, 42.022146)))</v>
          </cell>
        </row>
        <row r="78">
          <cell r="A78">
            <v>1904330</v>
          </cell>
          <cell r="B78" t="str">
            <v>Baldwin city, Iowa</v>
          </cell>
          <cell r="C78">
            <v>99</v>
          </cell>
          <cell r="D78">
            <v>58875</v>
          </cell>
          <cell r="E78">
            <v>7.8E-2</v>
          </cell>
          <cell r="F78">
            <v>0.154929577464788</v>
          </cell>
          <cell r="G78">
            <v>5.6338028169014003E-2</v>
          </cell>
          <cell r="H78">
            <v>0.114</v>
          </cell>
          <cell r="I78">
            <v>0.41</v>
          </cell>
          <cell r="J78">
            <v>-9.1743119266054995E-2</v>
          </cell>
          <cell r="K78">
            <v>0.66371681415929196</v>
          </cell>
          <cell r="L78">
            <v>0.20224719101123501</v>
          </cell>
          <cell r="M78">
            <v>0.28169014084506999</v>
          </cell>
          <cell r="N78">
            <v>0.31346578366445899</v>
          </cell>
          <cell r="O78">
            <v>0.39915074309978699</v>
          </cell>
          <cell r="P78">
            <v>0.79936305732484003</v>
          </cell>
          <cell r="Q78">
            <v>0.70063694267515897</v>
          </cell>
          <cell r="R78">
            <v>0.95425531914893602</v>
          </cell>
          <cell r="S78">
            <v>0.74840764331210097</v>
          </cell>
          <cell r="T78">
            <v>0.95116772823779105</v>
          </cell>
          <cell r="U78">
            <v>0.84925690021231404</v>
          </cell>
          <cell r="V78">
            <v>0.87791932059447897</v>
          </cell>
          <cell r="W78">
            <v>2</v>
          </cell>
          <cell r="X78">
            <v>1</v>
          </cell>
          <cell r="Y78">
            <v>2</v>
          </cell>
          <cell r="Z78">
            <v>2</v>
          </cell>
          <cell r="AA78">
            <v>2</v>
          </cell>
          <cell r="AB78">
            <v>2</v>
          </cell>
          <cell r="AC78">
            <v>2</v>
          </cell>
          <cell r="AD78">
            <v>2</v>
          </cell>
          <cell r="AE78">
            <v>2</v>
          </cell>
          <cell r="AF78">
            <v>2</v>
          </cell>
          <cell r="AG78">
            <v>19</v>
          </cell>
          <cell r="AH78" t="str">
            <v>list(list(c(-90.84596, -90.841138, -90.831165, -90.831161, -90.83926, -90.845869, -90.84596, 42.07679, 42.07689, 42.076563, 42.069507, 42.069495, 42.069505, 42.07679)))</v>
          </cell>
        </row>
        <row r="79">
          <cell r="A79">
            <v>1933285</v>
          </cell>
          <cell r="B79" t="str">
            <v>Guernsey city, Iowa</v>
          </cell>
          <cell r="C79">
            <v>63</v>
          </cell>
          <cell r="D79">
            <v>70833</v>
          </cell>
          <cell r="E79">
            <v>0.02</v>
          </cell>
          <cell r="F79">
            <v>3.5714285714285698E-2</v>
          </cell>
          <cell r="G79">
            <v>0</v>
          </cell>
          <cell r="H79">
            <v>0</v>
          </cell>
          <cell r="I79">
            <v>0.26100000000000001</v>
          </cell>
          <cell r="J79">
            <v>0</v>
          </cell>
          <cell r="K79">
            <v>0.74358974358974295</v>
          </cell>
          <cell r="L79">
            <v>0</v>
          </cell>
          <cell r="M79">
            <v>0.214285714285714</v>
          </cell>
          <cell r="N79">
            <v>0.59823399558498802</v>
          </cell>
          <cell r="O79">
            <v>6.3694267515923497E-2</v>
          </cell>
          <cell r="P79">
            <v>0.17091295116772801</v>
          </cell>
          <cell r="Q79">
            <v>0</v>
          </cell>
          <cell r="R79">
            <v>0</v>
          </cell>
          <cell r="S79">
            <v>0.136942675159235</v>
          </cell>
          <cell r="T79">
            <v>0.97983014861995699</v>
          </cell>
          <cell r="U79">
            <v>0</v>
          </cell>
          <cell r="V79">
            <v>0.66985138004246203</v>
          </cell>
          <cell r="W79">
            <v>1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</v>
          </cell>
          <cell r="AD79">
            <v>2</v>
          </cell>
          <cell r="AE79">
            <v>0</v>
          </cell>
          <cell r="AF79">
            <v>1</v>
          </cell>
          <cell r="AG79">
            <v>5</v>
          </cell>
          <cell r="AH79" t="str">
            <v>list(list(c(-92.353366, -92.341661, -92.338908, -92.338583, -92.353174, -92.353366, 41.655953, 41.656011, 41.65604, 41.645154, 41.645092, 41.655953)))</v>
          </cell>
        </row>
        <row r="80">
          <cell r="A80">
            <v>1950250</v>
          </cell>
          <cell r="B80" t="str">
            <v>Massena city, Iowa</v>
          </cell>
          <cell r="C80">
            <v>359</v>
          </cell>
          <cell r="D80">
            <v>61827</v>
          </cell>
          <cell r="E80">
            <v>0.14399999999999999</v>
          </cell>
          <cell r="F80">
            <v>0.112582781456953</v>
          </cell>
          <cell r="G80">
            <v>1.98675496688741E-2</v>
          </cell>
          <cell r="H80">
            <v>6.2E-2</v>
          </cell>
          <cell r="I80">
            <v>0.43099999999999999</v>
          </cell>
          <cell r="J80">
            <v>1.12676056338028E-2</v>
          </cell>
          <cell r="K80">
            <v>0.41150442477876098</v>
          </cell>
          <cell r="L80">
            <v>9.1463414634146298E-2</v>
          </cell>
          <cell r="M80">
            <v>0.205298013245033</v>
          </cell>
          <cell r="N80">
            <v>0.38631346578366399</v>
          </cell>
          <cell r="O80">
            <v>0.75265392781316298</v>
          </cell>
          <cell r="P80">
            <v>0.60509554140127297</v>
          </cell>
          <cell r="Q80">
            <v>0.28237791932059397</v>
          </cell>
          <cell r="R80">
            <v>0.85638297872340396</v>
          </cell>
          <cell r="S80">
            <v>0.79511677282377902</v>
          </cell>
          <cell r="T80">
            <v>0.34076433121019101</v>
          </cell>
          <cell r="U80">
            <v>0.47027600849256901</v>
          </cell>
          <cell r="V80">
            <v>0.61995753715498902</v>
          </cell>
          <cell r="W80">
            <v>1</v>
          </cell>
          <cell r="X80">
            <v>2</v>
          </cell>
          <cell r="Y80">
            <v>1</v>
          </cell>
          <cell r="Z80">
            <v>0</v>
          </cell>
          <cell r="AA80">
            <v>2</v>
          </cell>
          <cell r="AB80">
            <v>2</v>
          </cell>
          <cell r="AC80">
            <v>0</v>
          </cell>
          <cell r="AD80">
            <v>1</v>
          </cell>
          <cell r="AE80">
            <v>1</v>
          </cell>
          <cell r="AF80">
            <v>1</v>
          </cell>
          <cell r="AG80">
            <v>11</v>
          </cell>
          <cell r="AH80" t="str">
            <v>list(list(c(-94.776968, -94.762668, -94.762718, -94.777031, -94.776968, 41.257279, 41.257304, 41.244002, 41.243936, 41.257279)))</v>
          </cell>
        </row>
        <row r="81">
          <cell r="A81">
            <v>1904555</v>
          </cell>
          <cell r="B81" t="str">
            <v>Barnes City city, Iowa</v>
          </cell>
          <cell r="C81">
            <v>156</v>
          </cell>
          <cell r="D81">
            <v>82500</v>
          </cell>
          <cell r="E81">
            <v>2.5999999999999999E-2</v>
          </cell>
          <cell r="F81">
            <v>8.9285714285714204E-2</v>
          </cell>
          <cell r="G81">
            <v>3.5714285714285698E-2</v>
          </cell>
          <cell r="H81">
            <v>0</v>
          </cell>
          <cell r="I81">
            <v>0.46399999999999902</v>
          </cell>
          <cell r="J81">
            <v>-0.11363636363636299</v>
          </cell>
          <cell r="K81">
            <v>0.59139784946236496</v>
          </cell>
          <cell r="L81">
            <v>0.15151515151515099</v>
          </cell>
          <cell r="M81">
            <v>7.1428571428571397E-2</v>
          </cell>
          <cell r="N81">
            <v>0.80463576158940397</v>
          </cell>
          <cell r="O81">
            <v>8.5987261146496796E-2</v>
          </cell>
          <cell r="P81">
            <v>0.485138004246284</v>
          </cell>
          <cell r="Q81">
            <v>0.47876857749469198</v>
          </cell>
          <cell r="R81">
            <v>0</v>
          </cell>
          <cell r="S81">
            <v>0.86730360934182504</v>
          </cell>
          <cell r="T81">
            <v>0.86305732484076403</v>
          </cell>
          <cell r="U81">
            <v>0.73142250530785502</v>
          </cell>
          <cell r="V81">
            <v>7.1125265392781301E-2</v>
          </cell>
          <cell r="W81">
            <v>0</v>
          </cell>
          <cell r="X81">
            <v>0</v>
          </cell>
          <cell r="Y81">
            <v>1</v>
          </cell>
          <cell r="Z81">
            <v>1</v>
          </cell>
          <cell r="AA81">
            <v>0</v>
          </cell>
          <cell r="AB81">
            <v>2</v>
          </cell>
          <cell r="AC81">
            <v>2</v>
          </cell>
          <cell r="AD81">
            <v>2</v>
          </cell>
          <cell r="AE81">
            <v>2</v>
          </cell>
          <cell r="AF81">
            <v>0</v>
          </cell>
          <cell r="AG81">
            <v>10</v>
          </cell>
          <cell r="AH81" t="str">
            <v>list(list(c(-92.479396, -92.474596, -92.474572, -92.472169, -92.469754, -92.469799, -92.469788, -92.464191, -92.460153, -92.460161, -92.460175, -92.460126, -92.47941, -92.479396, 41.509383, 41.509396, 41.512994, 41.513, 41.513007, 41.51176, 41.511188, 41.511211, 41.511215, 41.509406, 41.509406, 41.502751, 41.502607, 41.509383)))</v>
          </cell>
        </row>
        <row r="82">
          <cell r="A82">
            <v>1932520</v>
          </cell>
          <cell r="B82" t="str">
            <v>Gravity city, Iowa</v>
          </cell>
          <cell r="C82">
            <v>154</v>
          </cell>
          <cell r="D82">
            <v>54500</v>
          </cell>
          <cell r="E82">
            <v>0.156</v>
          </cell>
          <cell r="F82">
            <v>6.8965517241379296E-2</v>
          </cell>
          <cell r="G82">
            <v>6.8965517241379296E-2</v>
          </cell>
          <cell r="H82">
            <v>0</v>
          </cell>
          <cell r="I82">
            <v>0.46799999999999897</v>
          </cell>
          <cell r="J82">
            <v>-0.180851063829787</v>
          </cell>
          <cell r="K82">
            <v>0.625</v>
          </cell>
          <cell r="L82">
            <v>0.22666666666666599</v>
          </cell>
          <cell r="M82">
            <v>0.15517241379310301</v>
          </cell>
          <cell r="N82">
            <v>0.205298013245033</v>
          </cell>
          <cell r="O82">
            <v>0.79830148619957497</v>
          </cell>
          <cell r="P82">
            <v>0.36411889596602898</v>
          </cell>
          <cell r="Q82">
            <v>0.79830148619957497</v>
          </cell>
          <cell r="R82">
            <v>0</v>
          </cell>
          <cell r="S82">
            <v>0.87791932059447897</v>
          </cell>
          <cell r="T82">
            <v>0.91082802547770703</v>
          </cell>
          <cell r="U82">
            <v>0.88322717622080604</v>
          </cell>
          <cell r="V82">
            <v>0.35881104033970201</v>
          </cell>
          <cell r="W82">
            <v>2</v>
          </cell>
          <cell r="X82">
            <v>2</v>
          </cell>
          <cell r="Y82">
            <v>1</v>
          </cell>
          <cell r="Z82">
            <v>2</v>
          </cell>
          <cell r="AA82">
            <v>0</v>
          </cell>
          <cell r="AB82">
            <v>2</v>
          </cell>
          <cell r="AC82">
            <v>2</v>
          </cell>
          <cell r="AD82">
            <v>2</v>
          </cell>
          <cell r="AE82">
            <v>2</v>
          </cell>
          <cell r="AF82">
            <v>1</v>
          </cell>
          <cell r="AG82">
            <v>16</v>
          </cell>
          <cell r="AH82" t="str">
            <v>list(list(c(-94.747748, -94.740169, -94.738934, -94.738966, -94.743492, -94.746315, -94.747463, -94.747748, 40.766364, 40.766425, 40.763917, 40.755621, 40.755595, 40.754513, 40.75561, 40.766364)))</v>
          </cell>
        </row>
        <row r="83">
          <cell r="A83">
            <v>1971940</v>
          </cell>
          <cell r="B83" t="str">
            <v>Shannon City city, Iowa</v>
          </cell>
          <cell r="C83">
            <v>73</v>
          </cell>
          <cell r="D83">
            <v>92875</v>
          </cell>
          <cell r="E83">
            <v>1.7000000000000001E-2</v>
          </cell>
          <cell r="F83">
            <v>0.14285714285714199</v>
          </cell>
          <cell r="G83">
            <v>5.7142857142857099E-2</v>
          </cell>
          <cell r="H83">
            <v>0</v>
          </cell>
          <cell r="I83">
            <v>0.28599999999999998</v>
          </cell>
          <cell r="J83">
            <v>2.8169014084507001E-2</v>
          </cell>
          <cell r="K83">
            <v>0.49275362318840499</v>
          </cell>
          <cell r="L83">
            <v>0</v>
          </cell>
          <cell r="M83">
            <v>8.5714285714285701E-2</v>
          </cell>
          <cell r="N83">
            <v>0.89735099337748303</v>
          </cell>
          <cell r="O83">
            <v>5.7324840764331197E-2</v>
          </cell>
          <cell r="P83">
            <v>0.75371549893842804</v>
          </cell>
          <cell r="Q83">
            <v>0.70806794055201605</v>
          </cell>
          <cell r="R83">
            <v>0</v>
          </cell>
          <cell r="S83">
            <v>0.21443736730360899</v>
          </cell>
          <cell r="T83">
            <v>0.62314225053078498</v>
          </cell>
          <cell r="U83">
            <v>0</v>
          </cell>
          <cell r="V83">
            <v>9.5541401273885301E-2</v>
          </cell>
          <cell r="W83">
            <v>0</v>
          </cell>
          <cell r="X83">
            <v>0</v>
          </cell>
          <cell r="Y83">
            <v>2</v>
          </cell>
          <cell r="Z83">
            <v>2</v>
          </cell>
          <cell r="AA83">
            <v>0</v>
          </cell>
          <cell r="AB83">
            <v>0</v>
          </cell>
          <cell r="AC83">
            <v>0</v>
          </cell>
          <cell r="AD83">
            <v>1</v>
          </cell>
          <cell r="AE83">
            <v>0</v>
          </cell>
          <cell r="AF83">
            <v>0</v>
          </cell>
          <cell r="AG83">
            <v>5</v>
          </cell>
          <cell r="AH83" t="str">
            <v>list(list(c(-94.270982, -94.26625, -94.266282, -94.261562, -94.261488, -94.256715, -94.25668, -94.256857, -94.269859, -94.269857, -94.267893, -94.268589, -94.270942, -94.270982, 40.902003, 40.901933, 40.905541, 40.905484, 40.901863, 40.901773, 40.898164, 40.894555, 40.89468, 40.896777, 40.89736, 40.898363, 40.898405, 40.902003)))</v>
          </cell>
        </row>
        <row r="84">
          <cell r="A84">
            <v>1968475</v>
          </cell>
          <cell r="B84" t="str">
            <v>Roland city, Iowa</v>
          </cell>
          <cell r="C84">
            <v>1362</v>
          </cell>
          <cell r="D84">
            <v>79028</v>
          </cell>
          <cell r="E84">
            <v>1.2E-2</v>
          </cell>
          <cell r="F84">
            <v>4.4096728307254598E-2</v>
          </cell>
          <cell r="G84">
            <v>4.2674253200568897E-2</v>
          </cell>
          <cell r="H84">
            <v>8.9999999999999993E-3</v>
          </cell>
          <cell r="I84">
            <v>0.28899999999999998</v>
          </cell>
          <cell r="J84">
            <v>6.07476635514018E-2</v>
          </cell>
          <cell r="K84">
            <v>0.259763851044505</v>
          </cell>
          <cell r="L84">
            <v>5.1282051282051197E-2</v>
          </cell>
          <cell r="M84">
            <v>0.153627311522048</v>
          </cell>
          <cell r="N84">
            <v>0.76269315673289095</v>
          </cell>
          <cell r="O84">
            <v>4.3524416135881101E-2</v>
          </cell>
          <cell r="P84">
            <v>0.20700636942675099</v>
          </cell>
          <cell r="Q84">
            <v>0.57218683651804603</v>
          </cell>
          <cell r="R84">
            <v>0.28829787234042498</v>
          </cell>
          <cell r="S84">
            <v>0.22929936305732401</v>
          </cell>
          <cell r="T84">
            <v>6.7940552016985095E-2</v>
          </cell>
          <cell r="U84">
            <v>0.26433121019108202</v>
          </cell>
          <cell r="V84">
            <v>0.34713375796178297</v>
          </cell>
          <cell r="W84">
            <v>0</v>
          </cell>
          <cell r="X84">
            <v>0</v>
          </cell>
          <cell r="Y84">
            <v>0</v>
          </cell>
          <cell r="Z84">
            <v>1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1</v>
          </cell>
          <cell r="AG84">
            <v>2</v>
          </cell>
          <cell r="AH84" t="str">
            <v>list(list(c(-93.516105, -93.511688, -93.511626, -93.492133, -93.490832, -93.490823, -93.488551, -93.492159, -93.492174, -93.503996, -93.503997, -93.507872, -93.507875, -93.516546, -93.516105, 42.166354, 42.166365, 42.173587, 42.173722, 42.169235, 42.166532, 42.165419, 42.165296, 42.159248, 42.159156, 42.157309, 42.157302, 42.159141, 42.159092, 42.166354)))</v>
          </cell>
        </row>
        <row r="85">
          <cell r="A85">
            <v>1921900</v>
          </cell>
          <cell r="B85" t="str">
            <v>Doon city, Iowa</v>
          </cell>
          <cell r="C85">
            <v>619</v>
          </cell>
          <cell r="D85">
            <v>63750</v>
          </cell>
          <cell r="E85">
            <v>0.06</v>
          </cell>
          <cell r="F85">
            <v>8.0971659919028306E-3</v>
          </cell>
          <cell r="G85">
            <v>1.2145748987854201E-2</v>
          </cell>
          <cell r="H85">
            <v>3.3000000000000002E-2</v>
          </cell>
          <cell r="I85">
            <v>0.25800000000000001</v>
          </cell>
          <cell r="J85">
            <v>7.2790294627382998E-2</v>
          </cell>
          <cell r="K85">
            <v>0.62362637362637297</v>
          </cell>
          <cell r="L85">
            <v>0</v>
          </cell>
          <cell r="M85">
            <v>0.15384615384615299</v>
          </cell>
          <cell r="N85">
            <v>0.431567328918322</v>
          </cell>
          <cell r="O85">
            <v>0.27070063694267499</v>
          </cell>
          <cell r="P85">
            <v>6.7940552016985095E-2</v>
          </cell>
          <cell r="Q85">
            <v>0.194267515923566</v>
          </cell>
          <cell r="R85">
            <v>0.626595744680851</v>
          </cell>
          <cell r="S85">
            <v>0.12738853503184699</v>
          </cell>
          <cell r="T85">
            <v>0.90658174097664501</v>
          </cell>
          <cell r="U85">
            <v>0</v>
          </cell>
          <cell r="V85">
            <v>0.34925690021231398</v>
          </cell>
          <cell r="W85">
            <v>1</v>
          </cell>
          <cell r="X85">
            <v>0</v>
          </cell>
          <cell r="Y85">
            <v>0</v>
          </cell>
          <cell r="Z85">
            <v>0</v>
          </cell>
          <cell r="AA85">
            <v>1</v>
          </cell>
          <cell r="AB85">
            <v>0</v>
          </cell>
          <cell r="AC85">
            <v>0</v>
          </cell>
          <cell r="AD85">
            <v>2</v>
          </cell>
          <cell r="AE85">
            <v>0</v>
          </cell>
          <cell r="AF85">
            <v>1</v>
          </cell>
          <cell r="AG85">
            <v>5</v>
          </cell>
          <cell r="AH85" t="str">
            <v>list(list(c(-96.24064, -96.225888, -96.224381, -96.225977, -96.225949, -96.2315, -96.241063, -96.24064, 43.286537, 43.286589, 43.282912, 43.277424, 43.27199, 43.271997, 43.272157, 43.286537)))</v>
          </cell>
        </row>
        <row r="86">
          <cell r="A86">
            <v>1931575</v>
          </cell>
          <cell r="B86" t="str">
            <v>Goodell city, Iowa</v>
          </cell>
          <cell r="C86">
            <v>140</v>
          </cell>
          <cell r="D86">
            <v>87813</v>
          </cell>
          <cell r="E86">
            <v>0.10099999999999899</v>
          </cell>
          <cell r="F86">
            <v>6.0240963855421603E-2</v>
          </cell>
          <cell r="G86">
            <v>0.265060240963855</v>
          </cell>
          <cell r="H86">
            <v>0</v>
          </cell>
          <cell r="I86">
            <v>0.28799999999999998</v>
          </cell>
          <cell r="J86">
            <v>7.1942446043165402E-3</v>
          </cell>
          <cell r="K86">
            <v>0.36363636363636298</v>
          </cell>
          <cell r="L86">
            <v>0.117021276595744</v>
          </cell>
          <cell r="M86">
            <v>0.108433734939759</v>
          </cell>
          <cell r="N86">
            <v>0.86865342163355397</v>
          </cell>
          <cell r="O86">
            <v>0.53609341825902301</v>
          </cell>
          <cell r="P86">
            <v>0.31104033970276002</v>
          </cell>
          <cell r="Q86">
            <v>0.99681528662420305</v>
          </cell>
          <cell r="R86">
            <v>0</v>
          </cell>
          <cell r="S86">
            <v>0.22292993630573199</v>
          </cell>
          <cell r="T86">
            <v>0.210191082802547</v>
          </cell>
          <cell r="U86">
            <v>0.59872611464968095</v>
          </cell>
          <cell r="V86">
            <v>0.15817409766454299</v>
          </cell>
          <cell r="W86">
            <v>0</v>
          </cell>
          <cell r="X86">
            <v>1</v>
          </cell>
          <cell r="Y86">
            <v>0</v>
          </cell>
          <cell r="Z86">
            <v>2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</v>
          </cell>
          <cell r="AF86">
            <v>0</v>
          </cell>
          <cell r="AG86">
            <v>4</v>
          </cell>
          <cell r="AH86" t="str">
            <v>list(list(c(-93.621391, -93.61644, -93.61641, -93.611462, -93.611408, -93.606852, -93.606922, -93.616462, -93.621386, -93.621391, 42.926654, 42.926654, 42.930267, 42.930285, 42.926654, 42.926655, 42.91939, 42.919398, 42.91941, 42.926654)))</v>
          </cell>
        </row>
        <row r="87">
          <cell r="A87">
            <v>1979095</v>
          </cell>
          <cell r="B87" t="str">
            <v>Truesdale city, Iowa</v>
          </cell>
          <cell r="C87">
            <v>69</v>
          </cell>
          <cell r="D87">
            <v>100076</v>
          </cell>
          <cell r="E87">
            <v>0.08</v>
          </cell>
          <cell r="F87">
            <v>3.94736842105263E-2</v>
          </cell>
          <cell r="G87">
            <v>0.105263157894736</v>
          </cell>
          <cell r="H87">
            <v>0</v>
          </cell>
          <cell r="I87">
            <v>0.315</v>
          </cell>
          <cell r="J87">
            <v>-0.148148148148148</v>
          </cell>
          <cell r="K87">
            <v>0.71111111111111103</v>
          </cell>
          <cell r="L87">
            <v>0.05</v>
          </cell>
          <cell r="M87">
            <v>0.23684210526315699</v>
          </cell>
          <cell r="N87">
            <v>0.92384105960264895</v>
          </cell>
          <cell r="O87">
            <v>0.40764331210191002</v>
          </cell>
          <cell r="P87">
            <v>0.19108280254776999</v>
          </cell>
          <cell r="Q87">
            <v>0.91082802547770703</v>
          </cell>
          <cell r="R87">
            <v>0</v>
          </cell>
          <cell r="S87">
            <v>0.33227176220806698</v>
          </cell>
          <cell r="T87">
            <v>0.97346072186836496</v>
          </cell>
          <cell r="U87">
            <v>0.25796178343949</v>
          </cell>
          <cell r="V87">
            <v>0.76433121019108197</v>
          </cell>
          <cell r="W87">
            <v>0</v>
          </cell>
          <cell r="X87">
            <v>1</v>
          </cell>
          <cell r="Y87">
            <v>0</v>
          </cell>
          <cell r="Z87">
            <v>2</v>
          </cell>
          <cell r="AA87">
            <v>0</v>
          </cell>
          <cell r="AB87">
            <v>1</v>
          </cell>
          <cell r="AC87">
            <v>2</v>
          </cell>
          <cell r="AD87">
            <v>2</v>
          </cell>
          <cell r="AE87">
            <v>0</v>
          </cell>
          <cell r="AF87">
            <v>2</v>
          </cell>
          <cell r="AG87">
            <v>10</v>
          </cell>
          <cell r="AH87" t="str">
            <v>list(list(c(-95.186421, -95.180297, -95.180384, -95.180386, -95.183684, -95.186884, -95.186421, 42.732614, 42.732699, 42.727092, 42.725815, 42.725993, 42.726031, 42.732614)))</v>
          </cell>
        </row>
        <row r="88">
          <cell r="A88">
            <v>1955965</v>
          </cell>
          <cell r="B88" t="str">
            <v>Newell city, Iowa</v>
          </cell>
          <cell r="C88">
            <v>906</v>
          </cell>
          <cell r="D88">
            <v>66667</v>
          </cell>
          <cell r="E88">
            <v>0.02</v>
          </cell>
          <cell r="F88">
            <v>4.7752808988764002E-2</v>
          </cell>
          <cell r="G88">
            <v>3.3707865168539297E-2</v>
          </cell>
          <cell r="H88">
            <v>4.8000000000000001E-2</v>
          </cell>
          <cell r="I88">
            <v>0.251</v>
          </cell>
          <cell r="J88">
            <v>3.4246575342465703E-2</v>
          </cell>
          <cell r="K88">
            <v>0.41421143847487002</v>
          </cell>
          <cell r="L88">
            <v>8.4832904884318702E-2</v>
          </cell>
          <cell r="M88">
            <v>0.14606741573033699</v>
          </cell>
          <cell r="N88">
            <v>0.51545253863134599</v>
          </cell>
          <cell r="O88">
            <v>6.3694267515923497E-2</v>
          </cell>
          <cell r="P88">
            <v>0.225053078556263</v>
          </cell>
          <cell r="Q88">
            <v>0.46072186836517998</v>
          </cell>
          <cell r="R88">
            <v>0.76489361702127601</v>
          </cell>
          <cell r="S88">
            <v>0.117834394904458</v>
          </cell>
          <cell r="T88">
            <v>0.35031847133757898</v>
          </cell>
          <cell r="U88">
            <v>0.434182590233545</v>
          </cell>
          <cell r="V88">
            <v>0.30360934182590199</v>
          </cell>
          <cell r="W88">
            <v>1</v>
          </cell>
          <cell r="X88">
            <v>0</v>
          </cell>
          <cell r="Y88">
            <v>0</v>
          </cell>
          <cell r="Z88">
            <v>1</v>
          </cell>
          <cell r="AA88">
            <v>2</v>
          </cell>
          <cell r="AB88">
            <v>0</v>
          </cell>
          <cell r="AC88">
            <v>0</v>
          </cell>
          <cell r="AD88">
            <v>1</v>
          </cell>
          <cell r="AE88">
            <v>1</v>
          </cell>
          <cell r="AF88">
            <v>0</v>
          </cell>
          <cell r="AG88">
            <v>6</v>
          </cell>
          <cell r="AH88" t="str">
            <v>list(list(c(-95.015221, -95.014577, -95.013383, -95.013581, -94.99388, -94.993704, -94.99614, -94.996105, -95.002419, -95.002364, -95.005105, -95.005126, -95.013271, -95.013323, -95.015169, -95.015221, 42.606812, 42.606963, 42.606976, 42.618789, 42.618725, 42.604183, 42.604204, 42.600553, 42.600546, 42.598771, 42.598785, 42.600616, 42.600638, 42.60431, 42.604325, 42.606812)))</v>
          </cell>
        </row>
        <row r="89">
          <cell r="A89">
            <v>1971355</v>
          </cell>
          <cell r="B89" t="str">
            <v>Searsboro city, Iowa</v>
          </cell>
          <cell r="C89">
            <v>129</v>
          </cell>
          <cell r="D89">
            <v>66250</v>
          </cell>
          <cell r="E89">
            <v>0.17399999999999999</v>
          </cell>
          <cell r="F89">
            <v>0.209302325581395</v>
          </cell>
          <cell r="G89">
            <v>6.9767441860465101E-2</v>
          </cell>
          <cell r="H89">
            <v>0</v>
          </cell>
          <cell r="I89">
            <v>0.44799999999999901</v>
          </cell>
          <cell r="J89">
            <v>-0.12837837837837801</v>
          </cell>
          <cell r="K89">
            <v>0.623529411764705</v>
          </cell>
          <cell r="L89">
            <v>8.8888888888888795E-2</v>
          </cell>
          <cell r="M89">
            <v>0.209302325581395</v>
          </cell>
          <cell r="N89">
            <v>0.49337748344370802</v>
          </cell>
          <cell r="O89">
            <v>0.83545647558386404</v>
          </cell>
          <cell r="P89">
            <v>0.91613588110403399</v>
          </cell>
          <cell r="Q89">
            <v>0.80148619957537104</v>
          </cell>
          <cell r="R89">
            <v>0</v>
          </cell>
          <cell r="S89">
            <v>0.83970276008492495</v>
          </cell>
          <cell r="T89">
            <v>0.90552016985137995</v>
          </cell>
          <cell r="U89">
            <v>0.45753715498938402</v>
          </cell>
          <cell r="V89">
            <v>0.64225053078556205</v>
          </cell>
          <cell r="W89">
            <v>1</v>
          </cell>
          <cell r="X89">
            <v>2</v>
          </cell>
          <cell r="Y89">
            <v>2</v>
          </cell>
          <cell r="Z89">
            <v>2</v>
          </cell>
          <cell r="AA89">
            <v>0</v>
          </cell>
          <cell r="AB89">
            <v>2</v>
          </cell>
          <cell r="AC89">
            <v>2</v>
          </cell>
          <cell r="AD89">
            <v>2</v>
          </cell>
          <cell r="AE89">
            <v>1</v>
          </cell>
          <cell r="AF89">
            <v>1</v>
          </cell>
          <cell r="AG89">
            <v>15</v>
          </cell>
          <cell r="AH89" t="str">
            <v>list(list(c(-92.710216, -92.700516, -92.700507, -92.69826, -92.698256, -92.700385, -92.700326, -92.69562, -92.695569, -92.702504, -92.710077, -92.710216, 41.584972, 41.585013, 41.582747, 41.582785, 41.581427, 41.581395, 41.577776, 41.57785, 41.5742, 41.574144, 41.574105, 41.584972)))</v>
          </cell>
        </row>
        <row r="90">
          <cell r="A90">
            <v>1980130</v>
          </cell>
          <cell r="B90" t="str">
            <v>Vail city, Iowa</v>
          </cell>
          <cell r="C90">
            <v>396</v>
          </cell>
          <cell r="D90">
            <v>70625</v>
          </cell>
          <cell r="E90">
            <v>0.29399999999999998</v>
          </cell>
          <cell r="F90">
            <v>3.54609929078014E-2</v>
          </cell>
          <cell r="G90">
            <v>8.5106382978723402E-2</v>
          </cell>
          <cell r="H90">
            <v>0</v>
          </cell>
          <cell r="I90">
            <v>0.36</v>
          </cell>
          <cell r="J90">
            <v>-9.1743119266054995E-2</v>
          </cell>
          <cell r="K90">
            <v>0.57196969696969702</v>
          </cell>
          <cell r="L90">
            <v>0.17058823529411701</v>
          </cell>
          <cell r="M90">
            <v>0.184397163120567</v>
          </cell>
          <cell r="N90">
            <v>0.59492273730684297</v>
          </cell>
          <cell r="O90">
            <v>0.96709129511677205</v>
          </cell>
          <cell r="P90">
            <v>0.169851380042462</v>
          </cell>
          <cell r="Q90">
            <v>0.86518046709129504</v>
          </cell>
          <cell r="R90">
            <v>0</v>
          </cell>
          <cell r="S90">
            <v>0.54458598726114604</v>
          </cell>
          <cell r="T90">
            <v>0.82802547770700596</v>
          </cell>
          <cell r="U90">
            <v>0.79299363057324801</v>
          </cell>
          <cell r="V90">
            <v>0.51486199575371505</v>
          </cell>
          <cell r="W90">
            <v>1</v>
          </cell>
          <cell r="X90">
            <v>2</v>
          </cell>
          <cell r="Y90">
            <v>0</v>
          </cell>
          <cell r="Z90">
            <v>2</v>
          </cell>
          <cell r="AA90">
            <v>0</v>
          </cell>
          <cell r="AB90">
            <v>1</v>
          </cell>
          <cell r="AC90">
            <v>2</v>
          </cell>
          <cell r="AD90">
            <v>2</v>
          </cell>
          <cell r="AE90">
            <v>2</v>
          </cell>
          <cell r="AF90">
            <v>1</v>
          </cell>
          <cell r="AG90">
            <v>13</v>
          </cell>
          <cell r="AH90" t="str">
            <v>list(list(c(-95.207667, -95.19313, -95.193093, -95.201504, -95.201992, -95.202772, -95.202773, -95.20757, -95.207778, -95.207667, 42.065337, 42.065171, 42.054399, 42.054489, 42.051507, 42.051516, 42.054504, 42.054489, 42.054492, 42.065337)))</v>
          </cell>
        </row>
        <row r="91">
          <cell r="A91">
            <v>1919810</v>
          </cell>
          <cell r="B91" t="str">
            <v>Delphos city, Iowa</v>
          </cell>
          <cell r="C91">
            <v>26</v>
          </cell>
          <cell r="D91" t="str">
            <v>NA</v>
          </cell>
          <cell r="E91">
            <v>0.25</v>
          </cell>
          <cell r="F91">
            <v>0</v>
          </cell>
          <cell r="G91">
            <v>0</v>
          </cell>
          <cell r="H91">
            <v>0</v>
          </cell>
          <cell r="I91">
            <v>0.25</v>
          </cell>
          <cell r="J91">
            <v>0.04</v>
          </cell>
          <cell r="K91">
            <v>0.33333333333333298</v>
          </cell>
          <cell r="L91">
            <v>0</v>
          </cell>
          <cell r="M91">
            <v>0.5</v>
          </cell>
          <cell r="N91">
            <v>0</v>
          </cell>
          <cell r="O91">
            <v>0.94267515923566803</v>
          </cell>
          <cell r="P91">
            <v>0</v>
          </cell>
          <cell r="Q91">
            <v>0</v>
          </cell>
          <cell r="R91">
            <v>0</v>
          </cell>
          <cell r="S91">
            <v>0.113588110403397</v>
          </cell>
          <cell r="T91">
            <v>0.14861995753715401</v>
          </cell>
          <cell r="U91">
            <v>0</v>
          </cell>
          <cell r="V91">
            <v>0.99893842887473405</v>
          </cell>
          <cell r="W91">
            <v>2</v>
          </cell>
          <cell r="X91">
            <v>2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</v>
          </cell>
          <cell r="AG91">
            <v>6</v>
          </cell>
          <cell r="AH91" t="str">
            <v>list(list(c(-94.344627, -94.335957, -94.335946, -94.335938, -94.344575, -94.344627, 40.666703, 40.666748, 40.661405, 40.659628, 40.659593, 40.666703)))</v>
          </cell>
        </row>
        <row r="92">
          <cell r="A92">
            <v>1912225</v>
          </cell>
          <cell r="B92" t="str">
            <v>Center Junction city, Iowa</v>
          </cell>
          <cell r="C92">
            <v>100</v>
          </cell>
          <cell r="D92">
            <v>26528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0.73699999999999999</v>
          </cell>
          <cell r="J92">
            <v>-9.90990990990991E-2</v>
          </cell>
          <cell r="K92">
            <v>0.75824175824175799</v>
          </cell>
          <cell r="L92">
            <v>0</v>
          </cell>
          <cell r="M92">
            <v>0.18181818181818099</v>
          </cell>
          <cell r="N92">
            <v>2.20750551876379E-3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0.99256900212314203</v>
          </cell>
          <cell r="T92">
            <v>0.98301486199575305</v>
          </cell>
          <cell r="U92">
            <v>0</v>
          </cell>
          <cell r="V92">
            <v>0.50212314225053001</v>
          </cell>
          <cell r="W92">
            <v>2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2</v>
          </cell>
          <cell r="AC92">
            <v>2</v>
          </cell>
          <cell r="AD92">
            <v>2</v>
          </cell>
          <cell r="AE92">
            <v>0</v>
          </cell>
          <cell r="AF92">
            <v>1</v>
          </cell>
          <cell r="AG92">
            <v>9</v>
          </cell>
          <cell r="AH92" t="str">
            <v>list(list(c(-91.097819, -91.082899, -91.083082, -91.097705, -91.097749, -91.097819, 42.121084, 42.121166, 42.107221, 42.107194, 42.116394, 42.121084)))</v>
          </cell>
        </row>
        <row r="93">
          <cell r="A93">
            <v>1913395</v>
          </cell>
          <cell r="B93" t="str">
            <v>Cincinnati city, Iowa</v>
          </cell>
          <cell r="C93">
            <v>290</v>
          </cell>
          <cell r="D93">
            <v>45625</v>
          </cell>
          <cell r="E93">
            <v>0.23599999999999999</v>
          </cell>
          <cell r="F93">
            <v>0.17307692307692299</v>
          </cell>
          <cell r="G93">
            <v>9.6153846153846104E-2</v>
          </cell>
          <cell r="H93">
            <v>0.129</v>
          </cell>
          <cell r="I93">
            <v>0.41699999999999998</v>
          </cell>
          <cell r="J93">
            <v>-0.18767507002801101</v>
          </cell>
          <cell r="K93">
            <v>0.66060606060605997</v>
          </cell>
          <cell r="L93">
            <v>7.9646017699115002E-2</v>
          </cell>
          <cell r="M93">
            <v>0.17307692307692299</v>
          </cell>
          <cell r="N93">
            <v>6.4017660044150104E-2</v>
          </cell>
          <cell r="O93">
            <v>0.92781316348195297</v>
          </cell>
          <cell r="P93">
            <v>0.84925690021231404</v>
          </cell>
          <cell r="Q93">
            <v>0.89596602972399098</v>
          </cell>
          <cell r="R93">
            <v>0.96489361702127596</v>
          </cell>
          <cell r="S93">
            <v>0.76433121019108197</v>
          </cell>
          <cell r="T93">
            <v>0.950106157112526</v>
          </cell>
          <cell r="U93">
            <v>0.40552016985138001</v>
          </cell>
          <cell r="V93">
            <v>0.46390658174097599</v>
          </cell>
          <cell r="W93">
            <v>2</v>
          </cell>
          <cell r="X93">
            <v>2</v>
          </cell>
          <cell r="Y93">
            <v>2</v>
          </cell>
          <cell r="Z93">
            <v>2</v>
          </cell>
          <cell r="AA93">
            <v>2</v>
          </cell>
          <cell r="AB93">
            <v>2</v>
          </cell>
          <cell r="AC93">
            <v>2</v>
          </cell>
          <cell r="AD93">
            <v>2</v>
          </cell>
          <cell r="AE93">
            <v>1</v>
          </cell>
          <cell r="AF93">
            <v>1</v>
          </cell>
          <cell r="AG93">
            <v>18</v>
          </cell>
          <cell r="AH93" t="str">
            <v>list(list(c(-92.938849, -92.924647, -92.905567, -92.905591, -92.938841, -92.938849, 40.638183, 40.638235, 40.638228, 40.623687, 40.623655, 40.638183)))</v>
          </cell>
        </row>
        <row r="94">
          <cell r="A94">
            <v>1926310</v>
          </cell>
          <cell r="B94" t="str">
            <v>Exline city, Iowa</v>
          </cell>
          <cell r="C94">
            <v>160</v>
          </cell>
          <cell r="D94">
            <v>43750</v>
          </cell>
          <cell r="E94">
            <v>0.123</v>
          </cell>
          <cell r="F94">
            <v>0.26315789473684198</v>
          </cell>
          <cell r="G94">
            <v>7.8947368421052599E-2</v>
          </cell>
          <cell r="H94">
            <v>8.7999999999999995E-2</v>
          </cell>
          <cell r="I94">
            <v>0.49299999999999999</v>
          </cell>
          <cell r="J94">
            <v>0</v>
          </cell>
          <cell r="K94">
            <v>0.59677419354838701</v>
          </cell>
          <cell r="L94">
            <v>0.33333333333333298</v>
          </cell>
          <cell r="M94">
            <v>0.42105263157894701</v>
          </cell>
          <cell r="N94">
            <v>4.0838852097130202E-2</v>
          </cell>
          <cell r="O94">
            <v>0.645435244161358</v>
          </cell>
          <cell r="P94">
            <v>0.968152866242038</v>
          </cell>
          <cell r="Q94">
            <v>0.83651804670912899</v>
          </cell>
          <cell r="R94">
            <v>0.92659574468085104</v>
          </cell>
          <cell r="S94">
            <v>0.90658174097664501</v>
          </cell>
          <cell r="T94">
            <v>0.87367303609341795</v>
          </cell>
          <cell r="U94">
            <v>0.95329087048832195</v>
          </cell>
          <cell r="V94">
            <v>0.99469214437367304</v>
          </cell>
          <cell r="W94">
            <v>2</v>
          </cell>
          <cell r="X94">
            <v>1</v>
          </cell>
          <cell r="Y94">
            <v>2</v>
          </cell>
          <cell r="Z94">
            <v>2</v>
          </cell>
          <cell r="AA94">
            <v>2</v>
          </cell>
          <cell r="AB94">
            <v>2</v>
          </cell>
          <cell r="AC94">
            <v>1</v>
          </cell>
          <cell r="AD94">
            <v>2</v>
          </cell>
          <cell r="AE94">
            <v>2</v>
          </cell>
          <cell r="AF94">
            <v>2</v>
          </cell>
          <cell r="AG94">
            <v>18</v>
          </cell>
          <cell r="AH94" t="str">
            <v>list(list(c(-92.852649, -92.833722, -92.833685, -92.838422, -92.85265, -92.852649, 40.656352, 40.656332, 40.641877, 40.641884, 40.641874, 40.656352)))</v>
          </cell>
        </row>
        <row r="95">
          <cell r="A95">
            <v>1979680</v>
          </cell>
          <cell r="B95" t="str">
            <v>Unionville city, Iowa</v>
          </cell>
          <cell r="C95">
            <v>75</v>
          </cell>
          <cell r="D95">
            <v>82813</v>
          </cell>
          <cell r="E95">
            <v>5.0999999999999997E-2</v>
          </cell>
          <cell r="F95">
            <v>7.69230769230769E-2</v>
          </cell>
          <cell r="G95">
            <v>0</v>
          </cell>
          <cell r="H95">
            <v>0</v>
          </cell>
          <cell r="I95">
            <v>0.61399999999999999</v>
          </cell>
          <cell r="J95">
            <v>-0.26470588235294101</v>
          </cell>
          <cell r="K95">
            <v>0.43076923076923002</v>
          </cell>
          <cell r="L95">
            <v>0.23529411764705799</v>
          </cell>
          <cell r="M95">
            <v>0.17948717948717899</v>
          </cell>
          <cell r="N95">
            <v>0.80905077262693104</v>
          </cell>
          <cell r="O95">
            <v>0.21656050955414</v>
          </cell>
          <cell r="P95">
            <v>0.40870488322717602</v>
          </cell>
          <cell r="Q95">
            <v>0</v>
          </cell>
          <cell r="R95">
            <v>0</v>
          </cell>
          <cell r="S95">
            <v>0.97664543524416103</v>
          </cell>
          <cell r="T95">
            <v>0.40658174097664501</v>
          </cell>
          <cell r="U95">
            <v>0.89490445859872603</v>
          </cell>
          <cell r="V95">
            <v>0.49575371549893799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0</v>
          </cell>
          <cell r="AB95">
            <v>2</v>
          </cell>
          <cell r="AC95">
            <v>2</v>
          </cell>
          <cell r="AD95">
            <v>1</v>
          </cell>
          <cell r="AE95">
            <v>2</v>
          </cell>
          <cell r="AF95">
            <v>1</v>
          </cell>
          <cell r="AG95">
            <v>9</v>
          </cell>
          <cell r="AH95" t="str">
            <v>list(list(c(-92.70539, -92.686365, -92.686257, -92.695828, -92.705303, -92.705365, -92.70539, 40.823604, 40.823566, 40.813029, 40.812671, 40.812687, 40.820372, 40.823604)))</v>
          </cell>
        </row>
        <row r="96">
          <cell r="A96">
            <v>1902080</v>
          </cell>
          <cell r="B96" t="str">
            <v>Andover city, Iowa</v>
          </cell>
          <cell r="C96">
            <v>109</v>
          </cell>
          <cell r="D96" t="str">
            <v>NA</v>
          </cell>
          <cell r="E96">
            <v>0.35499999999999998</v>
          </cell>
          <cell r="F96">
            <v>0.42592592592592499</v>
          </cell>
          <cell r="G96">
            <v>0</v>
          </cell>
          <cell r="H96">
            <v>0</v>
          </cell>
          <cell r="I96">
            <v>0.33299999999999902</v>
          </cell>
          <cell r="J96">
            <v>5.8252427184466E-2</v>
          </cell>
          <cell r="K96">
            <v>0.64935064935064901</v>
          </cell>
          <cell r="L96">
            <v>0.12903225806451599</v>
          </cell>
          <cell r="M96">
            <v>7.4074074074074001E-2</v>
          </cell>
          <cell r="N96">
            <v>0</v>
          </cell>
          <cell r="O96">
            <v>0.98938428874734596</v>
          </cell>
          <cell r="P96">
            <v>0.99575371549893799</v>
          </cell>
          <cell r="Q96">
            <v>0</v>
          </cell>
          <cell r="R96">
            <v>0</v>
          </cell>
          <cell r="S96">
            <v>0.40658174097664501</v>
          </cell>
          <cell r="T96">
            <v>0.94585987261146498</v>
          </cell>
          <cell r="U96">
            <v>0.65286624203821597</v>
          </cell>
          <cell r="V96">
            <v>7.74946921443736E-2</v>
          </cell>
          <cell r="W96">
            <v>2</v>
          </cell>
          <cell r="X96">
            <v>2</v>
          </cell>
          <cell r="Y96">
            <v>2</v>
          </cell>
          <cell r="Z96">
            <v>0</v>
          </cell>
          <cell r="AA96">
            <v>0</v>
          </cell>
          <cell r="AB96">
            <v>1</v>
          </cell>
          <cell r="AC96">
            <v>0</v>
          </cell>
          <cell r="AD96">
            <v>2</v>
          </cell>
          <cell r="AE96">
            <v>1</v>
          </cell>
          <cell r="AF96">
            <v>0</v>
          </cell>
          <cell r="AG96">
            <v>10</v>
          </cell>
          <cell r="AH96" t="str">
            <v>list(list(c(-90.257342, -90.252464, -90.247581, -90.247582, -90.251719, -90.251304, -90.252458, -90.257352, -90.257342, 41.982751, 41.98274, 41.982697, 41.978936, 41.97794, 41.975444, 41.977655, 41.976746, 41.982751)))</v>
          </cell>
        </row>
        <row r="97">
          <cell r="A97">
            <v>1931665</v>
          </cell>
          <cell r="B97" t="str">
            <v>Goose Lake city, Iowa</v>
          </cell>
          <cell r="C97">
            <v>239</v>
          </cell>
          <cell r="D97">
            <v>76875</v>
          </cell>
          <cell r="E97">
            <v>0.20599999999999999</v>
          </cell>
          <cell r="F97">
            <v>0.12</v>
          </cell>
          <cell r="G97">
            <v>0.112</v>
          </cell>
          <cell r="H97">
            <v>3.2000000000000001E-2</v>
          </cell>
          <cell r="I97">
            <v>0.29899999999999999</v>
          </cell>
          <cell r="J97">
            <v>-4.1666666666666597E-3</v>
          </cell>
          <cell r="K97">
            <v>0.37727272727272698</v>
          </cell>
          <cell r="L97">
            <v>0.104477611940298</v>
          </cell>
          <cell r="M97">
            <v>0.2</v>
          </cell>
          <cell r="N97">
            <v>0.72406181015452498</v>
          </cell>
          <cell r="O97">
            <v>0.89065817409766401</v>
          </cell>
          <cell r="P97">
            <v>0.64118895966029699</v>
          </cell>
          <cell r="Q97">
            <v>0.92250530785562601</v>
          </cell>
          <cell r="R97">
            <v>0.61702127659574402</v>
          </cell>
          <cell r="S97">
            <v>0.27600849256900201</v>
          </cell>
          <cell r="T97">
            <v>0.25053078556263197</v>
          </cell>
          <cell r="U97">
            <v>0.547770700636942</v>
          </cell>
          <cell r="V97">
            <v>0.58598726114649602</v>
          </cell>
          <cell r="W97">
            <v>0</v>
          </cell>
          <cell r="X97">
            <v>2</v>
          </cell>
          <cell r="Y97">
            <v>1</v>
          </cell>
          <cell r="Z97">
            <v>2</v>
          </cell>
          <cell r="AA97">
            <v>1</v>
          </cell>
          <cell r="AB97">
            <v>0</v>
          </cell>
          <cell r="AC97">
            <v>1</v>
          </cell>
          <cell r="AD97">
            <v>0</v>
          </cell>
          <cell r="AE97">
            <v>1</v>
          </cell>
          <cell r="AF97">
            <v>1</v>
          </cell>
          <cell r="AG97">
            <v>9</v>
          </cell>
          <cell r="AH97" t="str">
            <v>list(list(c(-90.390458, -90.388075, -90.388102, -90.378386, -90.378388, -90.375008, -90.373504, -90.373627, -90.37836, -90.378342, -90.388037, -90.388334, -90.390458, 41.967247, 41.968123, 41.9714, 41.97142, 41.969532, 41.969436, 41.968537, 41.964695, 41.965415, 41.964203, 41.964122, 41.966934, 41.967247)))</v>
          </cell>
        </row>
        <row r="98">
          <cell r="A98">
            <v>1984945</v>
          </cell>
          <cell r="B98" t="str">
            <v>Wheatland city, Iowa</v>
          </cell>
          <cell r="C98">
            <v>775</v>
          </cell>
          <cell r="D98">
            <v>39167</v>
          </cell>
          <cell r="E98">
            <v>2.5000000000000001E-2</v>
          </cell>
          <cell r="F98">
            <v>6.6860465116278994E-2</v>
          </cell>
          <cell r="G98">
            <v>2.0348837209302299E-2</v>
          </cell>
          <cell r="H98">
            <v>1.39999999999999E-2</v>
          </cell>
          <cell r="I98">
            <v>0.33500000000000002</v>
          </cell>
          <cell r="J98">
            <v>1.43979057591623E-2</v>
          </cell>
          <cell r="K98">
            <v>0.34630350194552501</v>
          </cell>
          <cell r="L98">
            <v>9.7112860892388395E-2</v>
          </cell>
          <cell r="M98">
            <v>0.39244186046511598</v>
          </cell>
          <cell r="N98">
            <v>2.0971302428256001E-2</v>
          </cell>
          <cell r="O98">
            <v>8.0679405520169806E-2</v>
          </cell>
          <cell r="P98">
            <v>0.34925690021231398</v>
          </cell>
          <cell r="Q98">
            <v>0.289808917197452</v>
          </cell>
          <cell r="R98">
            <v>0.35957446808510601</v>
          </cell>
          <cell r="S98">
            <v>0.42144373673036001</v>
          </cell>
          <cell r="T98">
            <v>0.17197452229299301</v>
          </cell>
          <cell r="U98">
            <v>0.50849256900212303</v>
          </cell>
          <cell r="V98">
            <v>0.98726114649681496</v>
          </cell>
          <cell r="W98">
            <v>2</v>
          </cell>
          <cell r="X98">
            <v>0</v>
          </cell>
          <cell r="Y98">
            <v>1</v>
          </cell>
          <cell r="Z98">
            <v>0</v>
          </cell>
          <cell r="AA98">
            <v>1</v>
          </cell>
          <cell r="AB98">
            <v>1</v>
          </cell>
          <cell r="AC98">
            <v>0</v>
          </cell>
          <cell r="AD98">
            <v>0</v>
          </cell>
          <cell r="AE98">
            <v>1</v>
          </cell>
          <cell r="AF98">
            <v>2</v>
          </cell>
          <cell r="AG98">
            <v>8</v>
          </cell>
          <cell r="AH98" t="str">
            <v>list(list(c(-90.846147, -90.846032, -90.843919, -90.844566, -90.840118, -90.840067, -90.835274, -90.835245, -90.83058, -90.830712, -90.835677, -90.839696, -90.839585, -90.836401, -90.840347, -90.840299, -90.842376, -90.845109, -90.845081, -90.846098, -90.846147, 41.831976, 41.836809, 41.836791, 41.838082, 41.838315, 41.840456, 41.84044, 41.836732, 41.836773, 41.827599, 41.827072, 41.828141, 41.826031, 41.824377, 41.824403, 41.828454, 41.829495, 41.82951, 41.831072, 41.831503, 41.831976)))</v>
          </cell>
        </row>
        <row r="99">
          <cell r="A99">
            <v>1976440</v>
          </cell>
          <cell r="B99" t="str">
            <v>Superior city, Iowa</v>
          </cell>
          <cell r="C99">
            <v>132</v>
          </cell>
          <cell r="D99">
            <v>75625</v>
          </cell>
          <cell r="E99">
            <v>3.6999999999999998E-2</v>
          </cell>
          <cell r="F99">
            <v>0.11111111111111099</v>
          </cell>
          <cell r="G99">
            <v>0</v>
          </cell>
          <cell r="H99">
            <v>3.9E-2</v>
          </cell>
          <cell r="I99">
            <v>0.41399999999999998</v>
          </cell>
          <cell r="J99">
            <v>1.53846153846153E-2</v>
          </cell>
          <cell r="K99">
            <v>0.60759493670886</v>
          </cell>
          <cell r="L99">
            <v>0.134615384615384</v>
          </cell>
          <cell r="M99">
            <v>0.2</v>
          </cell>
          <cell r="N99">
            <v>0.70198675496688701</v>
          </cell>
          <cell r="O99">
            <v>0.136942675159235</v>
          </cell>
          <cell r="P99">
            <v>0.59660297239914994</v>
          </cell>
          <cell r="Q99">
            <v>0</v>
          </cell>
          <cell r="R99">
            <v>0.69468085106382904</v>
          </cell>
          <cell r="S99">
            <v>0.756900212314225</v>
          </cell>
          <cell r="T99">
            <v>0.886411889596603</v>
          </cell>
          <cell r="U99">
            <v>0.67409766454352404</v>
          </cell>
          <cell r="V99">
            <v>0.58598726114649602</v>
          </cell>
          <cell r="W99">
            <v>0</v>
          </cell>
          <cell r="X99">
            <v>0</v>
          </cell>
          <cell r="Y99">
            <v>1</v>
          </cell>
          <cell r="Z99">
            <v>0</v>
          </cell>
          <cell r="AA99">
            <v>2</v>
          </cell>
          <cell r="AB99">
            <v>2</v>
          </cell>
          <cell r="AC99">
            <v>0</v>
          </cell>
          <cell r="AD99">
            <v>2</v>
          </cell>
          <cell r="AE99">
            <v>2</v>
          </cell>
          <cell r="AF99">
            <v>1</v>
          </cell>
          <cell r="AG99">
            <v>10</v>
          </cell>
          <cell r="AH99" t="str">
            <v>list(list(c(-94.954243, -94.949381, -94.939295, -94.939291, -94.934308, -94.939289, -94.939289, -94.939278, -94.954213, -94.95422, -94.954232, -94.954243, 43.437686, 43.437771, 43.437577, 43.431403, 43.430687, 43.431123, 43.430519, 43.429553, 43.42957, 43.430527, 43.433435, 43.437686)))</v>
          </cell>
        </row>
        <row r="100">
          <cell r="A100">
            <v>1977520</v>
          </cell>
          <cell r="B100" t="str">
            <v>Terril city, Iowa</v>
          </cell>
          <cell r="C100">
            <v>334</v>
          </cell>
          <cell r="D100">
            <v>43889</v>
          </cell>
          <cell r="E100">
            <v>0.16</v>
          </cell>
          <cell r="F100">
            <v>0.203703703703703</v>
          </cell>
          <cell r="G100">
            <v>1.85185185185185E-2</v>
          </cell>
          <cell r="H100">
            <v>4.2000000000000003E-2</v>
          </cell>
          <cell r="I100">
            <v>0.28899999999999998</v>
          </cell>
          <cell r="J100">
            <v>-8.9918256130790103E-2</v>
          </cell>
          <cell r="K100">
            <v>0.43181818181818099</v>
          </cell>
          <cell r="L100">
            <v>0.117318435754189</v>
          </cell>
          <cell r="M100">
            <v>0.33950617283950602</v>
          </cell>
          <cell r="N100">
            <v>4.3046357615894003E-2</v>
          </cell>
          <cell r="O100">
            <v>0.80891719745222901</v>
          </cell>
          <cell r="P100">
            <v>0.91082802547770703</v>
          </cell>
          <cell r="Q100">
            <v>0.26114649681528601</v>
          </cell>
          <cell r="R100">
            <v>0.72659574468085097</v>
          </cell>
          <cell r="S100">
            <v>0.22929936305732401</v>
          </cell>
          <cell r="T100">
            <v>0.41401273885350298</v>
          </cell>
          <cell r="U100">
            <v>0.60084925690021196</v>
          </cell>
          <cell r="V100">
            <v>0.96390658174097599</v>
          </cell>
          <cell r="W100">
            <v>2</v>
          </cell>
          <cell r="X100">
            <v>2</v>
          </cell>
          <cell r="Y100">
            <v>2</v>
          </cell>
          <cell r="Z100">
            <v>0</v>
          </cell>
          <cell r="AA100">
            <v>2</v>
          </cell>
          <cell r="AB100">
            <v>0</v>
          </cell>
          <cell r="AC100">
            <v>2</v>
          </cell>
          <cell r="AD100">
            <v>1</v>
          </cell>
          <cell r="AE100">
            <v>1</v>
          </cell>
          <cell r="AF100">
            <v>2</v>
          </cell>
          <cell r="AG100">
            <v>14</v>
          </cell>
          <cell r="AH100" t="str">
            <v>list(list(c(-94.97547, -94.97343, -94.973494, -94.97004, -94.963585, -94.96337, -94.973296, -94.97332, -94.975357, -94.97547, 43.307879, 43.307918, 43.313116, 43.313125, 43.313114, 43.29863, 43.298654, 43.301732, 43.301716, 43.307879)))</v>
          </cell>
        </row>
        <row r="101">
          <cell r="A101">
            <v>1967170</v>
          </cell>
          <cell r="B101" t="str">
            <v>Ringsted city, Iowa</v>
          </cell>
          <cell r="C101">
            <v>365</v>
          </cell>
          <cell r="D101">
            <v>51042</v>
          </cell>
          <cell r="E101">
            <v>0.184</v>
          </cell>
          <cell r="F101">
            <v>0.17514124293785299</v>
          </cell>
          <cell r="G101">
            <v>5.0847457627118599E-2</v>
          </cell>
          <cell r="H101">
            <v>2.8999999999999901E-2</v>
          </cell>
          <cell r="I101">
            <v>0.33299999999999902</v>
          </cell>
          <cell r="J101">
            <v>-0.13507109004739301</v>
          </cell>
          <cell r="K101">
            <v>0.42086330935251798</v>
          </cell>
          <cell r="L101">
            <v>0.22972972972972899</v>
          </cell>
          <cell r="M101">
            <v>0.14124293785310699</v>
          </cell>
          <cell r="N101">
            <v>0.13465783664459099</v>
          </cell>
          <cell r="O101">
            <v>0.85350318471337505</v>
          </cell>
          <cell r="P101">
            <v>0.854564755838641</v>
          </cell>
          <cell r="Q101">
            <v>0.65817409766454305</v>
          </cell>
          <cell r="R101">
            <v>0.58191489361702098</v>
          </cell>
          <cell r="S101">
            <v>0.40658174097664501</v>
          </cell>
          <cell r="T101">
            <v>0.37579617834394902</v>
          </cell>
          <cell r="U101">
            <v>0.88853503184713301</v>
          </cell>
          <cell r="V101">
            <v>0.28343949044585898</v>
          </cell>
          <cell r="W101">
            <v>2</v>
          </cell>
          <cell r="X101">
            <v>2</v>
          </cell>
          <cell r="Y101">
            <v>2</v>
          </cell>
          <cell r="Z101">
            <v>1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0</v>
          </cell>
          <cell r="AG101">
            <v>14</v>
          </cell>
          <cell r="AH101" t="str">
            <v>list(list(c(-94.517154, -94.502438, -94.497497, -94.497644, -94.517127, -94.517154, 43.302507, 43.302247, 43.302165, 43.287707, 43.287763, 43.302507)))</v>
          </cell>
        </row>
        <row r="102">
          <cell r="A102">
            <v>1928020</v>
          </cell>
          <cell r="B102" t="str">
            <v>Floyd city, Iowa</v>
          </cell>
          <cell r="C102">
            <v>313</v>
          </cell>
          <cell r="D102">
            <v>63393</v>
          </cell>
          <cell r="E102">
            <v>6.3E-2</v>
          </cell>
          <cell r="F102">
            <v>0.109677419354838</v>
          </cell>
          <cell r="G102">
            <v>6.4516129032258004E-3</v>
          </cell>
          <cell r="H102">
            <v>2.79999999999999E-2</v>
          </cell>
          <cell r="I102">
            <v>0.29399999999999998</v>
          </cell>
          <cell r="J102">
            <v>-6.5671641791044705E-2</v>
          </cell>
          <cell r="K102">
            <v>0.54545454545454497</v>
          </cell>
          <cell r="L102">
            <v>0.10404624277456601</v>
          </cell>
          <cell r="M102">
            <v>9.0322580645161202E-2</v>
          </cell>
          <cell r="N102">
            <v>0.42494481236203002</v>
          </cell>
          <cell r="O102">
            <v>0.29193205944798301</v>
          </cell>
          <cell r="P102">
            <v>0.59023354564755803</v>
          </cell>
          <cell r="Q102">
            <v>0.146496815286624</v>
          </cell>
          <cell r="R102">
            <v>0.56595744680851001</v>
          </cell>
          <cell r="S102">
            <v>0.25796178343949</v>
          </cell>
          <cell r="T102">
            <v>0.76220806794055196</v>
          </cell>
          <cell r="U102">
            <v>0.54140127388534998</v>
          </cell>
          <cell r="V102">
            <v>0.10721868365180399</v>
          </cell>
          <cell r="W102">
            <v>1</v>
          </cell>
          <cell r="X102">
            <v>0</v>
          </cell>
          <cell r="Y102">
            <v>1</v>
          </cell>
          <cell r="Z102">
            <v>0</v>
          </cell>
          <cell r="AA102">
            <v>1</v>
          </cell>
          <cell r="AB102">
            <v>0</v>
          </cell>
          <cell r="AC102">
            <v>1</v>
          </cell>
          <cell r="AD102">
            <v>2</v>
          </cell>
          <cell r="AE102">
            <v>1</v>
          </cell>
          <cell r="AF102">
            <v>0</v>
          </cell>
          <cell r="AG102">
            <v>7</v>
          </cell>
          <cell r="AH102" t="str">
            <v>list(list(c(-92.747009, -92.737254, -92.735096, -92.732239, -92.732205, -92.736996, -92.738537, -92.741494, -92.747116, -92.747009, 43.134429, 43.134393, 43.131556, 43.130532, 43.122586, 43.12258, 43.121195, 43.123452, 43.123481, 43.134429)))</v>
          </cell>
        </row>
        <row r="103">
          <cell r="A103">
            <v>1971310</v>
          </cell>
          <cell r="B103" t="str">
            <v>Scranton city, Iowa</v>
          </cell>
          <cell r="C103">
            <v>511</v>
          </cell>
          <cell r="D103">
            <v>53864</v>
          </cell>
          <cell r="E103">
            <v>0.22500000000000001</v>
          </cell>
          <cell r="F103">
            <v>0.157480314960629</v>
          </cell>
          <cell r="G103">
            <v>4.7244094488188899E-2</v>
          </cell>
          <cell r="H103">
            <v>2.1000000000000001E-2</v>
          </cell>
          <cell r="I103">
            <v>0.26</v>
          </cell>
          <cell r="J103">
            <v>-8.25852782764811E-2</v>
          </cell>
          <cell r="K103">
            <v>0.62467191601049799</v>
          </cell>
          <cell r="L103">
            <v>4.15094339622641E-2</v>
          </cell>
          <cell r="M103">
            <v>0.23622047244094399</v>
          </cell>
          <cell r="N103">
            <v>0.19315673289183199</v>
          </cell>
          <cell r="O103">
            <v>0.91719745222929905</v>
          </cell>
          <cell r="P103">
            <v>0.80573248407643305</v>
          </cell>
          <cell r="Q103">
            <v>0.61995753715498902</v>
          </cell>
          <cell r="R103">
            <v>0.47127659574468</v>
          </cell>
          <cell r="S103">
            <v>0.13375796178343899</v>
          </cell>
          <cell r="T103">
            <v>0.90976645435244097</v>
          </cell>
          <cell r="U103">
            <v>0.22292993630573199</v>
          </cell>
          <cell r="V103">
            <v>0.76220806794055196</v>
          </cell>
          <cell r="W103">
            <v>2</v>
          </cell>
          <cell r="X103">
            <v>2</v>
          </cell>
          <cell r="Y103">
            <v>2</v>
          </cell>
          <cell r="Z103">
            <v>1</v>
          </cell>
          <cell r="AA103">
            <v>1</v>
          </cell>
          <cell r="AB103">
            <v>0</v>
          </cell>
          <cell r="AC103">
            <v>2</v>
          </cell>
          <cell r="AD103">
            <v>2</v>
          </cell>
          <cell r="AE103">
            <v>0</v>
          </cell>
          <cell r="AF103">
            <v>2</v>
          </cell>
          <cell r="AG103">
            <v>14</v>
          </cell>
          <cell r="AH103" t="str">
            <v>list(list(c(-94.561352, -94.53713, -94.537063, -94.53706, -94.561192, -94.561352, 42.029977, 42.029966, 42.022779, 42.008345, 42.008303, 42.029977)))</v>
          </cell>
        </row>
        <row r="104">
          <cell r="A104">
            <v>1900370</v>
          </cell>
          <cell r="B104" t="str">
            <v>Adair city, Iowa</v>
          </cell>
          <cell r="C104">
            <v>791</v>
          </cell>
          <cell r="D104">
            <v>54550</v>
          </cell>
          <cell r="E104">
            <v>4.2999999999999997E-2</v>
          </cell>
          <cell r="F104">
            <v>0.13054830287206201</v>
          </cell>
          <cell r="G104">
            <v>3.1331592689295001E-2</v>
          </cell>
          <cell r="H104">
            <v>6.5000000000000002E-2</v>
          </cell>
          <cell r="I104">
            <v>0.27300000000000002</v>
          </cell>
          <cell r="J104">
            <v>1.28040973111395E-2</v>
          </cell>
          <cell r="K104">
            <v>0.41935483870967699</v>
          </cell>
          <cell r="L104">
            <v>0.10093896713615</v>
          </cell>
          <cell r="M104">
            <v>0.21409921671018201</v>
          </cell>
          <cell r="N104">
            <v>0.20971302428256</v>
          </cell>
          <cell r="O104">
            <v>0.168789808917197</v>
          </cell>
          <cell r="P104">
            <v>0.69639065817409695</v>
          </cell>
          <cell r="Q104">
            <v>0.42144373673036001</v>
          </cell>
          <cell r="R104">
            <v>0.87127659574467997</v>
          </cell>
          <cell r="S104">
            <v>0.17728237791932</v>
          </cell>
          <cell r="T104">
            <v>0.370488322717622</v>
          </cell>
          <cell r="U104">
            <v>0.52972399150743099</v>
          </cell>
          <cell r="V104">
            <v>0.66878980891719697</v>
          </cell>
          <cell r="W104">
            <v>2</v>
          </cell>
          <cell r="X104">
            <v>0</v>
          </cell>
          <cell r="Y104">
            <v>2</v>
          </cell>
          <cell r="Z104">
            <v>1</v>
          </cell>
          <cell r="AA104">
            <v>2</v>
          </cell>
          <cell r="AB104">
            <v>0</v>
          </cell>
          <cell r="AC104">
            <v>0</v>
          </cell>
          <cell r="AD104">
            <v>1</v>
          </cell>
          <cell r="AE104">
            <v>1</v>
          </cell>
          <cell r="AF104">
            <v>1</v>
          </cell>
          <cell r="AG104">
            <v>10</v>
          </cell>
          <cell r="AH104" t="str">
            <v>list(list(c(-94.657816, -94.657826, -94.629026, -94.629028, -94.629088, -94.657837, -94.657816, 41.504078, 41.511253, 41.511201, 41.503957, 41.489637, 41.489585, 41.504078)))</v>
          </cell>
        </row>
        <row r="105">
          <cell r="A105">
            <v>1917670</v>
          </cell>
          <cell r="B105" t="str">
            <v>Crystal Lake city, Iowa</v>
          </cell>
          <cell r="C105">
            <v>253</v>
          </cell>
          <cell r="D105">
            <v>66875</v>
          </cell>
          <cell r="E105">
            <v>0.127</v>
          </cell>
          <cell r="F105">
            <v>0.134328358208955</v>
          </cell>
          <cell r="G105">
            <v>5.2238805970149203E-2</v>
          </cell>
          <cell r="H105">
            <v>6.9999999999999897E-3</v>
          </cell>
          <cell r="I105">
            <v>0.32</v>
          </cell>
          <cell r="J105">
            <v>1.2E-2</v>
          </cell>
          <cell r="K105">
            <v>0.64851485148514798</v>
          </cell>
          <cell r="L105">
            <v>0</v>
          </cell>
          <cell r="M105">
            <v>0.231343283582089</v>
          </cell>
          <cell r="N105">
            <v>0.51876379690949204</v>
          </cell>
          <cell r="O105">
            <v>0.67091295116772798</v>
          </cell>
          <cell r="P105">
            <v>0.72186836518046704</v>
          </cell>
          <cell r="Q105">
            <v>0.66985138004246203</v>
          </cell>
          <cell r="R105">
            <v>0.25957446808510598</v>
          </cell>
          <cell r="S105">
            <v>0.355626326963906</v>
          </cell>
          <cell r="T105">
            <v>0.94479830148619903</v>
          </cell>
          <cell r="U105">
            <v>0</v>
          </cell>
          <cell r="V105">
            <v>0.740976645435244</v>
          </cell>
          <cell r="W105">
            <v>1</v>
          </cell>
          <cell r="X105">
            <v>2</v>
          </cell>
          <cell r="Y105">
            <v>2</v>
          </cell>
          <cell r="Z105">
            <v>1</v>
          </cell>
          <cell r="AA105">
            <v>0</v>
          </cell>
          <cell r="AB105">
            <v>1</v>
          </cell>
          <cell r="AC105">
            <v>0</v>
          </cell>
          <cell r="AD105">
            <v>2</v>
          </cell>
          <cell r="AE105">
            <v>0</v>
          </cell>
          <cell r="AF105">
            <v>2</v>
          </cell>
          <cell r="AG105">
            <v>11</v>
          </cell>
          <cell r="AH105" t="str">
            <v>list(list(c(-93.797386, -93.795395, -93.79061, -93.787484, -93.787473, -93.790118, -93.794999, -93.795041, -93.797495, -93.797386, 43.227516, 43.227407, 43.225623, 43.226902, 43.219971, 43.218971, 43.2189, 43.219954, 43.219925, 43.227516)))</v>
          </cell>
        </row>
        <row r="106">
          <cell r="A106">
            <v>1941655</v>
          </cell>
          <cell r="B106" t="str">
            <v>Klemme city, Iowa</v>
          </cell>
          <cell r="C106">
            <v>441</v>
          </cell>
          <cell r="D106">
            <v>59256</v>
          </cell>
          <cell r="E106">
            <v>0.13400000000000001</v>
          </cell>
          <cell r="F106">
            <v>5.4852320675105398E-2</v>
          </cell>
          <cell r="G106">
            <v>8.4388185654008397E-3</v>
          </cell>
          <cell r="H106">
            <v>1.4999999999999999E-2</v>
          </cell>
          <cell r="I106">
            <v>0.38299999999999901</v>
          </cell>
          <cell r="J106">
            <v>-0.13017751479289899</v>
          </cell>
          <cell r="K106">
            <v>0.51595744680850997</v>
          </cell>
          <cell r="L106">
            <v>6.6929133858267695E-2</v>
          </cell>
          <cell r="M106">
            <v>0.177215189873417</v>
          </cell>
          <cell r="N106">
            <v>0.32339955849889601</v>
          </cell>
          <cell r="O106">
            <v>0.71125265392781301</v>
          </cell>
          <cell r="P106">
            <v>0.26645435244161297</v>
          </cell>
          <cell r="Q106">
            <v>0.160297239915074</v>
          </cell>
          <cell r="R106">
            <v>0.37553191489361698</v>
          </cell>
          <cell r="S106">
            <v>0.64649681528662395</v>
          </cell>
          <cell r="T106">
            <v>0.67834394904458595</v>
          </cell>
          <cell r="U106">
            <v>0.353503184713375</v>
          </cell>
          <cell r="V106">
            <v>0.483014861995753</v>
          </cell>
          <cell r="W106">
            <v>2</v>
          </cell>
          <cell r="X106">
            <v>2</v>
          </cell>
          <cell r="Y106">
            <v>0</v>
          </cell>
          <cell r="Z106">
            <v>0</v>
          </cell>
          <cell r="AA106">
            <v>1</v>
          </cell>
          <cell r="AB106">
            <v>1</v>
          </cell>
          <cell r="AC106">
            <v>2</v>
          </cell>
          <cell r="AD106">
            <v>2</v>
          </cell>
          <cell r="AE106">
            <v>1</v>
          </cell>
          <cell r="AF106">
            <v>1</v>
          </cell>
          <cell r="AG106">
            <v>12</v>
          </cell>
          <cell r="AH106" t="str">
            <v>list(list(c(-93.606268, -93.596329, -93.596497, -93.606331, -93.606268, 43.016864, 43.016872, 43.002393, 43.002428, 43.016864)))</v>
          </cell>
        </row>
        <row r="107">
          <cell r="A107">
            <v>1902485</v>
          </cell>
          <cell r="B107" t="str">
            <v>Arcadia city, Iowa</v>
          </cell>
          <cell r="C107">
            <v>525</v>
          </cell>
          <cell r="D107">
            <v>78542</v>
          </cell>
          <cell r="E107">
            <v>2.1000000000000001E-2</v>
          </cell>
          <cell r="F107">
            <v>5.9040590405904002E-2</v>
          </cell>
          <cell r="G107">
            <v>1.8450184501845001E-2</v>
          </cell>
          <cell r="H107">
            <v>0.02</v>
          </cell>
          <cell r="I107">
            <v>0.14899999999999999</v>
          </cell>
          <cell r="J107">
            <v>8.4710743801652805E-2</v>
          </cell>
          <cell r="K107">
            <v>0.47338935574229601</v>
          </cell>
          <cell r="L107">
            <v>2.8673835125448001E-2</v>
          </cell>
          <cell r="M107">
            <v>3.3210332103321E-2</v>
          </cell>
          <cell r="N107">
            <v>0.74834437086092698</v>
          </cell>
          <cell r="O107">
            <v>6.7940552016985095E-2</v>
          </cell>
          <cell r="P107">
            <v>0.30467091295116699</v>
          </cell>
          <cell r="Q107">
            <v>0.26008492569002101</v>
          </cell>
          <cell r="R107">
            <v>0.45531914893616998</v>
          </cell>
          <cell r="S107">
            <v>4.2462845010615702E-3</v>
          </cell>
          <cell r="T107">
            <v>0.56157112526539199</v>
          </cell>
          <cell r="U107">
            <v>0.162420382165605</v>
          </cell>
          <cell r="V107">
            <v>3.5031847133757898E-2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1</v>
          </cell>
          <cell r="AB107">
            <v>0</v>
          </cell>
          <cell r="AC107">
            <v>0</v>
          </cell>
          <cell r="AD107">
            <v>1</v>
          </cell>
          <cell r="AE107">
            <v>0</v>
          </cell>
          <cell r="AF107">
            <v>0</v>
          </cell>
          <cell r="AG107">
            <v>2</v>
          </cell>
          <cell r="AH107" t="str">
            <v>list(list(c(-95.05285, -95.033495, -95.033614, -95.052981, -95.05285, 42.093442, 42.093323, 42.078966, 42.07903, 42.093442)))</v>
          </cell>
        </row>
        <row r="108">
          <cell r="A108">
            <v>1908290</v>
          </cell>
          <cell r="B108" t="str">
            <v>Breda city, Iowa</v>
          </cell>
          <cell r="C108">
            <v>500</v>
          </cell>
          <cell r="D108">
            <v>62095</v>
          </cell>
          <cell r="E108">
            <v>0.04</v>
          </cell>
          <cell r="F108">
            <v>4.8672566371681401E-2</v>
          </cell>
          <cell r="G108">
            <v>4.8672566371681401E-2</v>
          </cell>
          <cell r="H108">
            <v>0</v>
          </cell>
          <cell r="I108">
            <v>0.215</v>
          </cell>
          <cell r="J108">
            <v>3.5196687370600402E-2</v>
          </cell>
          <cell r="K108">
            <v>0.36</v>
          </cell>
          <cell r="L108">
            <v>5.0420168067226802E-2</v>
          </cell>
          <cell r="M108">
            <v>0.123893805309734</v>
          </cell>
          <cell r="N108">
            <v>0.39293598233995503</v>
          </cell>
          <cell r="O108">
            <v>0.14968152866241999</v>
          </cell>
          <cell r="P108">
            <v>0.23142250530785499</v>
          </cell>
          <cell r="Q108">
            <v>0.64012738853503104</v>
          </cell>
          <cell r="R108">
            <v>0</v>
          </cell>
          <cell r="S108">
            <v>5.0955414012738801E-2</v>
          </cell>
          <cell r="T108">
            <v>0.20276008492569</v>
          </cell>
          <cell r="U108">
            <v>0.26114649681528601</v>
          </cell>
          <cell r="V108">
            <v>0.209129511677282</v>
          </cell>
          <cell r="W108">
            <v>1</v>
          </cell>
          <cell r="X108">
            <v>0</v>
          </cell>
          <cell r="Y108">
            <v>0</v>
          </cell>
          <cell r="Z108">
            <v>1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2</v>
          </cell>
          <cell r="AH108" t="str">
            <v>list(list(c(-94.985264, -94.975613, -94.975454, -94.965806, -94.96582, -94.964357, -94.964445, -94.970521, -94.970586, -94.975538, -94.985298, -94.985264, 42.187719, 42.18758, 42.190411, 42.190441, 42.188771, 42.188779, 42.18158, 42.181547, 42.177908, 42.177934, 42.178027, 42.187719)))</v>
          </cell>
        </row>
        <row r="109">
          <cell r="A109">
            <v>1919450</v>
          </cell>
          <cell r="B109" t="str">
            <v>Dedham city, Iowa</v>
          </cell>
          <cell r="C109">
            <v>224</v>
          </cell>
          <cell r="D109">
            <v>100417</v>
          </cell>
          <cell r="E109">
            <v>0.14299999999999999</v>
          </cell>
          <cell r="F109">
            <v>4.5977011494252797E-2</v>
          </cell>
          <cell r="G109">
            <v>2.2988505747126398E-2</v>
          </cell>
          <cell r="H109">
            <v>1.39999999999999E-2</v>
          </cell>
          <cell r="I109">
            <v>0.247</v>
          </cell>
          <cell r="J109">
            <v>-0.157894736842105</v>
          </cell>
          <cell r="K109">
            <v>0.38461538461538403</v>
          </cell>
          <cell r="L109">
            <v>0</v>
          </cell>
          <cell r="M109">
            <v>0.18390804597701099</v>
          </cell>
          <cell r="N109">
            <v>0.92604856512141198</v>
          </cell>
          <cell r="O109">
            <v>0.74628450106157096</v>
          </cell>
          <cell r="P109">
            <v>0.21337579617834301</v>
          </cell>
          <cell r="Q109">
            <v>0.32590233545647501</v>
          </cell>
          <cell r="R109">
            <v>0.35957446808510601</v>
          </cell>
          <cell r="S109">
            <v>0.106157112526539</v>
          </cell>
          <cell r="T109">
            <v>0.27070063694267499</v>
          </cell>
          <cell r="U109">
            <v>0</v>
          </cell>
          <cell r="V109">
            <v>0.51380042462844999</v>
          </cell>
          <cell r="W109">
            <v>0</v>
          </cell>
          <cell r="X109">
            <v>2</v>
          </cell>
          <cell r="Y109">
            <v>0</v>
          </cell>
          <cell r="Z109">
            <v>0</v>
          </cell>
          <cell r="AA109">
            <v>1</v>
          </cell>
          <cell r="AB109">
            <v>0</v>
          </cell>
          <cell r="AC109">
            <v>2</v>
          </cell>
          <cell r="AD109">
            <v>0</v>
          </cell>
          <cell r="AE109">
            <v>0</v>
          </cell>
          <cell r="AF109">
            <v>1</v>
          </cell>
          <cell r="AG109">
            <v>6</v>
          </cell>
          <cell r="AH109" t="str">
            <v>list(list(c(-94.831754, -94.831735, -94.824524, -94.824558, -94.81738, -94.817289, -94.831764, -94.831754, 41.903481, 41.909551, 41.909541, 41.916816, 41.916867, 41.902481, 41.902382, 41.903481)))</v>
          </cell>
        </row>
        <row r="110">
          <cell r="A110">
            <v>1922890</v>
          </cell>
          <cell r="B110" t="str">
            <v>Dunlap city, Iowa</v>
          </cell>
          <cell r="C110">
            <v>1038</v>
          </cell>
          <cell r="D110">
            <v>49375</v>
          </cell>
          <cell r="E110">
            <v>7.1999999999999995E-2</v>
          </cell>
          <cell r="F110">
            <v>0.105354058721934</v>
          </cell>
          <cell r="G110">
            <v>2.2452504317789199E-2</v>
          </cell>
          <cell r="H110">
            <v>5.7000000000000002E-2</v>
          </cell>
          <cell r="I110">
            <v>0.39399999999999902</v>
          </cell>
          <cell r="J110">
            <v>-3.8387715930902101E-3</v>
          </cell>
          <cell r="K110">
            <v>0.58444444444444399</v>
          </cell>
          <cell r="L110">
            <v>9.6062992125984195E-2</v>
          </cell>
          <cell r="M110">
            <v>0.34369602763385099</v>
          </cell>
          <cell r="N110">
            <v>0.105960264900662</v>
          </cell>
          <cell r="O110">
            <v>0.35987261146496802</v>
          </cell>
          <cell r="P110">
            <v>0.563694267515923</v>
          </cell>
          <cell r="Q110">
            <v>0.31316348195329002</v>
          </cell>
          <cell r="R110">
            <v>0.83085106382978702</v>
          </cell>
          <cell r="S110">
            <v>0.69426751592356595</v>
          </cell>
          <cell r="T110">
            <v>0.84607218683651797</v>
          </cell>
          <cell r="U110">
            <v>0.5</v>
          </cell>
          <cell r="V110">
            <v>0.96496815286624205</v>
          </cell>
          <cell r="W110">
            <v>2</v>
          </cell>
          <cell r="X110">
            <v>1</v>
          </cell>
          <cell r="Y110">
            <v>1</v>
          </cell>
          <cell r="Z110">
            <v>0</v>
          </cell>
          <cell r="AA110">
            <v>2</v>
          </cell>
          <cell r="AB110">
            <v>2</v>
          </cell>
          <cell r="AC110">
            <v>1</v>
          </cell>
          <cell r="AD110">
            <v>2</v>
          </cell>
          <cell r="AE110">
            <v>1</v>
          </cell>
          <cell r="AF110">
            <v>2</v>
          </cell>
          <cell r="AG110">
            <v>14</v>
          </cell>
          <cell r="AH110" t="str">
            <v>list(list(c(-95.620309, -95.615205, -95.615238, -95.610418, -95.610543, -95.600273, -95.59765, -95.597028, -95.596074, -95.595997, -95.595968, -95.591108, -95.59107, -95.586191, -95.586137, -95.589126, -95.595896, -95.595909, -95.605596, -95.605586, -95.606483, -95.606477, -95.614281, -95.611434, -95.613508, -95.618178, -95.620309, 41.838808, 41.846006, 41.849044, 41.849012, 41.859942, 41.859888, 41.863303, 41.864116, 41.8633, 41.8633, 41.859858, 41.859835, 41.854351, 41.854279, 41.847911, 41.848894, 
41.848925, 41.845274, 41.845355, 41.843704, 41.84372, 41.841719, 41.841726, 41.845424, 41.845404, 41.838851, 41.838808)))</v>
          </cell>
        </row>
        <row r="111">
          <cell r="A111">
            <v>1935130</v>
          </cell>
          <cell r="B111" t="str">
            <v>Havelock city, Iowa</v>
          </cell>
          <cell r="C111">
            <v>130</v>
          </cell>
          <cell r="D111">
            <v>63229</v>
          </cell>
          <cell r="E111">
            <v>0.23499999999999999</v>
          </cell>
          <cell r="F111">
            <v>9.85915492957746E-2</v>
          </cell>
          <cell r="G111">
            <v>2.8169014084507001E-2</v>
          </cell>
          <cell r="H111">
            <v>5.0999999999999997E-2</v>
          </cell>
          <cell r="I111">
            <v>0.42199999999999999</v>
          </cell>
          <cell r="J111">
            <v>-5.7971014492753603E-2</v>
          </cell>
          <cell r="K111">
            <v>0.46788990825687998</v>
          </cell>
          <cell r="L111">
            <v>0.27551020408163202</v>
          </cell>
          <cell r="M111">
            <v>9.85915492957746E-2</v>
          </cell>
          <cell r="N111">
            <v>0.42163355408388498</v>
          </cell>
          <cell r="O111">
            <v>0.92462845010615702</v>
          </cell>
          <cell r="P111">
            <v>0.53078556263269605</v>
          </cell>
          <cell r="Q111">
            <v>0.38216560509554098</v>
          </cell>
          <cell r="R111">
            <v>0.79468085106382902</v>
          </cell>
          <cell r="S111">
            <v>0.77707006369426701</v>
          </cell>
          <cell r="T111">
            <v>0.54140127388534998</v>
          </cell>
          <cell r="U111">
            <v>0.934182590233545</v>
          </cell>
          <cell r="V111">
            <v>0.12738853503184699</v>
          </cell>
          <cell r="W111">
            <v>1</v>
          </cell>
          <cell r="X111">
            <v>2</v>
          </cell>
          <cell r="Y111">
            <v>1</v>
          </cell>
          <cell r="Z111">
            <v>1</v>
          </cell>
          <cell r="AA111">
            <v>2</v>
          </cell>
          <cell r="AB111">
            <v>2</v>
          </cell>
          <cell r="AC111">
            <v>1</v>
          </cell>
          <cell r="AD111">
            <v>1</v>
          </cell>
          <cell r="AE111">
            <v>2</v>
          </cell>
          <cell r="AF111">
            <v>0</v>
          </cell>
          <cell r="AG111">
            <v>13</v>
          </cell>
          <cell r="AH111" t="str">
            <v>list(list(c(-94.708378, -94.708351, -94.693655, -94.69369, -94.708384, -94.708378, 42.830752, 42.838442, 42.838436, 42.827605, 42.827608, 42.830752)))</v>
          </cell>
        </row>
        <row r="112">
          <cell r="A112">
            <v>1961050</v>
          </cell>
          <cell r="B112" t="str">
            <v>Palmer city, Iowa</v>
          </cell>
          <cell r="C112">
            <v>138</v>
          </cell>
          <cell r="D112">
            <v>59063</v>
          </cell>
          <cell r="E112">
            <v>0.32100000000000001</v>
          </cell>
          <cell r="F112">
            <v>0.113924050632911</v>
          </cell>
          <cell r="G112">
            <v>3.7974683544303799E-2</v>
          </cell>
          <cell r="H112">
            <v>1.6E-2</v>
          </cell>
          <cell r="I112">
            <v>0.50800000000000001</v>
          </cell>
          <cell r="J112">
            <v>-0.163636363636363</v>
          </cell>
          <cell r="K112">
            <v>0.54205607476635498</v>
          </cell>
          <cell r="L112">
            <v>0.27184466019417403</v>
          </cell>
          <cell r="M112">
            <v>0.215189873417721</v>
          </cell>
          <cell r="N112">
            <v>0.31788079470198599</v>
          </cell>
          <cell r="O112">
            <v>0.97770700636942598</v>
          </cell>
          <cell r="P112">
            <v>0.611464968152866</v>
          </cell>
          <cell r="Q112">
            <v>0.51167728237791898</v>
          </cell>
          <cell r="R112">
            <v>0.39361702127659498</v>
          </cell>
          <cell r="S112">
            <v>0.920382165605095</v>
          </cell>
          <cell r="T112">
            <v>0.75265392781316298</v>
          </cell>
          <cell r="U112">
            <v>0.92993630573248398</v>
          </cell>
          <cell r="V112">
            <v>0.67622080679405505</v>
          </cell>
          <cell r="W112">
            <v>2</v>
          </cell>
          <cell r="X112">
            <v>2</v>
          </cell>
          <cell r="Y112">
            <v>1</v>
          </cell>
          <cell r="Z112">
            <v>1</v>
          </cell>
          <cell r="AA112">
            <v>1</v>
          </cell>
          <cell r="AB112">
            <v>2</v>
          </cell>
          <cell r="AC112">
            <v>2</v>
          </cell>
          <cell r="AD112">
            <v>2</v>
          </cell>
          <cell r="AE112">
            <v>2</v>
          </cell>
          <cell r="AF112">
            <v>2</v>
          </cell>
          <cell r="AG112">
            <v>17</v>
          </cell>
          <cell r="AH112" t="str">
            <v>list(list(c(-94.604695, -94.593145, -94.592788, -94.59333, -94.603956, -94.604034, -94.604695, 42.635593, 42.635448, 42.631879, 42.62458, 42.62464, 42.634527, 42.635593)))</v>
          </cell>
        </row>
        <row r="113">
          <cell r="A113">
            <v>1963570</v>
          </cell>
          <cell r="B113" t="str">
            <v>Pleasanton city, Iowa</v>
          </cell>
          <cell r="C113">
            <v>32</v>
          </cell>
          <cell r="D113" t="str">
            <v>NA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0.49099999999999999</v>
          </cell>
          <cell r="J113">
            <v>-0.34693877551020402</v>
          </cell>
          <cell r="K113">
            <v>0.51923076923076905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0.904458598726114</v>
          </cell>
          <cell r="T113">
            <v>0.68577494692144303</v>
          </cell>
          <cell r="U113">
            <v>0</v>
          </cell>
          <cell r="V113">
            <v>0</v>
          </cell>
          <cell r="W113">
            <v>2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</v>
          </cell>
          <cell r="AC113">
            <v>2</v>
          </cell>
          <cell r="AD113">
            <v>2</v>
          </cell>
          <cell r="AE113">
            <v>0</v>
          </cell>
          <cell r="AF113">
            <v>0</v>
          </cell>
          <cell r="AG113">
            <v>8</v>
          </cell>
          <cell r="AH113" t="str">
            <v>list(list(c(-93.747852, -93.738129, -93.7380090024992, -93.742759, -93.7478472610131, -93.747852, 40.58734, 40.58738, 40.5775387272618, 40.577518, 40.5776557048131, 40.58734)))</v>
          </cell>
        </row>
        <row r="114">
          <cell r="A114">
            <v>1931890</v>
          </cell>
          <cell r="B114" t="str">
            <v>Grafton city, Iowa</v>
          </cell>
          <cell r="C114">
            <v>216</v>
          </cell>
          <cell r="D114">
            <v>48750</v>
          </cell>
          <cell r="E114">
            <v>0.1</v>
          </cell>
          <cell r="F114">
            <v>0.21768707482993099</v>
          </cell>
          <cell r="G114">
            <v>1.3605442176870699E-2</v>
          </cell>
          <cell r="H114">
            <v>5.5999999999999897E-2</v>
          </cell>
          <cell r="I114">
            <v>0.309</v>
          </cell>
          <cell r="J114">
            <v>-0.14285714285714199</v>
          </cell>
          <cell r="K114">
            <v>0.55172413793103403</v>
          </cell>
          <cell r="L114">
            <v>7.5471698113207503E-2</v>
          </cell>
          <cell r="M114">
            <v>0.156462585034013</v>
          </cell>
          <cell r="N114">
            <v>9.4922737306843197E-2</v>
          </cell>
          <cell r="O114">
            <v>0.52547770700636898</v>
          </cell>
          <cell r="P114">
            <v>0.92675159235668703</v>
          </cell>
          <cell r="Q114">
            <v>0.20488322717622001</v>
          </cell>
          <cell r="R114">
            <v>0.822340425531914</v>
          </cell>
          <cell r="S114">
            <v>0.30360934182590199</v>
          </cell>
          <cell r="T114">
            <v>0.78131634819532902</v>
          </cell>
          <cell r="U114">
            <v>0.38535031847133699</v>
          </cell>
          <cell r="V114">
            <v>0.37473460721868301</v>
          </cell>
          <cell r="W114">
            <v>2</v>
          </cell>
          <cell r="X114">
            <v>1</v>
          </cell>
          <cell r="Y114">
            <v>2</v>
          </cell>
          <cell r="Z114">
            <v>0</v>
          </cell>
          <cell r="AA114">
            <v>2</v>
          </cell>
          <cell r="AB114">
            <v>0</v>
          </cell>
          <cell r="AC114">
            <v>2</v>
          </cell>
          <cell r="AD114">
            <v>2</v>
          </cell>
          <cell r="AE114">
            <v>1</v>
          </cell>
          <cell r="AF114">
            <v>1</v>
          </cell>
          <cell r="AG114">
            <v>13</v>
          </cell>
          <cell r="AH114" t="str">
            <v>list(list(c(-93.073804, -93.06882, -93.065291, -93.063817, -93.063806, -93.073753, -93.073707, -93.073804, 43.335036, 43.335102, 43.336342, 43.335152, 43.326041, 43.325961, 43.330733, 43.335036)))</v>
          </cell>
        </row>
        <row r="115">
          <cell r="A115">
            <v>1940665</v>
          </cell>
          <cell r="B115" t="str">
            <v>Kensett city, Iowa</v>
          </cell>
          <cell r="C115">
            <v>257</v>
          </cell>
          <cell r="D115">
            <v>44643</v>
          </cell>
          <cell r="E115">
            <v>8.1000000000000003E-2</v>
          </cell>
          <cell r="F115">
            <v>0.17567567567567499</v>
          </cell>
          <cell r="G115">
            <v>6.7567567567567502E-3</v>
          </cell>
          <cell r="H115">
            <v>4.0999999999999898E-2</v>
          </cell>
          <cell r="I115">
            <v>0.38600000000000001</v>
          </cell>
          <cell r="J115">
            <v>-3.3834586466165398E-2</v>
          </cell>
          <cell r="K115">
            <v>0.552763819095477</v>
          </cell>
          <cell r="L115">
            <v>0.108433734939759</v>
          </cell>
          <cell r="M115">
            <v>0.15540540540540501</v>
          </cell>
          <cell r="N115">
            <v>5.4083885209713002E-2</v>
          </cell>
          <cell r="O115">
            <v>0.41401273885350298</v>
          </cell>
          <cell r="P115">
            <v>0.85562632696390595</v>
          </cell>
          <cell r="Q115">
            <v>0.14968152866241999</v>
          </cell>
          <cell r="R115">
            <v>0.71276595744680804</v>
          </cell>
          <cell r="S115">
            <v>0.65711252653927799</v>
          </cell>
          <cell r="T115">
            <v>0.78343949044585903</v>
          </cell>
          <cell r="U115">
            <v>0.563694267515923</v>
          </cell>
          <cell r="V115">
            <v>0.36305732484076397</v>
          </cell>
          <cell r="W115">
            <v>2</v>
          </cell>
          <cell r="X115">
            <v>1</v>
          </cell>
          <cell r="Y115">
            <v>2</v>
          </cell>
          <cell r="Z115">
            <v>0</v>
          </cell>
          <cell r="AA115">
            <v>2</v>
          </cell>
          <cell r="AB115">
            <v>1</v>
          </cell>
          <cell r="AC115">
            <v>1</v>
          </cell>
          <cell r="AD115">
            <v>2</v>
          </cell>
          <cell r="AE115">
            <v>1</v>
          </cell>
          <cell r="AF115">
            <v>1</v>
          </cell>
          <cell r="AG115">
            <v>13</v>
          </cell>
          <cell r="AH115" t="str">
            <v>list(list(c(-93.220686, -93.200694, -93.200776, -93.206546, -93.220839, -93.220686, 43.360692, 43.360605, 43.3461, 43.346113, 43.346159, 43.360692)))</v>
          </cell>
        </row>
        <row r="116">
          <cell r="A116">
            <v>1957630</v>
          </cell>
          <cell r="B116" t="str">
            <v>Northwood city, Iowa</v>
          </cell>
          <cell r="C116">
            <v>2072</v>
          </cell>
          <cell r="D116">
            <v>63450</v>
          </cell>
          <cell r="E116">
            <v>8.7999999999999995E-2</v>
          </cell>
          <cell r="F116">
            <v>9.2409240924092403E-2</v>
          </cell>
          <cell r="G116">
            <v>4.95049504950495E-2</v>
          </cell>
          <cell r="H116">
            <v>7.9000000000000001E-2</v>
          </cell>
          <cell r="I116">
            <v>0.35299999999999998</v>
          </cell>
          <cell r="J116">
            <v>4.1729512317747602E-2</v>
          </cell>
          <cell r="K116">
            <v>0.47054973821989499</v>
          </cell>
          <cell r="L116">
            <v>3.63247863247863E-2</v>
          </cell>
          <cell r="M116">
            <v>0.17931793179317901</v>
          </cell>
          <cell r="N116">
            <v>0.42935982339955803</v>
          </cell>
          <cell r="O116">
            <v>0.452229299363057</v>
          </cell>
          <cell r="P116">
            <v>0.5</v>
          </cell>
          <cell r="Q116">
            <v>0.64755838641188901</v>
          </cell>
          <cell r="R116">
            <v>0.90638297872340401</v>
          </cell>
          <cell r="S116">
            <v>0.50849256900212303</v>
          </cell>
          <cell r="T116">
            <v>0.55520169851379997</v>
          </cell>
          <cell r="U116">
            <v>0.193205944798301</v>
          </cell>
          <cell r="V116">
            <v>0.49469214437367298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2</v>
          </cell>
          <cell r="AB116">
            <v>1</v>
          </cell>
          <cell r="AC116">
            <v>0</v>
          </cell>
          <cell r="AD116">
            <v>1</v>
          </cell>
          <cell r="AE116">
            <v>0</v>
          </cell>
          <cell r="AF116">
            <v>1</v>
          </cell>
          <cell r="AG116">
            <v>9</v>
          </cell>
          <cell r="AH116" t="str">
            <v>list(list(c(-93.23591, -93.220955, -93.201251, -93.19624, -93.196086, -93.195943, -93.225632, -93.235629, -93.23591, 43.458747, 43.458544, 43.458404, 43.458423, 43.444004, 43.42959, 43.429667, 43.429718, 43.458747)))</v>
          </cell>
        </row>
        <row r="117">
          <cell r="A117">
            <v>1946290</v>
          </cell>
          <cell r="B117" t="str">
            <v>Lone Rock city, Iowa</v>
          </cell>
          <cell r="C117">
            <v>146</v>
          </cell>
          <cell r="D117">
            <v>52500</v>
          </cell>
          <cell r="E117">
            <v>3.7999999999999999E-2</v>
          </cell>
          <cell r="F117">
            <v>6.25E-2</v>
          </cell>
          <cell r="G117">
            <v>1.5625E-2</v>
          </cell>
          <cell r="H117">
            <v>0</v>
          </cell>
          <cell r="I117">
            <v>0.66</v>
          </cell>
          <cell r="J117">
            <v>0</v>
          </cell>
          <cell r="K117">
            <v>0.57425742574257399</v>
          </cell>
          <cell r="L117">
            <v>1.53846153846153E-2</v>
          </cell>
          <cell r="M117">
            <v>9.375E-2</v>
          </cell>
          <cell r="N117">
            <v>0.16666666666666599</v>
          </cell>
          <cell r="O117">
            <v>0.14118895966029699</v>
          </cell>
          <cell r="P117">
            <v>0.31953290870488299</v>
          </cell>
          <cell r="Q117">
            <v>0.226114649681528</v>
          </cell>
          <cell r="R117">
            <v>0</v>
          </cell>
          <cell r="S117">
            <v>0.98726114649681496</v>
          </cell>
          <cell r="T117">
            <v>0.82908704883227102</v>
          </cell>
          <cell r="U117">
            <v>0.12632696390658099</v>
          </cell>
          <cell r="V117">
            <v>0.11464968152866201</v>
          </cell>
          <cell r="W117">
            <v>2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2</v>
          </cell>
          <cell r="AC117">
            <v>1</v>
          </cell>
          <cell r="AD117">
            <v>2</v>
          </cell>
          <cell r="AE117">
            <v>0</v>
          </cell>
          <cell r="AF117">
            <v>0</v>
          </cell>
          <cell r="AG117">
            <v>7</v>
          </cell>
          <cell r="AH117" t="str">
            <v>list(list(c(-94.329481, -94.325293, -94.324582, -94.32458, -94.324579, -94.321043, -94.321105, -94.324541, -94.329451, -94.329481, 43.222928, 43.222805, 43.2231, 43.222805, 43.222756, 43.222779, 43.218866, 43.218877, 43.218911, 43.222928)))</v>
          </cell>
        </row>
        <row r="118">
          <cell r="A118">
            <v>1978330</v>
          </cell>
          <cell r="B118" t="str">
            <v>Titonka city, Iowa</v>
          </cell>
          <cell r="C118">
            <v>511</v>
          </cell>
          <cell r="D118">
            <v>72250</v>
          </cell>
          <cell r="E118">
            <v>8.1999999999999906E-2</v>
          </cell>
          <cell r="F118">
            <v>3.5897435897435798E-2</v>
          </cell>
          <cell r="G118">
            <v>4.1025641025640998E-2</v>
          </cell>
          <cell r="H118">
            <v>1.2E-2</v>
          </cell>
          <cell r="I118">
            <v>0.32500000000000001</v>
          </cell>
          <cell r="J118">
            <v>7.3529411764705802E-2</v>
          </cell>
          <cell r="K118">
            <v>0.40356083086053401</v>
          </cell>
          <cell r="L118">
            <v>0.15246636771300401</v>
          </cell>
          <cell r="M118">
            <v>0.15384615384615299</v>
          </cell>
          <cell r="N118">
            <v>0.62803532008829999</v>
          </cell>
          <cell r="O118">
            <v>0.42144373673036001</v>
          </cell>
          <cell r="P118">
            <v>0.17409766454352399</v>
          </cell>
          <cell r="Q118">
            <v>0.55732484076433098</v>
          </cell>
          <cell r="R118">
            <v>0.33510638297872303</v>
          </cell>
          <cell r="S118">
            <v>0.37685774946921402</v>
          </cell>
          <cell r="T118">
            <v>0.31528662420382098</v>
          </cell>
          <cell r="U118">
            <v>0.73460721868365098</v>
          </cell>
          <cell r="V118">
            <v>0.34925690021231398</v>
          </cell>
          <cell r="W118">
            <v>1</v>
          </cell>
          <cell r="X118">
            <v>1</v>
          </cell>
          <cell r="Y118">
            <v>0</v>
          </cell>
          <cell r="Z118">
            <v>1</v>
          </cell>
          <cell r="AA118">
            <v>1</v>
          </cell>
          <cell r="AB118">
            <v>1</v>
          </cell>
          <cell r="AC118">
            <v>0</v>
          </cell>
          <cell r="AD118">
            <v>0</v>
          </cell>
          <cell r="AE118">
            <v>2</v>
          </cell>
          <cell r="AF118">
            <v>1</v>
          </cell>
          <cell r="AG118">
            <v>8</v>
          </cell>
          <cell r="AH118" t="str">
            <v>list(list(c(-94.045114, -94.045222, -94.044374, -94.043935, -94.047222, -94.047227, -94.037103, -94.037117, -94.034569, -94.039432, -94.039453, -94.044417, -94.044397, -94.048924, -94.045114, 43.235997, 43.239621, 43.239617, 43.24062, 43.240614, 43.241865, 43.241862, 43.236344, 43.234714, 43.234541, 43.231821, 43.231821, 43.23462, 43.234628, 43.235997)))</v>
          </cell>
        </row>
        <row r="119">
          <cell r="A119">
            <v>1930225</v>
          </cell>
          <cell r="B119" t="str">
            <v>George city, Iowa</v>
          </cell>
          <cell r="C119">
            <v>1077</v>
          </cell>
          <cell r="D119">
            <v>57941</v>
          </cell>
          <cell r="E119">
            <v>9.2999999999999999E-2</v>
          </cell>
          <cell r="F119">
            <v>3.05676855895196E-2</v>
          </cell>
          <cell r="G119">
            <v>4.8034934497816498E-2</v>
          </cell>
          <cell r="H119">
            <v>2.5999999999999999E-2</v>
          </cell>
          <cell r="I119">
            <v>0.435</v>
          </cell>
          <cell r="J119">
            <v>-2.7777777777777701E-3</v>
          </cell>
          <cell r="K119">
            <v>0.47891156462584999</v>
          </cell>
          <cell r="L119">
            <v>4.0084388185653998E-2</v>
          </cell>
          <cell r="M119">
            <v>0.21179039301309999</v>
          </cell>
          <cell r="N119">
            <v>0.28476821192052898</v>
          </cell>
          <cell r="O119">
            <v>0.48832271762208002</v>
          </cell>
          <cell r="P119">
            <v>0.146496815286624</v>
          </cell>
          <cell r="Q119">
            <v>0.63269639065817396</v>
          </cell>
          <cell r="R119">
            <v>0.54468085106382902</v>
          </cell>
          <cell r="S119">
            <v>0.80997876857749396</v>
          </cell>
          <cell r="T119">
            <v>0.57643312101910804</v>
          </cell>
          <cell r="U119">
            <v>0.21656050955414</v>
          </cell>
          <cell r="V119">
            <v>0.65711252653927799</v>
          </cell>
          <cell r="W119">
            <v>2</v>
          </cell>
          <cell r="X119">
            <v>1</v>
          </cell>
          <cell r="Y119">
            <v>0</v>
          </cell>
          <cell r="Z119">
            <v>1</v>
          </cell>
          <cell r="AA119">
            <v>1</v>
          </cell>
          <cell r="AB119">
            <v>2</v>
          </cell>
          <cell r="AC119">
            <v>1</v>
          </cell>
          <cell r="AD119">
            <v>1</v>
          </cell>
          <cell r="AE119">
            <v>0</v>
          </cell>
          <cell r="AF119">
            <v>1</v>
          </cell>
          <cell r="AG119">
            <v>10</v>
          </cell>
          <cell r="AH119" t="str">
            <v>list(list(c(-96.018534, -96.018264, -96.018193, -95.988429, -95.988433, -95.988759, -95.998718, -96.018562, -96.018534, 43.333263, 43.345883, 43.353133, 43.353009, 43.345805, 43.330664, 43.330952, 43.330927, 43.333263)))</v>
          </cell>
        </row>
        <row r="120">
          <cell r="A120">
            <v>1907210</v>
          </cell>
          <cell r="B120" t="str">
            <v>Bode city, Iowa</v>
          </cell>
          <cell r="C120">
            <v>302</v>
          </cell>
          <cell r="D120">
            <v>59531</v>
          </cell>
          <cell r="E120">
            <v>9.8000000000000004E-2</v>
          </cell>
          <cell r="F120">
            <v>7.3619631901840496E-2</v>
          </cell>
          <cell r="G120">
            <v>4.9079754601226898E-2</v>
          </cell>
          <cell r="H120">
            <v>4.8000000000000001E-2</v>
          </cell>
          <cell r="I120">
            <v>0.246</v>
          </cell>
          <cell r="J120">
            <v>0</v>
          </cell>
          <cell r="K120">
            <v>0.44223107569721098</v>
          </cell>
          <cell r="L120">
            <v>0.123655913978494</v>
          </cell>
          <cell r="M120">
            <v>4.9079754601226898E-2</v>
          </cell>
          <cell r="N120">
            <v>0.326710816777041</v>
          </cell>
          <cell r="O120">
            <v>0.52016985138004201</v>
          </cell>
          <cell r="P120">
            <v>0.38959660297239901</v>
          </cell>
          <cell r="Q120">
            <v>0.64649681528662395</v>
          </cell>
          <cell r="R120">
            <v>0.76489361702127601</v>
          </cell>
          <cell r="S120">
            <v>0.101910828025477</v>
          </cell>
          <cell r="T120">
            <v>0.46178343949044498</v>
          </cell>
          <cell r="U120">
            <v>0.62738853503184699</v>
          </cell>
          <cell r="V120">
            <v>4.4585987261146397E-2</v>
          </cell>
          <cell r="W120">
            <v>2</v>
          </cell>
          <cell r="X120">
            <v>1</v>
          </cell>
          <cell r="Y120">
            <v>1</v>
          </cell>
          <cell r="Z120">
            <v>1</v>
          </cell>
          <cell r="AA120">
            <v>2</v>
          </cell>
          <cell r="AB120">
            <v>0</v>
          </cell>
          <cell r="AC120">
            <v>1</v>
          </cell>
          <cell r="AD120">
            <v>1</v>
          </cell>
          <cell r="AE120">
            <v>1</v>
          </cell>
          <cell r="AF120">
            <v>0</v>
          </cell>
          <cell r="AG120">
            <v>10</v>
          </cell>
          <cell r="AH120" t="str">
            <v>list(list(c(-94.291236, -94.281346, -94.281356, -94.283737, -94.283728, -94.288668, -94.288667, -94.291136, -94.291157, -94.291236, 42.873853, 42.873892, 42.863058, 42.863051, 42.861249, 42.861241, 42.863045, 42.863038, 42.870214, 42.873853)))</v>
          </cell>
        </row>
        <row r="121">
          <cell r="A121">
            <v>1966450</v>
          </cell>
          <cell r="B121" t="str">
            <v>Renwick city, Iowa</v>
          </cell>
          <cell r="C121">
            <v>234</v>
          </cell>
          <cell r="D121">
            <v>52125</v>
          </cell>
          <cell r="E121">
            <v>9.1999999999999998E-2</v>
          </cell>
          <cell r="F121">
            <v>0.109375</v>
          </cell>
          <cell r="G121">
            <v>4.6875E-2</v>
          </cell>
          <cell r="H121">
            <v>0</v>
          </cell>
          <cell r="I121">
            <v>0.30399999999999999</v>
          </cell>
          <cell r="J121">
            <v>-3.3057851239669402E-2</v>
          </cell>
          <cell r="K121">
            <v>0.40588235294117597</v>
          </cell>
          <cell r="L121">
            <v>0.26857142857142802</v>
          </cell>
          <cell r="M121">
            <v>0.1328125</v>
          </cell>
          <cell r="N121">
            <v>0.16225165562913901</v>
          </cell>
          <cell r="O121">
            <v>0.483014861995753</v>
          </cell>
          <cell r="P121">
            <v>0.58811040339702703</v>
          </cell>
          <cell r="Q121">
            <v>0.61464968152866195</v>
          </cell>
          <cell r="R121">
            <v>0</v>
          </cell>
          <cell r="S121">
            <v>0.289808917197452</v>
          </cell>
          <cell r="T121">
            <v>0.32484076433121001</v>
          </cell>
          <cell r="U121">
            <v>0.92462845010615702</v>
          </cell>
          <cell r="V121">
            <v>0.24734607218683599</v>
          </cell>
          <cell r="W121">
            <v>2</v>
          </cell>
          <cell r="X121">
            <v>1</v>
          </cell>
          <cell r="Y121">
            <v>1</v>
          </cell>
          <cell r="Z121">
            <v>1</v>
          </cell>
          <cell r="AA121">
            <v>0</v>
          </cell>
          <cell r="AB121">
            <v>0</v>
          </cell>
          <cell r="AC121">
            <v>1</v>
          </cell>
          <cell r="AD121">
            <v>0</v>
          </cell>
          <cell r="AE121">
            <v>2</v>
          </cell>
          <cell r="AF121">
            <v>0</v>
          </cell>
          <cell r="AG121">
            <v>8</v>
          </cell>
          <cell r="AH121" t="str">
            <v>list(list(c(-93.991244, -93.989172, -93.981146, -93.971473, -93.971475, -93.971465, -93.991161, -93.991244, 42.834189, 42.834197, 42.834156, 42.834124, 42.826942, 42.819699, 42.819695, 42.834189)))</v>
          </cell>
        </row>
        <row r="122">
          <cell r="A122">
            <v>1952230</v>
          </cell>
          <cell r="B122" t="str">
            <v>Millersburg city, Iowa</v>
          </cell>
          <cell r="C122">
            <v>135</v>
          </cell>
          <cell r="D122">
            <v>79688</v>
          </cell>
          <cell r="E122">
            <v>7.0000000000000007E-2</v>
          </cell>
          <cell r="F122">
            <v>0.08</v>
          </cell>
          <cell r="G122">
            <v>0.18666666666666601</v>
          </cell>
          <cell r="H122">
            <v>0</v>
          </cell>
          <cell r="I122">
            <v>0.61299999999999999</v>
          </cell>
          <cell r="J122">
            <v>-0.15094339622641501</v>
          </cell>
          <cell r="K122">
            <v>0.375</v>
          </cell>
          <cell r="L122">
            <v>0.19354838709677399</v>
          </cell>
          <cell r="M122">
            <v>0.133333333333333</v>
          </cell>
          <cell r="N122">
            <v>0.77041942604856495</v>
          </cell>
          <cell r="O122">
            <v>0.34501061571125202</v>
          </cell>
          <cell r="P122">
            <v>0.43099787685774898</v>
          </cell>
          <cell r="Q122">
            <v>0.98513800424628395</v>
          </cell>
          <cell r="R122">
            <v>0</v>
          </cell>
          <cell r="S122">
            <v>0.97558386411889597</v>
          </cell>
          <cell r="T122">
            <v>0.240976645435244</v>
          </cell>
          <cell r="U122">
            <v>0.83545647558386404</v>
          </cell>
          <cell r="V122">
            <v>0.25159235668789798</v>
          </cell>
          <cell r="W122">
            <v>0</v>
          </cell>
          <cell r="X122">
            <v>1</v>
          </cell>
          <cell r="Y122">
            <v>1</v>
          </cell>
          <cell r="Z122">
            <v>2</v>
          </cell>
          <cell r="AA122">
            <v>0</v>
          </cell>
          <cell r="AB122">
            <v>2</v>
          </cell>
          <cell r="AC122">
            <v>2</v>
          </cell>
          <cell r="AD122">
            <v>0</v>
          </cell>
          <cell r="AE122">
            <v>2</v>
          </cell>
          <cell r="AF122">
            <v>0</v>
          </cell>
          <cell r="AG122">
            <v>10</v>
          </cell>
          <cell r="AH122" t="str">
            <v>list(list(c(-92.162642, -92.156924, -92.156777, -92.154545, -92.156062, -92.162634, -92.162636, -92.162642, 41.576033, 41.576208, 41.573483, 41.57149, 41.570798, 41.570858, 41.572484, 41.576033)))</v>
          </cell>
        </row>
        <row r="123">
          <cell r="A123">
            <v>1940440</v>
          </cell>
          <cell r="B123" t="str">
            <v>Kellogg city, Iowa</v>
          </cell>
          <cell r="C123">
            <v>606</v>
          </cell>
          <cell r="D123">
            <v>36944</v>
          </cell>
          <cell r="E123">
            <v>0.253</v>
          </cell>
          <cell r="F123">
            <v>0.23571428571428499</v>
          </cell>
          <cell r="G123">
            <v>0.05</v>
          </cell>
          <cell r="H123">
            <v>0.16500000000000001</v>
          </cell>
          <cell r="I123">
            <v>0.495</v>
          </cell>
          <cell r="J123">
            <v>1.1686143572621E-2</v>
          </cell>
          <cell r="K123">
            <v>0.57081545064377603</v>
          </cell>
          <cell r="L123">
            <v>8.1081081081081002E-2</v>
          </cell>
          <cell r="M123">
            <v>0.29642857142857099</v>
          </cell>
          <cell r="N123">
            <v>1.2141280353200799E-2</v>
          </cell>
          <cell r="O123">
            <v>0.94692144373673004</v>
          </cell>
          <cell r="P123">
            <v>0.950106157112526</v>
          </cell>
          <cell r="Q123">
            <v>0.65074309978768496</v>
          </cell>
          <cell r="R123">
            <v>0.981914893617021</v>
          </cell>
          <cell r="S123">
            <v>0.90976645435244097</v>
          </cell>
          <cell r="T123">
            <v>0.82590233545647496</v>
          </cell>
          <cell r="U123">
            <v>0.41613588110403399</v>
          </cell>
          <cell r="V123">
            <v>0.91507430997876804</v>
          </cell>
          <cell r="W123">
            <v>2</v>
          </cell>
          <cell r="X123">
            <v>2</v>
          </cell>
          <cell r="Y123">
            <v>2</v>
          </cell>
          <cell r="Z123">
            <v>1</v>
          </cell>
          <cell r="AA123">
            <v>2</v>
          </cell>
          <cell r="AB123">
            <v>2</v>
          </cell>
          <cell r="AC123">
            <v>0</v>
          </cell>
          <cell r="AD123">
            <v>2</v>
          </cell>
          <cell r="AE123">
            <v>1</v>
          </cell>
          <cell r="AF123">
            <v>2</v>
          </cell>
          <cell r="AG123">
            <v>16</v>
          </cell>
          <cell r="AH123" t="str">
            <v>list(list(c(-92.914484, -92.907744, -92.907743, -92.902866, -92.902884, -92.901982, -92.901552, -92.900853, -92.900823, -92.901442, -92.901497, -92.902954, -92.907739, -92.912537, -92.912604, -92.914632, -92.914484, 41.72082, 41.720805, 41.724456, 41.724421, 41.718582, 41.717992, 41.717174, 41.717176, 41.716208, 41.71536, 41.712544, 41.713135, 41.713565, 41.713565, 41.71728, 41.718386, 41.72082)))</v>
          </cell>
        </row>
        <row r="124">
          <cell r="A124">
            <v>1964470</v>
          </cell>
          <cell r="B124" t="str">
            <v>Prairie City city, Iowa</v>
          </cell>
          <cell r="C124">
            <v>1700</v>
          </cell>
          <cell r="D124">
            <v>78295</v>
          </cell>
          <cell r="E124">
            <v>3.4000000000000002E-2</v>
          </cell>
          <cell r="F124">
            <v>8.7289433384379694E-2</v>
          </cell>
          <cell r="G124">
            <v>1.68453292496171E-2</v>
          </cell>
          <cell r="H124">
            <v>6.4000000000000001E-2</v>
          </cell>
          <cell r="I124">
            <v>0.27100000000000002</v>
          </cell>
          <cell r="J124">
            <v>1.1904761904761901E-2</v>
          </cell>
          <cell r="K124">
            <v>0.32966023875114697</v>
          </cell>
          <cell r="L124">
            <v>5.6358381502890097E-2</v>
          </cell>
          <cell r="M124">
            <v>0.13169984686064301</v>
          </cell>
          <cell r="N124">
            <v>0.74392935982339903</v>
          </cell>
          <cell r="O124">
            <v>0.11889596602972299</v>
          </cell>
          <cell r="P124">
            <v>0.47876857749469198</v>
          </cell>
          <cell r="Q124">
            <v>0.240976645435244</v>
          </cell>
          <cell r="R124">
            <v>0.86702127659574402</v>
          </cell>
          <cell r="S124">
            <v>0.17091295116772801</v>
          </cell>
          <cell r="T124">
            <v>0.14012738853503101</v>
          </cell>
          <cell r="U124">
            <v>0.28768577494692099</v>
          </cell>
          <cell r="V124">
            <v>0.243099787685774</v>
          </cell>
          <cell r="W124">
            <v>0</v>
          </cell>
          <cell r="X124">
            <v>0</v>
          </cell>
          <cell r="Y124">
            <v>1</v>
          </cell>
          <cell r="Z124">
            <v>0</v>
          </cell>
          <cell r="AA124">
            <v>2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3</v>
          </cell>
          <cell r="AH124" t="str">
            <v>list(list(c(-93.253396, -93.250104, -93.243747, -93.24376, -93.242002, -93.24201, -93.237253, -93.237245, -93.232344, -93.232378, -93.227104, -93.227025, -93.227359, -93.227355, -93.228662, -93.229218, -93.229182, -93.253316, -93.253396, 41.59774, 41.597371, 41.597285, 41.601066, 41.601061, 41.604689, 41.604666, 41.605544, 41.605563, 41.604633, 41.604609, 41.601025, 41.601027, 41.600142, 41.600155, 41.598247, 41.58776, 41.587756, 41.59774)))</v>
          </cell>
        </row>
        <row r="125">
          <cell r="A125">
            <v>1946335</v>
          </cell>
          <cell r="B125" t="str">
            <v>Lone Tree city, Iowa</v>
          </cell>
          <cell r="C125">
            <v>1357</v>
          </cell>
          <cell r="D125">
            <v>90625</v>
          </cell>
          <cell r="E125">
            <v>4.8000000000000001E-2</v>
          </cell>
          <cell r="F125">
            <v>5.3608247422680402E-2</v>
          </cell>
          <cell r="G125">
            <v>2.06185567010309E-2</v>
          </cell>
          <cell r="H125">
            <v>2.7E-2</v>
          </cell>
          <cell r="I125">
            <v>0.30099999999999999</v>
          </cell>
          <cell r="J125">
            <v>4.3846153846153799E-2</v>
          </cell>
          <cell r="K125">
            <v>0.43023255813953398</v>
          </cell>
          <cell r="L125">
            <v>9.71428571428571E-2</v>
          </cell>
          <cell r="M125">
            <v>0.241237113402061</v>
          </cell>
          <cell r="N125">
            <v>0.88189845474613604</v>
          </cell>
          <cell r="O125">
            <v>0.20382165605095501</v>
          </cell>
          <cell r="P125">
            <v>0.26220806794055201</v>
          </cell>
          <cell r="Q125">
            <v>0.29299363057324801</v>
          </cell>
          <cell r="R125">
            <v>0.55638297872340403</v>
          </cell>
          <cell r="S125">
            <v>0.28237791932059397</v>
          </cell>
          <cell r="T125">
            <v>0.403397027600849</v>
          </cell>
          <cell r="U125">
            <v>0.50955414012738798</v>
          </cell>
          <cell r="V125">
            <v>0.77813163481953296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</v>
          </cell>
          <cell r="AB125">
            <v>0</v>
          </cell>
          <cell r="AC125">
            <v>0</v>
          </cell>
          <cell r="AD125">
            <v>1</v>
          </cell>
          <cell r="AE125">
            <v>1</v>
          </cell>
          <cell r="AF125">
            <v>2</v>
          </cell>
          <cell r="AG125">
            <v>5</v>
          </cell>
          <cell r="AH125" t="str">
            <v>list(list(c(-91.439666, -91.43553, -91.435479, -91.435341, -91.435019, -91.430407, -91.430439, -91.425689, -91.425679, -91.425043, -91.423316, -91.423285, -91.41582, -91.415969, -91.420851, -91.420909, -91.425754, -91.425739, -91.435425, -91.440258, -91.439666, 41.478708, 41.478861, 41.481651, 41.48165, 41.496244, 41.496176, 41.492528, 41.492472, 41.495088, 41.493989, 41.493987, 41.492467, 41.492373, 41.481504, 41.481528, 41.476904, 41.476927, 41.477922, 41.478005, 41.476712, 41.478708)))</v>
          </cell>
        </row>
        <row r="126">
          <cell r="A126">
            <v>1969285</v>
          </cell>
          <cell r="B126" t="str">
            <v>Russell city, Iowa</v>
          </cell>
          <cell r="C126">
            <v>472</v>
          </cell>
          <cell r="D126">
            <v>44821</v>
          </cell>
          <cell r="E126">
            <v>0.246</v>
          </cell>
          <cell r="F126">
            <v>0.16510903426791201</v>
          </cell>
          <cell r="G126">
            <v>5.6074766355140103E-2</v>
          </cell>
          <cell r="H126">
            <v>8.0000000000000002E-3</v>
          </cell>
          <cell r="I126">
            <v>0.51</v>
          </cell>
          <cell r="J126">
            <v>-0.14801444043321299</v>
          </cell>
          <cell r="K126">
            <v>0.38900203665987698</v>
          </cell>
          <cell r="L126">
            <v>0.138121546961325</v>
          </cell>
          <cell r="M126">
            <v>0.177570093457943</v>
          </cell>
          <cell r="N126">
            <v>5.6291390728476803E-2</v>
          </cell>
          <cell r="O126">
            <v>0.93949044585987196</v>
          </cell>
          <cell r="P126">
            <v>0.82908704883227102</v>
          </cell>
          <cell r="Q126">
            <v>0.69957537154989302</v>
          </cell>
          <cell r="R126">
            <v>0.275531914893617</v>
          </cell>
          <cell r="S126">
            <v>0.92356687898089096</v>
          </cell>
          <cell r="T126">
            <v>0.27919320594479802</v>
          </cell>
          <cell r="U126">
            <v>0.68789808917197404</v>
          </cell>
          <cell r="V126">
            <v>0.484076433121019</v>
          </cell>
          <cell r="W126">
            <v>2</v>
          </cell>
          <cell r="X126">
            <v>2</v>
          </cell>
          <cell r="Y126">
            <v>2</v>
          </cell>
          <cell r="Z126">
            <v>2</v>
          </cell>
          <cell r="AA126">
            <v>0</v>
          </cell>
          <cell r="AB126">
            <v>2</v>
          </cell>
          <cell r="AC126">
            <v>2</v>
          </cell>
          <cell r="AD126">
            <v>0</v>
          </cell>
          <cell r="AE126">
            <v>2</v>
          </cell>
          <cell r="AF126">
            <v>1</v>
          </cell>
          <cell r="AG126">
            <v>15</v>
          </cell>
          <cell r="AH126" t="str">
            <v>list(list(c(-93.212619, -93.188639, -93.188638, -93.212492, -93.212619, 40.985995, 40.986212, 40.974418, 40.974024, 40.985995)))</v>
          </cell>
        </row>
        <row r="127">
          <cell r="A127">
            <v>1968700</v>
          </cell>
          <cell r="B127" t="str">
            <v>Rose Hill city, Iowa</v>
          </cell>
          <cell r="C127">
            <v>157</v>
          </cell>
          <cell r="D127">
            <v>82917</v>
          </cell>
          <cell r="E127">
            <v>0.09</v>
          </cell>
          <cell r="F127">
            <v>0.13392857142857101</v>
          </cell>
          <cell r="G127">
            <v>6.25E-2</v>
          </cell>
          <cell r="H127">
            <v>2.79999999999999E-2</v>
          </cell>
          <cell r="I127">
            <v>0.35299999999999998</v>
          </cell>
          <cell r="J127">
            <v>-6.5476190476190396E-2</v>
          </cell>
          <cell r="K127">
            <v>0.54081632653061196</v>
          </cell>
          <cell r="L127">
            <v>6.6666666666666596E-2</v>
          </cell>
          <cell r="M127">
            <v>0.13392857142857101</v>
          </cell>
          <cell r="N127">
            <v>0.81125827814569496</v>
          </cell>
          <cell r="O127">
            <v>0.47239915074309902</v>
          </cell>
          <cell r="P127">
            <v>0.72080679405520098</v>
          </cell>
          <cell r="Q127">
            <v>0.75265392781316298</v>
          </cell>
          <cell r="R127">
            <v>0.56595744680851001</v>
          </cell>
          <cell r="S127">
            <v>0.50849256900212303</v>
          </cell>
          <cell r="T127">
            <v>0.75053078556263197</v>
          </cell>
          <cell r="U127">
            <v>0.34925690021231398</v>
          </cell>
          <cell r="V127">
            <v>0.256900212314225</v>
          </cell>
          <cell r="W127">
            <v>0</v>
          </cell>
          <cell r="X127">
            <v>1</v>
          </cell>
          <cell r="Y127">
            <v>2</v>
          </cell>
          <cell r="Z127">
            <v>2</v>
          </cell>
          <cell r="AA127">
            <v>1</v>
          </cell>
          <cell r="AB127">
            <v>1</v>
          </cell>
          <cell r="AC127">
            <v>1</v>
          </cell>
          <cell r="AD127">
            <v>2</v>
          </cell>
          <cell r="AE127">
            <v>1</v>
          </cell>
          <cell r="AF127">
            <v>0</v>
          </cell>
          <cell r="AG127">
            <v>11</v>
          </cell>
          <cell r="AH127" t="str">
            <v>list(list(c(-92.468711, -92.463882, -92.459042, -92.459016, -92.460333, -92.468686, -92.468711, 41.32189, 41.32193, 41.32302, 41.318308, 41.318304, 41.318279, 41.32189)))</v>
          </cell>
        </row>
        <row r="128">
          <cell r="A128">
            <v>1916545</v>
          </cell>
          <cell r="B128" t="str">
            <v>Correctionville city, Iowa</v>
          </cell>
          <cell r="C128">
            <v>766</v>
          </cell>
          <cell r="D128">
            <v>50192</v>
          </cell>
          <cell r="E128">
            <v>0.152</v>
          </cell>
          <cell r="F128">
            <v>0.184782608695652</v>
          </cell>
          <cell r="G128">
            <v>0.108695652173913</v>
          </cell>
          <cell r="H128">
            <v>0</v>
          </cell>
          <cell r="I128">
            <v>0.49199999999999999</v>
          </cell>
          <cell r="J128">
            <v>-6.6991473812423805E-2</v>
          </cell>
          <cell r="K128">
            <v>0.61995753715498902</v>
          </cell>
          <cell r="L128">
            <v>0.13207547169811301</v>
          </cell>
          <cell r="M128">
            <v>0.19565217391304299</v>
          </cell>
          <cell r="N128">
            <v>0.12141280353200801</v>
          </cell>
          <cell r="O128">
            <v>0.78343949044585903</v>
          </cell>
          <cell r="P128">
            <v>0.88216560509554098</v>
          </cell>
          <cell r="Q128">
            <v>0.91507430997876804</v>
          </cell>
          <cell r="R128">
            <v>0</v>
          </cell>
          <cell r="S128">
            <v>0.90552016985137995</v>
          </cell>
          <cell r="T128">
            <v>0.90127388535031805</v>
          </cell>
          <cell r="U128">
            <v>0.66348195329087001</v>
          </cell>
          <cell r="V128">
            <v>0.57112526539278097</v>
          </cell>
          <cell r="W128">
            <v>2</v>
          </cell>
          <cell r="X128">
            <v>2</v>
          </cell>
          <cell r="Y128">
            <v>2</v>
          </cell>
          <cell r="Z128">
            <v>2</v>
          </cell>
          <cell r="AA128">
            <v>0</v>
          </cell>
          <cell r="AB128">
            <v>2</v>
          </cell>
          <cell r="AC128">
            <v>1</v>
          </cell>
          <cell r="AD128">
            <v>2</v>
          </cell>
          <cell r="AE128">
            <v>1</v>
          </cell>
          <cell r="AF128">
            <v>1</v>
          </cell>
          <cell r="AG128">
            <v>15</v>
          </cell>
          <cell r="AH128" t="str">
            <v>list(list(c(-95.790886, -95.790501, -95.785677, -95.784279, -95.780715, -95.780787, -95.775919, -95.776007, -95.77712, -95.772176, -95.772204, -95.777126, -95.777993, -95.786177, -95.790598, -95.790616, -95.790886, 42.474959, 42.482252, 42.482228, 42.485043, 42.485878, 42.482167, 42.482123, 42.474965, 42.474968, 42.474163, 42.47297, 42.472969, 42.471855, 42.471875, 42.47195, 42.474006, 42.474959)))</v>
          </cell>
        </row>
        <row r="129">
          <cell r="A129">
            <v>1918390</v>
          </cell>
          <cell r="B129" t="str">
            <v>Danbury city, Iowa</v>
          </cell>
          <cell r="C129">
            <v>320</v>
          </cell>
          <cell r="D129">
            <v>64375</v>
          </cell>
          <cell r="E129">
            <v>0.11699999999999899</v>
          </cell>
          <cell r="F129">
            <v>0.148148148148148</v>
          </cell>
          <cell r="G129">
            <v>8.1481481481481405E-2</v>
          </cell>
          <cell r="H129">
            <v>0</v>
          </cell>
          <cell r="I129">
            <v>0.38700000000000001</v>
          </cell>
          <cell r="J129">
            <v>-8.04597701149425E-2</v>
          </cell>
          <cell r="K129">
            <v>0.46634615384615302</v>
          </cell>
          <cell r="L129">
            <v>0.145569620253164</v>
          </cell>
          <cell r="M129">
            <v>0.148148148148148</v>
          </cell>
          <cell r="N129">
            <v>0.44922737306843202</v>
          </cell>
          <cell r="O129">
            <v>0.62101910828025397</v>
          </cell>
          <cell r="P129">
            <v>0.774946921443736</v>
          </cell>
          <cell r="Q129">
            <v>0.84925690021231404</v>
          </cell>
          <cell r="R129">
            <v>0</v>
          </cell>
          <cell r="S129">
            <v>0.66348195329087001</v>
          </cell>
          <cell r="T129">
            <v>0.53609341825902301</v>
          </cell>
          <cell r="U129">
            <v>0.71549893842887402</v>
          </cell>
          <cell r="V129">
            <v>0.31634819532908698</v>
          </cell>
          <cell r="W129">
            <v>1</v>
          </cell>
          <cell r="X129">
            <v>1</v>
          </cell>
          <cell r="Y129">
            <v>2</v>
          </cell>
          <cell r="Z129">
            <v>2</v>
          </cell>
          <cell r="AA129">
            <v>0</v>
          </cell>
          <cell r="AB129">
            <v>1</v>
          </cell>
          <cell r="AC129">
            <v>2</v>
          </cell>
          <cell r="AD129">
            <v>1</v>
          </cell>
          <cell r="AE129">
            <v>2</v>
          </cell>
          <cell r="AF129">
            <v>0</v>
          </cell>
          <cell r="AG129">
            <v>12</v>
          </cell>
          <cell r="AH129" t="str">
            <v>list(list(c(-95.728854, -95.714346, -95.714429, -95.719328, -95.729035, -95.728854, 42.240405, 42.240342, 42.232301, 42.232388, 42.232704, 42.240405)))</v>
          </cell>
        </row>
        <row r="130">
          <cell r="A130">
            <v>1960240</v>
          </cell>
          <cell r="B130" t="str">
            <v>Oto city, Iowa</v>
          </cell>
          <cell r="C130">
            <v>72</v>
          </cell>
          <cell r="D130" t="str">
            <v>NA</v>
          </cell>
          <cell r="E130">
            <v>0.17599999999999999</v>
          </cell>
          <cell r="F130">
            <v>0.31578947368421001</v>
          </cell>
          <cell r="G130">
            <v>7.8947368421052599E-2</v>
          </cell>
          <cell r="H130">
            <v>0.24299999999999999</v>
          </cell>
          <cell r="I130">
            <v>0.43099999999999999</v>
          </cell>
          <cell r="J130">
            <v>-0.33333333333333298</v>
          </cell>
          <cell r="K130">
            <v>0.45833333333333298</v>
          </cell>
          <cell r="L130">
            <v>0.24</v>
          </cell>
          <cell r="M130">
            <v>0.36842105263157798</v>
          </cell>
          <cell r="N130">
            <v>0</v>
          </cell>
          <cell r="O130">
            <v>0.84288747346072102</v>
          </cell>
          <cell r="P130">
            <v>0.98301486199575305</v>
          </cell>
          <cell r="Q130">
            <v>0.83651804670912899</v>
          </cell>
          <cell r="R130">
            <v>0.99468085106382897</v>
          </cell>
          <cell r="S130">
            <v>0.79511677282377902</v>
          </cell>
          <cell r="T130">
            <v>0.50530785562632696</v>
          </cell>
          <cell r="U130">
            <v>0.90339702760084895</v>
          </cell>
          <cell r="V130">
            <v>0.97983014861995699</v>
          </cell>
          <cell r="W130">
            <v>2</v>
          </cell>
          <cell r="X130">
            <v>2</v>
          </cell>
          <cell r="Y130">
            <v>2</v>
          </cell>
          <cell r="Z130">
            <v>2</v>
          </cell>
          <cell r="AA130">
            <v>2</v>
          </cell>
          <cell r="AB130">
            <v>2</v>
          </cell>
          <cell r="AC130">
            <v>2</v>
          </cell>
          <cell r="AD130">
            <v>1</v>
          </cell>
          <cell r="AE130">
            <v>2</v>
          </cell>
          <cell r="AF130">
            <v>2</v>
          </cell>
          <cell r="AG130">
            <v>19</v>
          </cell>
          <cell r="AH130" t="str">
            <v>list(list(c(-95.897495, -95.893431, -95.891389, -95.890439, -95.897902, -95.897495, 42.287959, 42.287802, 42.286943, 42.276904, 42.276768, 42.287959)))</v>
          </cell>
        </row>
        <row r="131">
          <cell r="A131">
            <v>1946830</v>
          </cell>
          <cell r="B131" t="str">
            <v>Lovilia city, Iowa</v>
          </cell>
          <cell r="C131">
            <v>472</v>
          </cell>
          <cell r="D131">
            <v>58750</v>
          </cell>
          <cell r="E131">
            <v>0.126</v>
          </cell>
          <cell r="F131">
            <v>0.17791411042944699</v>
          </cell>
          <cell r="G131">
            <v>0.11042944785276</v>
          </cell>
          <cell r="H131">
            <v>4.4999999999999998E-2</v>
          </cell>
          <cell r="I131">
            <v>0.32100000000000001</v>
          </cell>
          <cell r="J131">
            <v>-0.12267657992565</v>
          </cell>
          <cell r="K131">
            <v>0.56088560885608796</v>
          </cell>
          <cell r="L131">
            <v>2.9761904761904701E-2</v>
          </cell>
          <cell r="M131">
            <v>0.245398773006134</v>
          </cell>
          <cell r="N131">
            <v>0.30022075055187603</v>
          </cell>
          <cell r="O131">
            <v>0.66560509554140102</v>
          </cell>
          <cell r="P131">
            <v>0.86730360934182504</v>
          </cell>
          <cell r="Q131">
            <v>0.920382165605095</v>
          </cell>
          <cell r="R131">
            <v>0.74255319148936105</v>
          </cell>
          <cell r="S131">
            <v>0.35987261146496802</v>
          </cell>
          <cell r="T131">
            <v>0.80467091295116699</v>
          </cell>
          <cell r="U131">
            <v>0.16454352441613501</v>
          </cell>
          <cell r="V131">
            <v>0.790870488322717</v>
          </cell>
          <cell r="W131">
            <v>2</v>
          </cell>
          <cell r="X131">
            <v>1</v>
          </cell>
          <cell r="Y131">
            <v>2</v>
          </cell>
          <cell r="Z131">
            <v>2</v>
          </cell>
          <cell r="AA131">
            <v>2</v>
          </cell>
          <cell r="AB131">
            <v>1</v>
          </cell>
          <cell r="AC131">
            <v>2</v>
          </cell>
          <cell r="AD131">
            <v>2</v>
          </cell>
          <cell r="AE131">
            <v>0</v>
          </cell>
          <cell r="AF131">
            <v>2</v>
          </cell>
          <cell r="AG131">
            <v>16</v>
          </cell>
          <cell r="AH131" t="str">
            <v>list(list(c(-92.912863, -92.90942, -92.908553, -92.906311, -92.906319, -92.902448, -92.903253, -92.903275, -92.901105, -92.90322, -92.905611, -92.908472, -92.912745, -92.912863, 41.143151, 41.143159, 41.144105, 41.143165, 41.139536, 41.138981, 41.136457, 41.128892, 41.125041, 41.126223, 41.126224, 41.128658, 41.128647, 41.143151)))</v>
          </cell>
        </row>
        <row r="132">
          <cell r="A132">
            <v>1950970</v>
          </cell>
          <cell r="B132" t="str">
            <v>Melrose city, Iowa</v>
          </cell>
          <cell r="C132">
            <v>110</v>
          </cell>
          <cell r="D132">
            <v>56250</v>
          </cell>
          <cell r="E132">
            <v>0.28699999999999998</v>
          </cell>
          <cell r="F132">
            <v>0.122448979591836</v>
          </cell>
          <cell r="G132">
            <v>0</v>
          </cell>
          <cell r="H132">
            <v>0.47399999999999998</v>
          </cell>
          <cell r="I132">
            <v>0.64200000000000002</v>
          </cell>
          <cell r="J132">
            <v>-1.7857142857142801E-2</v>
          </cell>
          <cell r="K132">
            <v>0.56097560975609695</v>
          </cell>
          <cell r="L132">
            <v>0.19298245614035001</v>
          </cell>
          <cell r="M132">
            <v>0.30612244897959101</v>
          </cell>
          <cell r="N132">
            <v>0.239514348785871</v>
          </cell>
          <cell r="O132">
            <v>0.96496815286624205</v>
          </cell>
          <cell r="P132">
            <v>0.65711252653927799</v>
          </cell>
          <cell r="Q132">
            <v>0</v>
          </cell>
          <cell r="R132">
            <v>1</v>
          </cell>
          <cell r="S132">
            <v>0.98301486199575305</v>
          </cell>
          <cell r="T132">
            <v>0.80573248407643305</v>
          </cell>
          <cell r="U132">
            <v>0.83439490445859799</v>
          </cell>
          <cell r="V132">
            <v>0.92993630573248398</v>
          </cell>
          <cell r="W132">
            <v>2</v>
          </cell>
          <cell r="X132">
            <v>2</v>
          </cell>
          <cell r="Y132">
            <v>1</v>
          </cell>
          <cell r="Z132">
            <v>0</v>
          </cell>
          <cell r="AA132">
            <v>2</v>
          </cell>
          <cell r="AB132">
            <v>2</v>
          </cell>
          <cell r="AC132">
            <v>1</v>
          </cell>
          <cell r="AD132">
            <v>2</v>
          </cell>
          <cell r="AE132">
            <v>2</v>
          </cell>
          <cell r="AF132">
            <v>2</v>
          </cell>
          <cell r="AG132">
            <v>16</v>
          </cell>
          <cell r="AH132" t="str">
            <v>list(list(c(-93.060343, -93.041223, -93.04121, -93.041127, -93.045811, -93.045832, -93.050598, -93.050608, -93.060165, -93.060343, 40.986443, 40.986457, 40.986098, 40.970942, 40.970937, 40.974384, 40.973795, 40.970932, 40.971018, 40.986443)))</v>
          </cell>
        </row>
        <row r="133">
          <cell r="A133">
            <v>1910090</v>
          </cell>
          <cell r="B133" t="str">
            <v>Calumet city, Iowa</v>
          </cell>
          <cell r="C133">
            <v>146</v>
          </cell>
          <cell r="D133">
            <v>58750</v>
          </cell>
          <cell r="E133">
            <v>0.14199999999999999</v>
          </cell>
          <cell r="F133">
            <v>0.18</v>
          </cell>
          <cell r="G133">
            <v>0.14000000000000001</v>
          </cell>
          <cell r="H133">
            <v>2.3E-2</v>
          </cell>
          <cell r="I133">
            <v>0.45700000000000002</v>
          </cell>
          <cell r="J133">
            <v>-0.14117647058823499</v>
          </cell>
          <cell r="K133">
            <v>0.44736842105263103</v>
          </cell>
          <cell r="L133">
            <v>0.175438596491228</v>
          </cell>
          <cell r="M133">
            <v>0.18</v>
          </cell>
          <cell r="N133">
            <v>0.30022075055187603</v>
          </cell>
          <cell r="O133">
            <v>0.743099787685774</v>
          </cell>
          <cell r="P133">
            <v>0.87261146496815201</v>
          </cell>
          <cell r="Q133">
            <v>0.95966029723991497</v>
          </cell>
          <cell r="R133">
            <v>0.49680851063829701</v>
          </cell>
          <cell r="S133">
            <v>0.85987261146496796</v>
          </cell>
          <cell r="T133">
            <v>0.47027600849256901</v>
          </cell>
          <cell r="U133">
            <v>0.80360934182590205</v>
          </cell>
          <cell r="V133">
            <v>0.49787685774946899</v>
          </cell>
          <cell r="W133">
            <v>2</v>
          </cell>
          <cell r="X133">
            <v>2</v>
          </cell>
          <cell r="Y133">
            <v>2</v>
          </cell>
          <cell r="Z133">
            <v>2</v>
          </cell>
          <cell r="AA133">
            <v>1</v>
          </cell>
          <cell r="AB133">
            <v>2</v>
          </cell>
          <cell r="AC133">
            <v>2</v>
          </cell>
          <cell r="AD133">
            <v>1</v>
          </cell>
          <cell r="AE133">
            <v>2</v>
          </cell>
          <cell r="AF133">
            <v>1</v>
          </cell>
          <cell r="AG133">
            <v>17</v>
          </cell>
          <cell r="AH133" t="str">
            <v>list(list(c(-95.557314, -95.554318, -95.554327, -95.548113, -95.548113, -95.546269, -95.547394, -95.548973, -95.548975, -95.554215, -95.554264, -95.557293, -95.557314, 42.946402, 42.947227, 42.950028, 42.950015, 42.948467, 42.948462, 42.943781, 42.943786, 42.939137, 42.939162, 42.944573, 42.944578, 42.946402)))</v>
          </cell>
        </row>
        <row r="134">
          <cell r="A134">
            <v>1968340</v>
          </cell>
          <cell r="B134" t="str">
            <v>Rodman city, Iowa</v>
          </cell>
          <cell r="C134">
            <v>31</v>
          </cell>
          <cell r="D134">
            <v>58750</v>
          </cell>
          <cell r="E134">
            <v>0</v>
          </cell>
          <cell r="F134">
            <v>5.8823529411764698E-2</v>
          </cell>
          <cell r="G134">
            <v>5.8823529411764698E-2</v>
          </cell>
          <cell r="H134">
            <v>0</v>
          </cell>
          <cell r="I134">
            <v>0.26899999999999902</v>
          </cell>
          <cell r="J134">
            <v>-0.31111111111111101</v>
          </cell>
          <cell r="K134">
            <v>0.52173913043478204</v>
          </cell>
          <cell r="L134">
            <v>0</v>
          </cell>
          <cell r="M134">
            <v>0</v>
          </cell>
          <cell r="N134">
            <v>0.30022075055187603</v>
          </cell>
          <cell r="O134">
            <v>0</v>
          </cell>
          <cell r="P134">
            <v>0.30148619957537098</v>
          </cell>
          <cell r="Q134">
            <v>0.72080679405520098</v>
          </cell>
          <cell r="R134">
            <v>0</v>
          </cell>
          <cell r="S134">
            <v>0.161358811040339</v>
          </cell>
          <cell r="T134">
            <v>0.69745222929936301</v>
          </cell>
          <cell r="U134">
            <v>0</v>
          </cell>
          <cell r="V134">
            <v>0</v>
          </cell>
          <cell r="W134">
            <v>2</v>
          </cell>
          <cell r="X134">
            <v>0</v>
          </cell>
          <cell r="Y134">
            <v>0</v>
          </cell>
          <cell r="Z134">
            <v>2</v>
          </cell>
          <cell r="AA134">
            <v>0</v>
          </cell>
          <cell r="AB134">
            <v>0</v>
          </cell>
          <cell r="AC134">
            <v>2</v>
          </cell>
          <cell r="AD134">
            <v>2</v>
          </cell>
          <cell r="AE134">
            <v>0</v>
          </cell>
          <cell r="AF134">
            <v>0</v>
          </cell>
          <cell r="AG134">
            <v>8</v>
          </cell>
          <cell r="AH134" t="str">
            <v>list(list(c(-94.531235, -94.525938, -94.525783, -94.525753, -94.525635, -94.525253, -94.525241, -94.521373, -94.52139, -94.531196, -94.531235, 43.031, 43.027883, 43.03124, 43.03126, 43.031294, 43.031289, 43.027456, 43.025082, 43.024036, 43.024041, 43.031)))</v>
          </cell>
        </row>
        <row r="135">
          <cell r="A135">
            <v>1978195</v>
          </cell>
          <cell r="B135" t="str">
            <v>Tingley city, Iowa</v>
          </cell>
          <cell r="C135">
            <v>136</v>
          </cell>
          <cell r="D135">
            <v>62083</v>
          </cell>
          <cell r="E135">
            <v>7.0000000000000007E-2</v>
          </cell>
          <cell r="F135">
            <v>0.164383561643835</v>
          </cell>
          <cell r="G135">
            <v>0.10958904109589</v>
          </cell>
          <cell r="H135">
            <v>0</v>
          </cell>
          <cell r="I135">
            <v>0.314</v>
          </cell>
          <cell r="J135">
            <v>-0.26086956521739102</v>
          </cell>
          <cell r="K135">
            <v>0.55855855855855796</v>
          </cell>
          <cell r="L135">
            <v>0</v>
          </cell>
          <cell r="M135">
            <v>0.27397260273972601</v>
          </cell>
          <cell r="N135">
            <v>0.39183222958057301</v>
          </cell>
          <cell r="O135">
            <v>0.34501061571125202</v>
          </cell>
          <cell r="P135">
            <v>0.82802547770700596</v>
          </cell>
          <cell r="Q135">
            <v>0.91932059447982994</v>
          </cell>
          <cell r="R135">
            <v>0</v>
          </cell>
          <cell r="S135">
            <v>0.33014861995753703</v>
          </cell>
          <cell r="T135">
            <v>0.79617834394904397</v>
          </cell>
          <cell r="U135">
            <v>0</v>
          </cell>
          <cell r="V135">
            <v>0.85562632696390595</v>
          </cell>
          <cell r="W135">
            <v>1</v>
          </cell>
          <cell r="X135">
            <v>1</v>
          </cell>
          <cell r="Y135">
            <v>2</v>
          </cell>
          <cell r="Z135">
            <v>2</v>
          </cell>
          <cell r="AA135">
            <v>0</v>
          </cell>
          <cell r="AB135">
            <v>1</v>
          </cell>
          <cell r="AC135">
            <v>2</v>
          </cell>
          <cell r="AD135">
            <v>2</v>
          </cell>
          <cell r="AE135">
            <v>0</v>
          </cell>
          <cell r="AF135">
            <v>2</v>
          </cell>
          <cell r="AG135">
            <v>13</v>
          </cell>
          <cell r="AH135" t="str">
            <v>list(list(c(-94.204725, -94.190397, -94.190393, -94.185645, -94.185597, -94.204674, -94.204725, 40.858366, 40.85843, 40.854816, 40.854821, 40.847585, 40.847537, 40.858366)))</v>
          </cell>
        </row>
        <row r="136">
          <cell r="A136">
            <v>1924780</v>
          </cell>
          <cell r="B136" t="str">
            <v>Elk Horn city, Iowa</v>
          </cell>
          <cell r="C136">
            <v>601</v>
          </cell>
          <cell r="D136">
            <v>64250</v>
          </cell>
          <cell r="E136">
            <v>0.12</v>
          </cell>
          <cell r="F136">
            <v>3.6789297658862803E-2</v>
          </cell>
          <cell r="G136">
            <v>8.3612040133779195E-2</v>
          </cell>
          <cell r="H136">
            <v>1.7999999999999999E-2</v>
          </cell>
          <cell r="I136">
            <v>0.39500000000000002</v>
          </cell>
          <cell r="J136">
            <v>-9.2145015105740094E-2</v>
          </cell>
          <cell r="K136">
            <v>0.48031496062992102</v>
          </cell>
          <cell r="L136">
            <v>0.171597633136094</v>
          </cell>
          <cell r="M136">
            <v>0.19397993311036699</v>
          </cell>
          <cell r="N136">
            <v>0.44701986754966799</v>
          </cell>
          <cell r="O136">
            <v>0.63269639065817396</v>
          </cell>
          <cell r="P136">
            <v>0.17728237791932</v>
          </cell>
          <cell r="Q136">
            <v>0.85881104033970201</v>
          </cell>
          <cell r="R136">
            <v>0.41702127659574401</v>
          </cell>
          <cell r="S136">
            <v>0.69957537154989302</v>
          </cell>
          <cell r="T136">
            <v>0.58280254777069995</v>
          </cell>
          <cell r="U136">
            <v>0.79936305732484003</v>
          </cell>
          <cell r="V136">
            <v>0.55944798301486198</v>
          </cell>
          <cell r="W136">
            <v>1</v>
          </cell>
          <cell r="X136">
            <v>1</v>
          </cell>
          <cell r="Y136">
            <v>0</v>
          </cell>
          <cell r="Z136">
            <v>2</v>
          </cell>
          <cell r="AA136">
            <v>1</v>
          </cell>
          <cell r="AB136">
            <v>2</v>
          </cell>
          <cell r="AC136">
            <v>2</v>
          </cell>
          <cell r="AD136">
            <v>1</v>
          </cell>
          <cell r="AE136">
            <v>2</v>
          </cell>
          <cell r="AF136">
            <v>1</v>
          </cell>
          <cell r="AG136">
            <v>13</v>
          </cell>
          <cell r="AH136" t="str">
            <v>list(list(c(-95.069656, -95.064815, -95.064777, -95.055082, -95.055272, -95.064913, -95.064892, -95.069723, -95.069656, 41.595416, 41.595402, 41.602147, 41.602164, 41.584526, 41.584543, 41.588165, 41.588201, 41.595416)))</v>
          </cell>
        </row>
        <row r="137">
          <cell r="A137">
            <v>1961275</v>
          </cell>
          <cell r="B137" t="str">
            <v>Panama city, Iowa</v>
          </cell>
          <cell r="C137">
            <v>235</v>
          </cell>
          <cell r="D137">
            <v>63125</v>
          </cell>
          <cell r="E137">
            <v>7.3999999999999996E-2</v>
          </cell>
          <cell r="F137">
            <v>3.5398230088495498E-2</v>
          </cell>
          <cell r="G137">
            <v>0</v>
          </cell>
          <cell r="H137">
            <v>2.7E-2</v>
          </cell>
          <cell r="I137">
            <v>0.3</v>
          </cell>
          <cell r="J137">
            <v>6.3348416289592702E-2</v>
          </cell>
          <cell r="K137">
            <v>0.33124999999999999</v>
          </cell>
          <cell r="L137">
            <v>5.83333333333333E-2</v>
          </cell>
          <cell r="M137">
            <v>0.32743362831858402</v>
          </cell>
          <cell r="N137">
            <v>0.41721854304635703</v>
          </cell>
          <cell r="O137">
            <v>0.37685774946921402</v>
          </cell>
          <cell r="P137">
            <v>0.16666666666666599</v>
          </cell>
          <cell r="Q137">
            <v>0</v>
          </cell>
          <cell r="R137">
            <v>0.55638297872340403</v>
          </cell>
          <cell r="S137">
            <v>0.27919320594479802</v>
          </cell>
          <cell r="T137">
            <v>0.146496815286624</v>
          </cell>
          <cell r="U137">
            <v>0.29830148619957497</v>
          </cell>
          <cell r="V137">
            <v>0.95116772823779105</v>
          </cell>
          <cell r="W137">
            <v>1</v>
          </cell>
          <cell r="X137">
            <v>1</v>
          </cell>
          <cell r="Y137">
            <v>0</v>
          </cell>
          <cell r="Z137">
            <v>0</v>
          </cell>
          <cell r="AA137">
            <v>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2</v>
          </cell>
          <cell r="AG137">
            <v>5</v>
          </cell>
          <cell r="AH137" t="str">
            <v>list(list(c(-95.479943, -95.477984, -95.477715, -95.473563, -95.470242, -95.470242, -95.470248, -95.479968, -95.479943, 41.730154, 41.730159, 41.732797, 41.729173, 41.729161, 41.724893, 41.721909, 41.721947, 41.730154)))</v>
          </cell>
        </row>
        <row r="138">
          <cell r="A138">
            <v>1915240</v>
          </cell>
          <cell r="B138" t="str">
            <v>Colo city, Iowa</v>
          </cell>
          <cell r="C138">
            <v>845</v>
          </cell>
          <cell r="D138">
            <v>64000</v>
          </cell>
          <cell r="E138">
            <v>6.4000000000000001E-2</v>
          </cell>
          <cell r="F138">
            <v>6.7901234567901203E-2</v>
          </cell>
          <cell r="G138">
            <v>2.77777777777777E-2</v>
          </cell>
          <cell r="H138">
            <v>5.5999999999999897E-2</v>
          </cell>
          <cell r="I138">
            <v>0.33</v>
          </cell>
          <cell r="J138">
            <v>-3.53881278538812E-2</v>
          </cell>
          <cell r="K138">
            <v>0.37571157495256102</v>
          </cell>
          <cell r="L138">
            <v>0.15508021390374299</v>
          </cell>
          <cell r="M138">
            <v>0.25617283950617198</v>
          </cell>
          <cell r="N138">
            <v>0.44039735099337701</v>
          </cell>
          <cell r="O138">
            <v>0.30254777070063599</v>
          </cell>
          <cell r="P138">
            <v>0.355626326963906</v>
          </cell>
          <cell r="Q138">
            <v>0.37367303609341801</v>
          </cell>
          <cell r="R138">
            <v>0.822340425531914</v>
          </cell>
          <cell r="S138">
            <v>0.39490445859872603</v>
          </cell>
          <cell r="T138">
            <v>0.24416135881104001</v>
          </cell>
          <cell r="U138">
            <v>0.74416135881103995</v>
          </cell>
          <cell r="V138">
            <v>0.81953290870488305</v>
          </cell>
          <cell r="W138">
            <v>1</v>
          </cell>
          <cell r="X138">
            <v>0</v>
          </cell>
          <cell r="Y138">
            <v>1</v>
          </cell>
          <cell r="Z138">
            <v>1</v>
          </cell>
          <cell r="AA138">
            <v>2</v>
          </cell>
          <cell r="AB138">
            <v>1</v>
          </cell>
          <cell r="AC138">
            <v>1</v>
          </cell>
          <cell r="AD138">
            <v>0</v>
          </cell>
          <cell r="AE138">
            <v>2</v>
          </cell>
          <cell r="AF138">
            <v>2</v>
          </cell>
          <cell r="AG138">
            <v>11</v>
          </cell>
          <cell r="AH138" t="str">
            <v>list(list(c(-93.328906, -93.312658, -93.310967, -93.309941, -93.309432, -93.309426, -93.306503, -93.306373, -93.309436, -93.309404, -93.316572, -93.316573, -93.309379, -93.309351, -93.324052, -93.324024, -93.324032, -93.328871, -93.328906, 42.022533, 42.02251, 42.022966, 42.023777, 42.02484, 42.018749, 42.018736, 42.017099, 42.017111, 42.011621, 42.011642, 42.008204, 42.007822, 42.004328, 42.004359, 42.008387, 42.011635, 42.011624, 42.022533)))</v>
          </cell>
        </row>
        <row r="139">
          <cell r="A139">
            <v>1940395</v>
          </cell>
          <cell r="B139" t="str">
            <v>Kelley city, Iowa</v>
          </cell>
          <cell r="C139">
            <v>304</v>
          </cell>
          <cell r="D139">
            <v>111250</v>
          </cell>
          <cell r="E139">
            <v>7.9000000000000001E-2</v>
          </cell>
          <cell r="F139">
            <v>2.39520958083832E-2</v>
          </cell>
          <cell r="G139">
            <v>0</v>
          </cell>
          <cell r="H139">
            <v>6.9999999999999897E-3</v>
          </cell>
          <cell r="I139">
            <v>0.193</v>
          </cell>
          <cell r="J139">
            <v>-1.6181229773462699E-2</v>
          </cell>
          <cell r="K139">
            <v>0.21698113207547101</v>
          </cell>
          <cell r="L139">
            <v>1.18343195266272E-2</v>
          </cell>
          <cell r="M139">
            <v>0.179640718562874</v>
          </cell>
          <cell r="N139">
            <v>0.96688741721854299</v>
          </cell>
          <cell r="O139">
            <v>0.402335456475583</v>
          </cell>
          <cell r="P139">
            <v>0.11889596602972299</v>
          </cell>
          <cell r="Q139">
            <v>0</v>
          </cell>
          <cell r="R139">
            <v>0.25957446808510598</v>
          </cell>
          <cell r="S139">
            <v>2.4416135881104001E-2</v>
          </cell>
          <cell r="T139">
            <v>3.6093418259023298E-2</v>
          </cell>
          <cell r="U139">
            <v>0.11889596602972299</v>
          </cell>
          <cell r="V139">
            <v>0.49681528662420299</v>
          </cell>
          <cell r="W139">
            <v>0</v>
          </cell>
          <cell r="X139">
            <v>1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1</v>
          </cell>
          <cell r="AD139">
            <v>0</v>
          </cell>
          <cell r="AE139">
            <v>0</v>
          </cell>
          <cell r="AF139">
            <v>1</v>
          </cell>
          <cell r="AG139">
            <v>3</v>
          </cell>
          <cell r="AH139" t="str">
            <v>list(list(c(-93.677902, -93.673018, -93.672993, -93.658398, -93.658433, -93.653562, -93.653757, -93.658594, -93.658823, -93.668618, -93.668269, -93.676159, -93.676293, -93.678124, -93.677902, 41.950447, 41.950437, 41.957649, 41.957624, 41.950376, 41.950379, 41.947045, 41.947063, 41.943402, 41.943423, 41.94891, 41.948934, 41.946955, 41.946965, 41.950447)))</v>
          </cell>
        </row>
        <row r="140">
          <cell r="A140">
            <v>1950520</v>
          </cell>
          <cell r="B140" t="str">
            <v>Maxwell city, Iowa</v>
          </cell>
          <cell r="C140">
            <v>859</v>
          </cell>
          <cell r="D140">
            <v>97639</v>
          </cell>
          <cell r="E140">
            <v>4.0999999999999898E-2</v>
          </cell>
          <cell r="F140">
            <v>5.3521126760563302E-2</v>
          </cell>
          <cell r="G140">
            <v>2.8169014084507001E-2</v>
          </cell>
          <cell r="H140">
            <v>1.2E-2</v>
          </cell>
          <cell r="I140">
            <v>0.28199999999999997</v>
          </cell>
          <cell r="J140">
            <v>-6.6304347826086907E-2</v>
          </cell>
          <cell r="K140">
            <v>0.37156704361873899</v>
          </cell>
          <cell r="L140">
            <v>4.3126684636118601E-2</v>
          </cell>
          <cell r="M140">
            <v>0.16056338028169001</v>
          </cell>
          <cell r="N140">
            <v>0.91832229580573899</v>
          </cell>
          <cell r="O140">
            <v>0.15817409766454299</v>
          </cell>
          <cell r="P140">
            <v>0.26114649681528601</v>
          </cell>
          <cell r="Q140">
            <v>0.38216560509554098</v>
          </cell>
          <cell r="R140">
            <v>0.33510638297872303</v>
          </cell>
          <cell r="S140">
            <v>0.20276008492569</v>
          </cell>
          <cell r="T140">
            <v>0.232484076433121</v>
          </cell>
          <cell r="U140">
            <v>0.233545647558386</v>
          </cell>
          <cell r="V140">
            <v>0.40021231422505299</v>
          </cell>
          <cell r="W140">
            <v>0</v>
          </cell>
          <cell r="X140">
            <v>0</v>
          </cell>
          <cell r="Y140">
            <v>0</v>
          </cell>
          <cell r="Z140">
            <v>1</v>
          </cell>
          <cell r="AA140">
            <v>1</v>
          </cell>
          <cell r="AB140">
            <v>0</v>
          </cell>
          <cell r="AC140">
            <v>1</v>
          </cell>
          <cell r="AD140">
            <v>0</v>
          </cell>
          <cell r="AE140">
            <v>0</v>
          </cell>
          <cell r="AF140">
            <v>1</v>
          </cell>
          <cell r="AG140">
            <v>4</v>
          </cell>
          <cell r="AH140" t="str">
            <v>list(list(c(-93.405916, -93.403728, -93.386613, -93.388028, -93.387827, -93.388736, -93.381709, -93.381718, -93.386538, -93.386553, -93.396305, -93.396252, -93.405952, -93.405916, 41.899324, 41.899348, 41.899302, 41.896512, 41.893544, 41.89211, 41.892097, 41.888579, 41.888023, 41.88488, 41.884865, 41.883095, 41.882921, 41.899324)))</v>
          </cell>
        </row>
        <row r="141">
          <cell r="A141">
            <v>1987555</v>
          </cell>
          <cell r="B141" t="str">
            <v>Zearing city, Iowa</v>
          </cell>
          <cell r="C141">
            <v>528</v>
          </cell>
          <cell r="D141">
            <v>74167</v>
          </cell>
          <cell r="E141">
            <v>0.154</v>
          </cell>
          <cell r="F141">
            <v>5.5555555555555497E-2</v>
          </cell>
          <cell r="G141">
            <v>2.02020202020202E-2</v>
          </cell>
          <cell r="H141">
            <v>0</v>
          </cell>
          <cell r="I141">
            <v>0.32299999999999901</v>
          </cell>
          <cell r="J141">
            <v>-4.6931407942238199E-2</v>
          </cell>
          <cell r="K141">
            <v>0.222513089005235</v>
          </cell>
          <cell r="L141">
            <v>0.01</v>
          </cell>
          <cell r="M141">
            <v>0.14141414141414099</v>
          </cell>
          <cell r="N141">
            <v>0.677704194260485</v>
          </cell>
          <cell r="O141">
            <v>0.79193205944798295</v>
          </cell>
          <cell r="P141">
            <v>0.273885350318471</v>
          </cell>
          <cell r="Q141">
            <v>0.288747346072186</v>
          </cell>
          <cell r="R141">
            <v>0</v>
          </cell>
          <cell r="S141">
            <v>0.369426751592356</v>
          </cell>
          <cell r="T141">
            <v>4.1401273885350302E-2</v>
          </cell>
          <cell r="U141">
            <v>0.116772823779193</v>
          </cell>
          <cell r="V141">
            <v>0.28556263269638998</v>
          </cell>
          <cell r="W141">
            <v>0</v>
          </cell>
          <cell r="X141">
            <v>2</v>
          </cell>
          <cell r="Y141">
            <v>0</v>
          </cell>
          <cell r="Z141">
            <v>0</v>
          </cell>
          <cell r="AA141">
            <v>0</v>
          </cell>
          <cell r="AB141">
            <v>1</v>
          </cell>
          <cell r="AC141">
            <v>1</v>
          </cell>
          <cell r="AD141">
            <v>0</v>
          </cell>
          <cell r="AE141">
            <v>0</v>
          </cell>
          <cell r="AF141">
            <v>0</v>
          </cell>
          <cell r="AG141">
            <v>4</v>
          </cell>
          <cell r="AH141" t="str">
            <v>list(list(c(-93.30446, -93.301715, -93.289893, -93.2899, -93.304482, -93.30446, 42.166187, 42.166196, 42.166113, 42.151668, 42.151697, 42.166187)))</v>
          </cell>
        </row>
        <row r="142">
          <cell r="A142">
            <v>1917490</v>
          </cell>
          <cell r="B142" t="str">
            <v>Cromwell city, Iowa</v>
          </cell>
          <cell r="C142">
            <v>105</v>
          </cell>
          <cell r="D142">
            <v>58750</v>
          </cell>
          <cell r="E142">
            <v>0.107</v>
          </cell>
          <cell r="F142">
            <v>2.04081632653061E-2</v>
          </cell>
          <cell r="G142">
            <v>2.04081632653061E-2</v>
          </cell>
          <cell r="H142">
            <v>2.1000000000000001E-2</v>
          </cell>
          <cell r="I142">
            <v>0.434</v>
          </cell>
          <cell r="J142">
            <v>-1.86915887850467E-2</v>
          </cell>
          <cell r="K142">
            <v>0.53246753246753198</v>
          </cell>
          <cell r="L142">
            <v>5.7692307692307598E-2</v>
          </cell>
          <cell r="M142">
            <v>0.183673469387755</v>
          </cell>
          <cell r="N142">
            <v>0.30022075055187603</v>
          </cell>
          <cell r="O142">
            <v>0.56687898089171895</v>
          </cell>
          <cell r="P142">
            <v>0.105095541401273</v>
          </cell>
          <cell r="Q142">
            <v>0.290870488322717</v>
          </cell>
          <cell r="R142">
            <v>0.47127659574468</v>
          </cell>
          <cell r="S142">
            <v>0.80785562632696395</v>
          </cell>
          <cell r="T142">
            <v>0.72929936305732401</v>
          </cell>
          <cell r="U142">
            <v>0.29511677282377902</v>
          </cell>
          <cell r="V142">
            <v>0.51061571125265304</v>
          </cell>
          <cell r="W142">
            <v>2</v>
          </cell>
          <cell r="X142">
            <v>1</v>
          </cell>
          <cell r="Y142">
            <v>0</v>
          </cell>
          <cell r="Z142">
            <v>0</v>
          </cell>
          <cell r="AA142">
            <v>1</v>
          </cell>
          <cell r="AB142">
            <v>2</v>
          </cell>
          <cell r="AC142">
            <v>1</v>
          </cell>
          <cell r="AD142">
            <v>2</v>
          </cell>
          <cell r="AE142">
            <v>0</v>
          </cell>
          <cell r="AF142">
            <v>1</v>
          </cell>
          <cell r="AG142">
            <v>10</v>
          </cell>
          <cell r="AH142" t="str">
            <v>list(list(c(-94.466458, -94.461582, -94.461564, -94.456927, -94.456869, -94.466468, -94.466458, 41.045012, 41.045551, 41.044016, 41.0447, 41.036108, 41.036187, 41.045012)))</v>
          </cell>
        </row>
        <row r="143">
          <cell r="A143">
            <v>1946515</v>
          </cell>
          <cell r="B143" t="str">
            <v>Lorimor city, Iowa</v>
          </cell>
          <cell r="C143">
            <v>386</v>
          </cell>
          <cell r="D143">
            <v>45500</v>
          </cell>
          <cell r="E143">
            <v>0.21299999999999999</v>
          </cell>
          <cell r="F143">
            <v>0.197368421052631</v>
          </cell>
          <cell r="G143">
            <v>1.3157894736842099E-2</v>
          </cell>
          <cell r="H143">
            <v>8.1999999999999906E-2</v>
          </cell>
          <cell r="I143">
            <v>0.48699999999999999</v>
          </cell>
          <cell r="J143">
            <v>7.2222222222222202E-2</v>
          </cell>
          <cell r="K143">
            <v>0.56603773584905603</v>
          </cell>
          <cell r="L143">
            <v>0.25490196078431299</v>
          </cell>
          <cell r="M143">
            <v>0.19078947368421001</v>
          </cell>
          <cell r="N143">
            <v>6.1810154525386303E-2</v>
          </cell>
          <cell r="O143">
            <v>0.89702760084925603</v>
          </cell>
          <cell r="P143">
            <v>0.90021231422505299</v>
          </cell>
          <cell r="Q143">
            <v>0.20276008492569</v>
          </cell>
          <cell r="R143">
            <v>0.91170212765957404</v>
          </cell>
          <cell r="S143">
            <v>0.90021231422505299</v>
          </cell>
          <cell r="T143">
            <v>0.81316348195329002</v>
          </cell>
          <cell r="U143">
            <v>0.918259023354564</v>
          </cell>
          <cell r="V143">
            <v>0.547770700636942</v>
          </cell>
          <cell r="W143">
            <v>2</v>
          </cell>
          <cell r="X143">
            <v>2</v>
          </cell>
          <cell r="Y143">
            <v>2</v>
          </cell>
          <cell r="Z143">
            <v>0</v>
          </cell>
          <cell r="AA143">
            <v>2</v>
          </cell>
          <cell r="AB143">
            <v>2</v>
          </cell>
          <cell r="AC143">
            <v>0</v>
          </cell>
          <cell r="AD143">
            <v>2</v>
          </cell>
          <cell r="AE143">
            <v>2</v>
          </cell>
          <cell r="AF143">
            <v>1</v>
          </cell>
          <cell r="AG143">
            <v>15</v>
          </cell>
          <cell r="AH143" t="str">
            <v>list(list(c(-94.064558, -94.062165, -94.062149, -94.052608, -94.053098, -94.047851, -94.047815, -94.052561, -94.052553, -94.057819, -94.064493, -94.064558, 41.12809, 41.128083, 41.131683, 41.131693, 41.128075, 41.128084, 41.123914, 41.123919, 41.122662, 41.122646, 41.122633, 41.12809)))</v>
          </cell>
        </row>
        <row r="144">
          <cell r="A144">
            <v>1913215</v>
          </cell>
          <cell r="B144" t="str">
            <v>Chillicothe city, Iowa</v>
          </cell>
          <cell r="C144">
            <v>76</v>
          </cell>
          <cell r="D144">
            <v>75750</v>
          </cell>
          <cell r="E144">
            <v>0.06</v>
          </cell>
          <cell r="F144">
            <v>0.32432432432432401</v>
          </cell>
          <cell r="G144">
            <v>0</v>
          </cell>
          <cell r="H144">
            <v>0.1</v>
          </cell>
          <cell r="I144">
            <v>0.39799999999999902</v>
          </cell>
          <cell r="J144">
            <v>-0.216494845360824</v>
          </cell>
          <cell r="K144">
            <v>0.54838709677419295</v>
          </cell>
          <cell r="L144">
            <v>0</v>
          </cell>
          <cell r="M144">
            <v>0.18918918918918901</v>
          </cell>
          <cell r="N144">
            <v>0.70419426048565104</v>
          </cell>
          <cell r="O144">
            <v>0.27070063694267499</v>
          </cell>
          <cell r="P144">
            <v>0.98513800424628395</v>
          </cell>
          <cell r="Q144">
            <v>0</v>
          </cell>
          <cell r="R144">
            <v>0.94680851063829696</v>
          </cell>
          <cell r="S144">
            <v>0.71549893842887402</v>
          </cell>
          <cell r="T144">
            <v>0.77388535031847105</v>
          </cell>
          <cell r="U144">
            <v>0</v>
          </cell>
          <cell r="V144">
            <v>0.54033970276008403</v>
          </cell>
          <cell r="W144">
            <v>0</v>
          </cell>
          <cell r="X144">
            <v>0</v>
          </cell>
          <cell r="Y144">
            <v>2</v>
          </cell>
          <cell r="Z144">
            <v>0</v>
          </cell>
          <cell r="AA144">
            <v>2</v>
          </cell>
          <cell r="AB144">
            <v>2</v>
          </cell>
          <cell r="AC144">
            <v>2</v>
          </cell>
          <cell r="AD144">
            <v>2</v>
          </cell>
          <cell r="AE144">
            <v>0</v>
          </cell>
          <cell r="AF144">
            <v>1</v>
          </cell>
          <cell r="AG144">
            <v>11</v>
          </cell>
          <cell r="AH144" t="str">
            <v>list(list(c(-92.53479, -92.526864, -92.525266, -92.5252, -92.52516, -92.534754, -92.53479, 41.089696, 41.08969, 41.089635, 41.086003, 41.082463, 41.082433, 41.089696)))</v>
          </cell>
        </row>
        <row r="145">
          <cell r="A145">
            <v>1904195</v>
          </cell>
          <cell r="B145" t="str">
            <v>Badger city, Iowa</v>
          </cell>
          <cell r="C145">
            <v>522</v>
          </cell>
          <cell r="D145">
            <v>72750</v>
          </cell>
          <cell r="E145">
            <v>5.0999999999999997E-2</v>
          </cell>
          <cell r="F145">
            <v>4.1025641025640998E-2</v>
          </cell>
          <cell r="G145">
            <v>2.0512820512820499E-2</v>
          </cell>
          <cell r="H145">
            <v>3.4000000000000002E-2</v>
          </cell>
          <cell r="I145">
            <v>0.32700000000000001</v>
          </cell>
          <cell r="J145">
            <v>-6.9518716577540093E-2</v>
          </cell>
          <cell r="K145">
            <v>0.334437086092715</v>
          </cell>
          <cell r="L145">
            <v>6.6985645933014301E-2</v>
          </cell>
          <cell r="M145">
            <v>0.20512820512820501</v>
          </cell>
          <cell r="N145">
            <v>0.63796909492273701</v>
          </cell>
          <cell r="O145">
            <v>0.21656050955414</v>
          </cell>
          <cell r="P145">
            <v>0.194267515923566</v>
          </cell>
          <cell r="Q145">
            <v>0.29193205944798301</v>
          </cell>
          <cell r="R145">
            <v>0.64361702127659504</v>
          </cell>
          <cell r="S145">
            <v>0.38322717622080599</v>
          </cell>
          <cell r="T145">
            <v>0.152866242038216</v>
          </cell>
          <cell r="U145">
            <v>0.354564755838641</v>
          </cell>
          <cell r="V145">
            <v>0.61783439490445802</v>
          </cell>
          <cell r="W145">
            <v>1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0</v>
          </cell>
          <cell r="AE145">
            <v>1</v>
          </cell>
          <cell r="AF145">
            <v>1</v>
          </cell>
          <cell r="AG145">
            <v>6</v>
          </cell>
          <cell r="AH145" t="str">
            <v>list(list(c(-94.158554, -94.148892, -94.148965, -94.139065, -94.139056, -94.134137, -94.134131, -94.129229, -94.129191, -94.158649, -94.158554, 42.619428, 42.619444, 42.621376, 42.621185, 42.619388, 42.619355, 42.615772, 42.615751, 42.608502, 42.608613, 42.619428)))</v>
          </cell>
        </row>
        <row r="146">
          <cell r="A146">
            <v>1919180</v>
          </cell>
          <cell r="B146" t="str">
            <v>Dayton city, Iowa</v>
          </cell>
          <cell r="C146">
            <v>772</v>
          </cell>
          <cell r="D146">
            <v>57500</v>
          </cell>
          <cell r="E146">
            <v>9.8000000000000004E-2</v>
          </cell>
          <cell r="F146">
            <v>8.3333333333333301E-2</v>
          </cell>
          <cell r="G146">
            <v>5.2469135802469098E-2</v>
          </cell>
          <cell r="H146">
            <v>1.39999999999999E-2</v>
          </cell>
          <cell r="I146">
            <v>0.36899999999999999</v>
          </cell>
          <cell r="J146">
            <v>-7.7658303464754996E-2</v>
          </cell>
          <cell r="K146">
            <v>0.46875</v>
          </cell>
          <cell r="L146">
            <v>0.16279069767441801</v>
          </cell>
          <cell r="M146">
            <v>0.23148148148148101</v>
          </cell>
          <cell r="N146">
            <v>0.27373068432670999</v>
          </cell>
          <cell r="O146">
            <v>0.52016985138004201</v>
          </cell>
          <cell r="P146">
            <v>0.45329087048832201</v>
          </cell>
          <cell r="Q146">
            <v>0.67197452229299304</v>
          </cell>
          <cell r="R146">
            <v>0.35957446808510601</v>
          </cell>
          <cell r="S146">
            <v>0.58598726114649602</v>
          </cell>
          <cell r="T146">
            <v>0.547770700636942</v>
          </cell>
          <cell r="U146">
            <v>0.77176220806794005</v>
          </cell>
          <cell r="V146">
            <v>0.74203821656050895</v>
          </cell>
          <cell r="W146">
            <v>2</v>
          </cell>
          <cell r="X146">
            <v>1</v>
          </cell>
          <cell r="Y146">
            <v>1</v>
          </cell>
          <cell r="Z146">
            <v>2</v>
          </cell>
          <cell r="AA146">
            <v>1</v>
          </cell>
          <cell r="AB146">
            <v>1</v>
          </cell>
          <cell r="AC146">
            <v>2</v>
          </cell>
          <cell r="AD146">
            <v>1</v>
          </cell>
          <cell r="AE146">
            <v>2</v>
          </cell>
          <cell r="AF146">
            <v>2</v>
          </cell>
          <cell r="AG146">
            <v>15</v>
          </cell>
          <cell r="AH146" t="str">
            <v>list(list(c(-94.081777, -94.059971, -94.05995, -94.062194, -94.062283, -94.067229, -94.067042, -94.071943, -94.071922, -94.076826, -94.078529, -94.08167, -94.081777, 42.267937, 42.267724, 42.26028, 42.26043, 42.256912, 42.25693, 42.254492, 42.254461, 42.256947, 42.256376, 42.257211, 42.25722, 42.267937)))</v>
          </cell>
        </row>
        <row r="147">
          <cell r="A147">
            <v>1974370</v>
          </cell>
          <cell r="B147" t="str">
            <v>Spillville city, Iowa</v>
          </cell>
          <cell r="C147">
            <v>385</v>
          </cell>
          <cell r="D147">
            <v>54375</v>
          </cell>
          <cell r="E147">
            <v>0.14299999999999999</v>
          </cell>
          <cell r="F147">
            <v>7.6433121019108194E-2</v>
          </cell>
          <cell r="G147">
            <v>2.54777070063694E-2</v>
          </cell>
          <cell r="H147">
            <v>4.0999999999999898E-2</v>
          </cell>
          <cell r="I147">
            <v>0.39299999999999902</v>
          </cell>
          <cell r="J147">
            <v>4.9046321525885499E-2</v>
          </cell>
          <cell r="K147">
            <v>0.40506329113924</v>
          </cell>
          <cell r="L147">
            <v>0.169491525423728</v>
          </cell>
          <cell r="M147">
            <v>0.33121019108280197</v>
          </cell>
          <cell r="N147">
            <v>0.19867549668874099</v>
          </cell>
          <cell r="O147">
            <v>0.74628450106157096</v>
          </cell>
          <cell r="P147">
            <v>0.40764331210191002</v>
          </cell>
          <cell r="Q147">
            <v>0.35244161358810999</v>
          </cell>
          <cell r="R147">
            <v>0.71276595744680804</v>
          </cell>
          <cell r="S147">
            <v>0.68895966029723898</v>
          </cell>
          <cell r="T147">
            <v>0.32059447983014799</v>
          </cell>
          <cell r="U147">
            <v>0.788747346072186</v>
          </cell>
          <cell r="V147">
            <v>0.95541401273885296</v>
          </cell>
          <cell r="W147">
            <v>2</v>
          </cell>
          <cell r="X147">
            <v>2</v>
          </cell>
          <cell r="Y147">
            <v>1</v>
          </cell>
          <cell r="Z147">
            <v>1</v>
          </cell>
          <cell r="AA147">
            <v>2</v>
          </cell>
          <cell r="AB147">
            <v>2</v>
          </cell>
          <cell r="AC147">
            <v>0</v>
          </cell>
          <cell r="AD147">
            <v>0</v>
          </cell>
          <cell r="AE147">
            <v>2</v>
          </cell>
          <cell r="AF147">
            <v>2</v>
          </cell>
          <cell r="AG147">
            <v>14</v>
          </cell>
          <cell r="AH147" t="str">
            <v>list(list(c(-91.958118, -91.953868, -91.950874, -91.948239, -91.948226, -91.948133, -91.944235, -91.942491, -91.943108, -91.947333, -91.958225, -91.958118, 43.210425, 43.208885, 43.208883, 43.208893, 43.205496, 43.200996, 43.201125, 43.200897, 43.198037, 43.198039, 43.198167, 43.210425)))</v>
          </cell>
        </row>
        <row r="148">
          <cell r="A148">
            <v>1910585</v>
          </cell>
          <cell r="B148" t="str">
            <v>Carbon city, Iowa</v>
          </cell>
          <cell r="C148">
            <v>36</v>
          </cell>
          <cell r="D148">
            <v>48750</v>
          </cell>
          <cell r="E148">
            <v>0.30399999999999999</v>
          </cell>
          <cell r="F148">
            <v>0.214285714285714</v>
          </cell>
          <cell r="G148">
            <v>0.28571428571428498</v>
          </cell>
          <cell r="H148">
            <v>0</v>
          </cell>
          <cell r="I148">
            <v>0.71699999999999997</v>
          </cell>
          <cell r="J148">
            <v>5.8823529411764698E-2</v>
          </cell>
          <cell r="K148">
            <v>0.86956521739130399</v>
          </cell>
          <cell r="L148">
            <v>0.35714285714285698</v>
          </cell>
          <cell r="M148">
            <v>0.25</v>
          </cell>
          <cell r="N148">
            <v>9.4922737306843197E-2</v>
          </cell>
          <cell r="O148">
            <v>0.97133757961783396</v>
          </cell>
          <cell r="P148">
            <v>0.92250530785562601</v>
          </cell>
          <cell r="Q148">
            <v>0.99787685774946899</v>
          </cell>
          <cell r="R148">
            <v>0</v>
          </cell>
          <cell r="S148">
            <v>0.99150743099787597</v>
          </cell>
          <cell r="T148">
            <v>0.99893842887473405</v>
          </cell>
          <cell r="U148">
            <v>0.96178343949044498</v>
          </cell>
          <cell r="V148">
            <v>0.80042462845010598</v>
          </cell>
          <cell r="W148">
            <v>2</v>
          </cell>
          <cell r="X148">
            <v>2</v>
          </cell>
          <cell r="Y148">
            <v>2</v>
          </cell>
          <cell r="Z148">
            <v>2</v>
          </cell>
          <cell r="AA148">
            <v>0</v>
          </cell>
          <cell r="AB148">
            <v>2</v>
          </cell>
          <cell r="AC148">
            <v>0</v>
          </cell>
          <cell r="AD148">
            <v>2</v>
          </cell>
          <cell r="AE148">
            <v>2</v>
          </cell>
          <cell r="AF148">
            <v>2</v>
          </cell>
          <cell r="AG148">
            <v>16</v>
          </cell>
          <cell r="AH148" t="str">
            <v>list(list(c(-94.834117, -94.814981, -94.81506, -94.81495, -94.834173, -94.834117, 41.055329, 41.05506, 41.047491, 41.0442, 41.044444, 41.055329)))</v>
          </cell>
        </row>
        <row r="149">
          <cell r="A149">
            <v>1964560</v>
          </cell>
          <cell r="B149" t="str">
            <v>Prescott city, Iowa</v>
          </cell>
          <cell r="C149">
            <v>191</v>
          </cell>
          <cell r="D149">
            <v>65000</v>
          </cell>
          <cell r="E149">
            <v>4.7E-2</v>
          </cell>
          <cell r="F149">
            <v>9.5744680851063801E-2</v>
          </cell>
          <cell r="G149">
            <v>3.1914893617021198E-2</v>
          </cell>
          <cell r="H149">
            <v>3.3000000000000002E-2</v>
          </cell>
          <cell r="I149">
            <v>0.309</v>
          </cell>
          <cell r="J149">
            <v>-0.25680933852139998</v>
          </cell>
          <cell r="K149">
            <v>0.59375</v>
          </cell>
          <cell r="L149">
            <v>4.08163265306122E-2</v>
          </cell>
          <cell r="M149">
            <v>0.14893617021276501</v>
          </cell>
          <cell r="N149">
            <v>0.45916114790286899</v>
          </cell>
          <cell r="O149">
            <v>0.19851380042462799</v>
          </cell>
          <cell r="P149">
            <v>0.52123142250530696</v>
          </cell>
          <cell r="Q149">
            <v>0.434182590233545</v>
          </cell>
          <cell r="R149">
            <v>0.626595744680851</v>
          </cell>
          <cell r="S149">
            <v>0.30360934182590199</v>
          </cell>
          <cell r="T149">
            <v>0.86518046709129504</v>
          </cell>
          <cell r="U149">
            <v>0.217622080679405</v>
          </cell>
          <cell r="V149">
            <v>0.321656050955414</v>
          </cell>
          <cell r="W149">
            <v>1</v>
          </cell>
          <cell r="X149">
            <v>0</v>
          </cell>
          <cell r="Y149">
            <v>1</v>
          </cell>
          <cell r="Z149">
            <v>1</v>
          </cell>
          <cell r="AA149">
            <v>1</v>
          </cell>
          <cell r="AB149">
            <v>0</v>
          </cell>
          <cell r="AC149">
            <v>2</v>
          </cell>
          <cell r="AD149">
            <v>2</v>
          </cell>
          <cell r="AE149">
            <v>0</v>
          </cell>
          <cell r="AF149">
            <v>0</v>
          </cell>
          <cell r="AG149">
            <v>8</v>
          </cell>
          <cell r="AH149" t="str">
            <v>list(list(c(-94.622915, -94.615815, -94.615729, -94.608664, -94.608738, -94.606144, -94.603941, -94.603975, -94.607925, -94.60873, -94.613309, -94.613364, -94.618251, -94.622948, -94.622915, 41.025287, 41.025386, 41.028843, 41.028617, 41.02658, 41.025166, 41.02515, 41.021539, 41.02156, 41.017969, 41.018, 41.020465, 41.02049, 41.021678, 41.025287)))</v>
          </cell>
        </row>
        <row r="150">
          <cell r="A150">
            <v>1906805</v>
          </cell>
          <cell r="B150" t="str">
            <v>Blairstown city, Iowa</v>
          </cell>
          <cell r="C150">
            <v>713</v>
          </cell>
          <cell r="D150">
            <v>79375</v>
          </cell>
          <cell r="E150">
            <v>0.125</v>
          </cell>
          <cell r="F150">
            <v>2.2388059701492501E-2</v>
          </cell>
          <cell r="G150">
            <v>4.8507462686567103E-2</v>
          </cell>
          <cell r="H150">
            <v>0.02</v>
          </cell>
          <cell r="I150">
            <v>0.255</v>
          </cell>
          <cell r="J150">
            <v>3.0346820809248502E-2</v>
          </cell>
          <cell r="K150">
            <v>0.55555555555555503</v>
          </cell>
          <cell r="L150">
            <v>8.53242320819112E-2</v>
          </cell>
          <cell r="M150">
            <v>0.212686567164179</v>
          </cell>
          <cell r="N150">
            <v>0.76490066225165498</v>
          </cell>
          <cell r="O150">
            <v>0.65711252653927799</v>
          </cell>
          <cell r="P150">
            <v>0.113588110403397</v>
          </cell>
          <cell r="Q150">
            <v>0.63800424628450103</v>
          </cell>
          <cell r="R150">
            <v>0.45531914893616998</v>
          </cell>
          <cell r="S150">
            <v>0.121019108280254</v>
          </cell>
          <cell r="T150">
            <v>0.78662420382165599</v>
          </cell>
          <cell r="U150">
            <v>0.43736730360934101</v>
          </cell>
          <cell r="V150">
            <v>0.66348195329087001</v>
          </cell>
          <cell r="W150">
            <v>0</v>
          </cell>
          <cell r="X150">
            <v>1</v>
          </cell>
          <cell r="Y150">
            <v>0</v>
          </cell>
          <cell r="Z150">
            <v>1</v>
          </cell>
          <cell r="AA150">
            <v>1</v>
          </cell>
          <cell r="AB150">
            <v>0</v>
          </cell>
          <cell r="AC150">
            <v>0</v>
          </cell>
          <cell r="AD150">
            <v>2</v>
          </cell>
          <cell r="AE150">
            <v>1</v>
          </cell>
          <cell r="AF150">
            <v>1</v>
          </cell>
          <cell r="AG150">
            <v>7</v>
          </cell>
          <cell r="AH150" t="str">
            <v>list(list(c(-92.094155, -92.088469, -92.084473, -92.084457, -92.081488, -92.081459, -92.070318, -92.070356, -92.074639, -92.074634, -92.079539, -92.079637, -92.084405, -92.084416, -92.089252, -92.089302, -92.094154, -92.094155, 41.911938, 41.911403, 41.91165, 41.910882, 41.910893, 41.909285, 41.907878, 41.906189, 41.906238, 41.90259, 41.902643, 41.899005, 41.89905, 41.902695, 41.902704, 41.91082, 41.911187, 41.911938)))</v>
          </cell>
        </row>
        <row r="151">
          <cell r="A151">
            <v>1954435</v>
          </cell>
          <cell r="B151" t="str">
            <v>Mount Auburn city, Iowa</v>
          </cell>
          <cell r="C151">
            <v>162</v>
          </cell>
          <cell r="D151">
            <v>79000</v>
          </cell>
          <cell r="E151">
            <v>0.11599999999999901</v>
          </cell>
          <cell r="F151">
            <v>0.18965517241379301</v>
          </cell>
          <cell r="G151">
            <v>0.15517241379310301</v>
          </cell>
          <cell r="H151">
            <v>8.1999999999999906E-2</v>
          </cell>
          <cell r="I151">
            <v>0.29199999999999998</v>
          </cell>
          <cell r="J151">
            <v>0.08</v>
          </cell>
          <cell r="K151">
            <v>0.62244897959183598</v>
          </cell>
          <cell r="L151">
            <v>6.4516129032257993E-2</v>
          </cell>
          <cell r="M151">
            <v>6.8965517241379296E-2</v>
          </cell>
          <cell r="N151">
            <v>0.76158940397350905</v>
          </cell>
          <cell r="O151">
            <v>0.61783439490445802</v>
          </cell>
          <cell r="P151">
            <v>0.88959660297239895</v>
          </cell>
          <cell r="Q151">
            <v>0.97346072186836496</v>
          </cell>
          <cell r="R151">
            <v>0.91170212765957404</v>
          </cell>
          <cell r="S151">
            <v>0.24628450106157099</v>
          </cell>
          <cell r="T151">
            <v>0.90339702760084895</v>
          </cell>
          <cell r="U151">
            <v>0.33864118895966</v>
          </cell>
          <cell r="V151">
            <v>6.7940552016985095E-2</v>
          </cell>
          <cell r="W151">
            <v>0</v>
          </cell>
          <cell r="X151">
            <v>1</v>
          </cell>
          <cell r="Y151">
            <v>2</v>
          </cell>
          <cell r="Z151">
            <v>2</v>
          </cell>
          <cell r="AA151">
            <v>2</v>
          </cell>
          <cell r="AB151">
            <v>0</v>
          </cell>
          <cell r="AC151">
            <v>0</v>
          </cell>
          <cell r="AD151">
            <v>2</v>
          </cell>
          <cell r="AE151">
            <v>1</v>
          </cell>
          <cell r="AF151">
            <v>0</v>
          </cell>
          <cell r="AG151">
            <v>10</v>
          </cell>
          <cell r="AH151" t="str">
            <v>list(list(c(-92.09847, -92.089258, -92.089294, -92.090591, -92.090585, -92.092238, -92.092227, -92.095533, -92.098497, -92.09847, 42.261055, 42.261, 42.253869, 42.253866, 42.253323, 42.253312, 42.253861, 42.253859, 42.253847, 42.261055)))</v>
          </cell>
        </row>
        <row r="152">
          <cell r="A152">
            <v>1980400</v>
          </cell>
          <cell r="B152" t="str">
            <v>Van Horne city, Iowa</v>
          </cell>
          <cell r="C152">
            <v>774</v>
          </cell>
          <cell r="D152">
            <v>77344</v>
          </cell>
          <cell r="E152">
            <v>0.14899999999999999</v>
          </cell>
          <cell r="F152">
            <v>9.6234309623430894E-2</v>
          </cell>
          <cell r="G152">
            <v>5.4393305439330498E-2</v>
          </cell>
          <cell r="H152">
            <v>0.111999999999999</v>
          </cell>
          <cell r="I152">
            <v>0.308</v>
          </cell>
          <cell r="J152">
            <v>0.134897360703812</v>
          </cell>
          <cell r="K152">
            <v>0.41451990632318497</v>
          </cell>
          <cell r="L152">
            <v>0.122137404580152</v>
          </cell>
          <cell r="M152">
            <v>0.330543933054393</v>
          </cell>
          <cell r="N152">
            <v>0.73068432671081596</v>
          </cell>
          <cell r="O152">
            <v>0.76857749469214398</v>
          </cell>
          <cell r="P152">
            <v>0.52335456475583797</v>
          </cell>
          <cell r="Q152">
            <v>0.68789808917197404</v>
          </cell>
          <cell r="R152">
            <v>0.95212765957446799</v>
          </cell>
          <cell r="S152">
            <v>0.30148619957537098</v>
          </cell>
          <cell r="T152">
            <v>0.35138004246284499</v>
          </cell>
          <cell r="U152">
            <v>0.62101910828025397</v>
          </cell>
          <cell r="V152">
            <v>0.95435244161358801</v>
          </cell>
          <cell r="W152">
            <v>0</v>
          </cell>
          <cell r="X152">
            <v>2</v>
          </cell>
          <cell r="Y152">
            <v>1</v>
          </cell>
          <cell r="Z152">
            <v>2</v>
          </cell>
          <cell r="AA152">
            <v>2</v>
          </cell>
          <cell r="AB152">
            <v>0</v>
          </cell>
          <cell r="AC152">
            <v>0</v>
          </cell>
          <cell r="AD152">
            <v>1</v>
          </cell>
          <cell r="AE152">
            <v>1</v>
          </cell>
          <cell r="AF152">
            <v>2</v>
          </cell>
          <cell r="AG152">
            <v>11</v>
          </cell>
          <cell r="AH152" t="str">
            <v>list(list(c(-92.104925, -92.100345, -92.100259, -92.080971, -92.080891, -92.076042, -92.07594, -92.104848, -92.104925, 42.007039, 42.007276, 42.014226, 42.014196, 42.010591, 42.010607, 42.003387, 42.003418, 42.007039)))</v>
          </cell>
        </row>
        <row r="153">
          <cell r="A153">
            <v>1926985</v>
          </cell>
          <cell r="B153" t="str">
            <v>Farragut city, Iowa</v>
          </cell>
          <cell r="C153">
            <v>490</v>
          </cell>
          <cell r="D153">
            <v>54688</v>
          </cell>
          <cell r="E153">
            <v>0.107</v>
          </cell>
          <cell r="F153">
            <v>8.3720930232558097E-2</v>
          </cell>
          <cell r="G153">
            <v>2.3255813953488299E-2</v>
          </cell>
          <cell r="H153">
            <v>8.9999999999999993E-3</v>
          </cell>
          <cell r="I153">
            <v>0.36499999999999999</v>
          </cell>
          <cell r="J153">
            <v>1.03092783505154E-2</v>
          </cell>
          <cell r="K153">
            <v>0.43880597014925299</v>
          </cell>
          <cell r="L153">
            <v>0.107883817427385</v>
          </cell>
          <cell r="M153">
            <v>0.18139534883720901</v>
          </cell>
          <cell r="N153">
            <v>0.211920529801324</v>
          </cell>
          <cell r="O153">
            <v>0.56687898089171895</v>
          </cell>
          <cell r="P153">
            <v>0.45966029723991497</v>
          </cell>
          <cell r="Q153">
            <v>0.32802547770700602</v>
          </cell>
          <cell r="R153">
            <v>0.28829787234042498</v>
          </cell>
          <cell r="S153">
            <v>0.56263269639065805</v>
          </cell>
          <cell r="T153">
            <v>0.44692144373672998</v>
          </cell>
          <cell r="U153">
            <v>0.56157112526539199</v>
          </cell>
          <cell r="V153">
            <v>0.50106157112526495</v>
          </cell>
          <cell r="W153">
            <v>2</v>
          </cell>
          <cell r="X153">
            <v>1</v>
          </cell>
          <cell r="Y153">
            <v>1</v>
          </cell>
          <cell r="Z153">
            <v>0</v>
          </cell>
          <cell r="AA153">
            <v>0</v>
          </cell>
          <cell r="AB153">
            <v>1</v>
          </cell>
          <cell r="AC153">
            <v>0</v>
          </cell>
          <cell r="AD153">
            <v>1</v>
          </cell>
          <cell r="AE153">
            <v>1</v>
          </cell>
          <cell r="AF153">
            <v>1</v>
          </cell>
          <cell r="AG153">
            <v>8</v>
          </cell>
          <cell r="AH153" t="str">
            <v>list(list(c(-95.485975, -95.484827, -95.475585, -95.473261, -95.473345, -95.475736, -95.476177, -95.485368, -95.486447, -95.485975, 40.725081, 40.725082, 40.725088, 40.724715, 40.723251, 40.722473, 40.714787, 40.714807, 40.714851, 40.725081)))</v>
          </cell>
        </row>
        <row r="154">
          <cell r="A154">
            <v>1938055</v>
          </cell>
          <cell r="B154" t="str">
            <v>Imogene city, Iowa</v>
          </cell>
          <cell r="C154">
            <v>39</v>
          </cell>
          <cell r="D154">
            <v>68125</v>
          </cell>
          <cell r="E154">
            <v>4.0999999999999898E-2</v>
          </cell>
          <cell r="F154">
            <v>0</v>
          </cell>
          <cell r="G154">
            <v>0</v>
          </cell>
          <cell r="H154">
            <v>0</v>
          </cell>
          <cell r="I154">
            <v>0.75700000000000001</v>
          </cell>
          <cell r="J154">
            <v>-0.45833333333333298</v>
          </cell>
          <cell r="K154">
            <v>0.52941176470588203</v>
          </cell>
          <cell r="L154">
            <v>0</v>
          </cell>
          <cell r="M154">
            <v>0</v>
          </cell>
          <cell r="N154">
            <v>0.53642384105960195</v>
          </cell>
          <cell r="O154">
            <v>0.15817409766454299</v>
          </cell>
          <cell r="P154">
            <v>0</v>
          </cell>
          <cell r="Q154">
            <v>0</v>
          </cell>
          <cell r="R154">
            <v>0</v>
          </cell>
          <cell r="S154">
            <v>0.99469214437367304</v>
          </cell>
          <cell r="T154">
            <v>0.72080679405520098</v>
          </cell>
          <cell r="U154">
            <v>0</v>
          </cell>
          <cell r="V154">
            <v>0</v>
          </cell>
          <cell r="W154">
            <v>1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2</v>
          </cell>
          <cell r="AD154">
            <v>2</v>
          </cell>
          <cell r="AE154">
            <v>0</v>
          </cell>
          <cell r="AF154">
            <v>0</v>
          </cell>
          <cell r="AG154">
            <v>7</v>
          </cell>
          <cell r="AH154" t="str">
            <v>list(list(c(-95.436933, -95.432228, -95.432151, -95.422598, -95.422709, -95.422688, -95.436941, -95.436933, 40.879971, 40.880008, 40.883456, 40.883503, 40.878315, 40.872675, 40.87274, 40.879971)))</v>
          </cell>
        </row>
        <row r="155">
          <cell r="A155">
            <v>1967575</v>
          </cell>
          <cell r="B155" t="str">
            <v>Riverton city, Iowa</v>
          </cell>
          <cell r="C155">
            <v>245</v>
          </cell>
          <cell r="D155">
            <v>48359</v>
          </cell>
          <cell r="E155">
            <v>0.14399999999999999</v>
          </cell>
          <cell r="F155">
            <v>0.18018018018018001</v>
          </cell>
          <cell r="G155">
            <v>0.19819819819819801</v>
          </cell>
          <cell r="H155">
            <v>7.4999999999999997E-2</v>
          </cell>
          <cell r="I155">
            <v>0.56499999999999995</v>
          </cell>
          <cell r="J155">
            <v>-0.19407894736842099</v>
          </cell>
          <cell r="K155">
            <v>0.49142857142857099</v>
          </cell>
          <cell r="L155">
            <v>0.24285714285714199</v>
          </cell>
          <cell r="M155">
            <v>0.135135135135135</v>
          </cell>
          <cell r="N155">
            <v>9.1611479028697498E-2</v>
          </cell>
          <cell r="O155">
            <v>0.75265392781316298</v>
          </cell>
          <cell r="P155">
            <v>0.87473460721868301</v>
          </cell>
          <cell r="Q155">
            <v>0.98832271762208002</v>
          </cell>
          <cell r="R155">
            <v>0.89255319148936096</v>
          </cell>
          <cell r="S155">
            <v>0.95647558386411802</v>
          </cell>
          <cell r="T155">
            <v>0.61677282377919296</v>
          </cell>
          <cell r="U155">
            <v>0.90870488322717602</v>
          </cell>
          <cell r="V155">
            <v>0.259023354564755</v>
          </cell>
          <cell r="W155">
            <v>2</v>
          </cell>
          <cell r="X155">
            <v>2</v>
          </cell>
          <cell r="Y155">
            <v>2</v>
          </cell>
          <cell r="Z155">
            <v>2</v>
          </cell>
          <cell r="AA155">
            <v>2</v>
          </cell>
          <cell r="AB155">
            <v>2</v>
          </cell>
          <cell r="AC155">
            <v>2</v>
          </cell>
          <cell r="AD155">
            <v>1</v>
          </cell>
          <cell r="AE155">
            <v>2</v>
          </cell>
          <cell r="AF155">
            <v>0</v>
          </cell>
          <cell r="AG155">
            <v>17</v>
          </cell>
          <cell r="AH155" t="str">
            <v>list(list(c(-95.574338, -95.574025, -95.562477, -95.563277, -95.568921, -95.570106, -95.574738, -95.574338, 40.690358, 40.694225, 40.693981, 40.679555, 40.67999, 40.680337, 40.680494, 40.690358)))</v>
          </cell>
        </row>
        <row r="156">
          <cell r="A156">
            <v>1969060</v>
          </cell>
          <cell r="B156" t="str">
            <v>Rowley city, Iowa</v>
          </cell>
          <cell r="C156">
            <v>270</v>
          </cell>
          <cell r="D156">
            <v>60313</v>
          </cell>
          <cell r="E156">
            <v>9.5000000000000001E-2</v>
          </cell>
          <cell r="F156">
            <v>3.7593984962405999E-2</v>
          </cell>
          <cell r="G156">
            <v>2.2556390977443601E-2</v>
          </cell>
          <cell r="H156">
            <v>8.1000000000000003E-2</v>
          </cell>
          <cell r="I156">
            <v>0.27600000000000002</v>
          </cell>
          <cell r="J156">
            <v>2.27272727272727E-2</v>
          </cell>
          <cell r="K156">
            <v>0.420600858369098</v>
          </cell>
          <cell r="L156">
            <v>1.48148148148148E-2</v>
          </cell>
          <cell r="M156">
            <v>0.19548872180451099</v>
          </cell>
          <cell r="N156">
            <v>0.338852097130242</v>
          </cell>
          <cell r="O156">
            <v>0.50424628450106102</v>
          </cell>
          <cell r="P156">
            <v>0.18046709129511601</v>
          </cell>
          <cell r="Q156">
            <v>0.31634819532908698</v>
          </cell>
          <cell r="R156">
            <v>0.91063829787233996</v>
          </cell>
          <cell r="S156">
            <v>0.18895966029723901</v>
          </cell>
          <cell r="T156">
            <v>0.37367303609341801</v>
          </cell>
          <cell r="U156">
            <v>0.12420382165605</v>
          </cell>
          <cell r="V156">
            <v>0.56900212314224996</v>
          </cell>
          <cell r="W156">
            <v>1</v>
          </cell>
          <cell r="X156">
            <v>1</v>
          </cell>
          <cell r="Y156">
            <v>0</v>
          </cell>
          <cell r="Z156">
            <v>0</v>
          </cell>
          <cell r="AA156">
            <v>2</v>
          </cell>
          <cell r="AB156">
            <v>0</v>
          </cell>
          <cell r="AC156">
            <v>0</v>
          </cell>
          <cell r="AD156">
            <v>1</v>
          </cell>
          <cell r="AE156">
            <v>0</v>
          </cell>
          <cell r="AF156">
            <v>1</v>
          </cell>
          <cell r="AG156">
            <v>6</v>
          </cell>
          <cell r="AH156" t="str">
            <v>list(list(c(-91.8504, -91.838214, -91.838192, -91.850343, -91.8504, 42.37293, 42.373191, 42.364145, 42.363909, 42.37293)))</v>
          </cell>
        </row>
        <row r="157">
          <cell r="A157">
            <v>1901315</v>
          </cell>
          <cell r="B157" t="str">
            <v>Allison city, Iowa</v>
          </cell>
          <cell r="C157">
            <v>966</v>
          </cell>
          <cell r="D157">
            <v>64063</v>
          </cell>
          <cell r="E157">
            <v>0.128</v>
          </cell>
          <cell r="F157">
            <v>0.13801452784503601</v>
          </cell>
          <cell r="G157">
            <v>3.6319612590799001E-2</v>
          </cell>
          <cell r="H157">
            <v>6.0000000000000001E-3</v>
          </cell>
          <cell r="I157">
            <v>0.39299999999999902</v>
          </cell>
          <cell r="J157">
            <v>-6.1224489795918297E-2</v>
          </cell>
          <cell r="K157">
            <v>0.52046783625730997</v>
          </cell>
          <cell r="L157">
            <v>0.15301724137931</v>
          </cell>
          <cell r="M157">
            <v>0.256658595641646</v>
          </cell>
          <cell r="N157">
            <v>0.44260485651214099</v>
          </cell>
          <cell r="O157">
            <v>0.67834394904458595</v>
          </cell>
          <cell r="P157">
            <v>0.73673036093418198</v>
          </cell>
          <cell r="Q157">
            <v>0.48726114649681501</v>
          </cell>
          <cell r="R157">
            <v>0.244680851063829</v>
          </cell>
          <cell r="S157">
            <v>0.68895966029723898</v>
          </cell>
          <cell r="T157">
            <v>0.69214437367303605</v>
          </cell>
          <cell r="U157">
            <v>0.73566878980891703</v>
          </cell>
          <cell r="V157">
            <v>0.82165605095541405</v>
          </cell>
          <cell r="W157">
            <v>1</v>
          </cell>
          <cell r="X157">
            <v>2</v>
          </cell>
          <cell r="Y157">
            <v>2</v>
          </cell>
          <cell r="Z157">
            <v>1</v>
          </cell>
          <cell r="AA157">
            <v>0</v>
          </cell>
          <cell r="AB157">
            <v>2</v>
          </cell>
          <cell r="AC157">
            <v>1</v>
          </cell>
          <cell r="AD157">
            <v>2</v>
          </cell>
          <cell r="AE157">
            <v>2</v>
          </cell>
          <cell r="AF157">
            <v>2</v>
          </cell>
          <cell r="AG157">
            <v>15</v>
          </cell>
          <cell r="AH157" t="str">
            <v>list(list(c(-92.809989, -92.790309, -92.781494, -92.78129, -92.790419, -92.810097, -92.809989, 42.766571, 42.766544, 42.766563, 42.737463, 42.737475, 42.737509, 42.766571)))</v>
          </cell>
        </row>
        <row r="158">
          <cell r="A158">
            <v>1956145</v>
          </cell>
          <cell r="B158" t="str">
            <v>New Hartford city, Iowa</v>
          </cell>
          <cell r="C158">
            <v>570</v>
          </cell>
          <cell r="D158">
            <v>84375</v>
          </cell>
          <cell r="E158">
            <v>0.14099999999999999</v>
          </cell>
          <cell r="F158">
            <v>7.9681274900398405E-2</v>
          </cell>
          <cell r="G158">
            <v>1.9920318725099601E-2</v>
          </cell>
          <cell r="H158">
            <v>0.03</v>
          </cell>
          <cell r="I158">
            <v>0.36899999999999999</v>
          </cell>
          <cell r="J158">
            <v>0.104651162790697</v>
          </cell>
          <cell r="K158">
            <v>0.58891454965357903</v>
          </cell>
          <cell r="L158">
            <v>5.6390977443608999E-2</v>
          </cell>
          <cell r="M158">
            <v>0.16733067729083601</v>
          </cell>
          <cell r="N158">
            <v>0.83333333333333304</v>
          </cell>
          <cell r="O158">
            <v>0.73885350318471299</v>
          </cell>
          <cell r="P158">
            <v>0.42887473460721798</v>
          </cell>
          <cell r="Q158">
            <v>0.28450106157112498</v>
          </cell>
          <cell r="R158">
            <v>0.59574468085106302</v>
          </cell>
          <cell r="S158">
            <v>0.58598726114649602</v>
          </cell>
          <cell r="T158">
            <v>0.854564755838641</v>
          </cell>
          <cell r="U158">
            <v>0.288747346072186</v>
          </cell>
          <cell r="V158">
            <v>0.42675159235668703</v>
          </cell>
          <cell r="W158">
            <v>0</v>
          </cell>
          <cell r="X158">
            <v>2</v>
          </cell>
          <cell r="Y158">
            <v>1</v>
          </cell>
          <cell r="Z158">
            <v>0</v>
          </cell>
          <cell r="AA158">
            <v>1</v>
          </cell>
          <cell r="AB158">
            <v>1</v>
          </cell>
          <cell r="AC158">
            <v>0</v>
          </cell>
          <cell r="AD158">
            <v>2</v>
          </cell>
          <cell r="AE158">
            <v>0</v>
          </cell>
          <cell r="AF158">
            <v>1</v>
          </cell>
          <cell r="AG158">
            <v>8</v>
          </cell>
          <cell r="AH158" t="str">
            <v>list(list(c(-92.632807, -92.62332, -92.623172, -92.618384, -92.618377, -92.613451, -92.61339, -92.617669, -92.618411, -92.613979, -92.613285, -92.613314, -92.608487, -92.608521, -92.613453, -92.613485, -92.63294, -92.632807, 42.570278, 42.570231, 42.571627, 42.571647, 42.570208, 42.570232, 42.573523, 42.574325, 42.577751, 42.57776, 42.576931, 42.57372, 42.573317, 42.570825, 42.570088, 42.563155, 42.563071, 42.570278)))</v>
          </cell>
        </row>
        <row r="159">
          <cell r="A159">
            <v>1922080</v>
          </cell>
          <cell r="B159" t="str">
            <v>Dougherty city, Iowa</v>
          </cell>
          <cell r="C159">
            <v>62</v>
          </cell>
          <cell r="D159">
            <v>45500</v>
          </cell>
          <cell r="E159">
            <v>0.08</v>
          </cell>
          <cell r="F159">
            <v>8.8235294117646995E-2</v>
          </cell>
          <cell r="G159">
            <v>0</v>
          </cell>
          <cell r="H159">
            <v>0</v>
          </cell>
          <cell r="I159">
            <v>0.34499999999999997</v>
          </cell>
          <cell r="J159">
            <v>6.8965517241379296E-2</v>
          </cell>
          <cell r="K159">
            <v>0.31372549019607798</v>
          </cell>
          <cell r="L159">
            <v>0.34883720930232498</v>
          </cell>
          <cell r="M159">
            <v>2.94117647058823E-2</v>
          </cell>
          <cell r="N159">
            <v>6.1810154525386303E-2</v>
          </cell>
          <cell r="O159">
            <v>0.40764331210191002</v>
          </cell>
          <cell r="P159">
            <v>0.48195329087048799</v>
          </cell>
          <cell r="Q159">
            <v>0</v>
          </cell>
          <cell r="R159">
            <v>0</v>
          </cell>
          <cell r="S159">
            <v>0.46921443736730301</v>
          </cell>
          <cell r="T159">
            <v>0.121019108280254</v>
          </cell>
          <cell r="U159">
            <v>0.95753715498938397</v>
          </cell>
          <cell r="V159">
            <v>3.18471337579617E-2</v>
          </cell>
          <cell r="W159">
            <v>2</v>
          </cell>
          <cell r="X159">
            <v>1</v>
          </cell>
          <cell r="Y159">
            <v>1</v>
          </cell>
          <cell r="Z159">
            <v>0</v>
          </cell>
          <cell r="AA159">
            <v>0</v>
          </cell>
          <cell r="AB159">
            <v>1</v>
          </cell>
          <cell r="AC159">
            <v>0</v>
          </cell>
          <cell r="AD159">
            <v>0</v>
          </cell>
          <cell r="AE159">
            <v>2</v>
          </cell>
          <cell r="AF159">
            <v>0</v>
          </cell>
          <cell r="AG159">
            <v>7</v>
          </cell>
          <cell r="AH159" t="str">
            <v>list(list(c(-93.047185, -93.025036, -93.025079, -93.047234, -93.047185, 42.925618, 42.925638, 42.918388, 42.918397, 42.925618)))</v>
          </cell>
        </row>
        <row r="160">
          <cell r="A160">
            <v>1951420</v>
          </cell>
          <cell r="B160" t="str">
            <v>Meservey city, Iowa</v>
          </cell>
          <cell r="C160">
            <v>222</v>
          </cell>
          <cell r="D160">
            <v>46750</v>
          </cell>
          <cell r="E160">
            <v>0.317</v>
          </cell>
          <cell r="F160">
            <v>0.2</v>
          </cell>
          <cell r="G160">
            <v>6.3157894736842093E-2</v>
          </cell>
          <cell r="H160">
            <v>1.0999999999999999E-2</v>
          </cell>
          <cell r="I160">
            <v>0.53900000000000003</v>
          </cell>
          <cell r="J160">
            <v>-0.1328125</v>
          </cell>
          <cell r="K160">
            <v>0.65359477124182996</v>
          </cell>
          <cell r="L160">
            <v>0.24603174603174599</v>
          </cell>
          <cell r="M160">
            <v>0.13684210526315699</v>
          </cell>
          <cell r="N160">
            <v>7.3951434878587199E-2</v>
          </cell>
          <cell r="O160">
            <v>0.97664543524416103</v>
          </cell>
          <cell r="P160">
            <v>0.90658174097664501</v>
          </cell>
          <cell r="Q160">
            <v>0.756900212314225</v>
          </cell>
          <cell r="R160">
            <v>0.314893617021276</v>
          </cell>
          <cell r="S160">
            <v>0.94373673036093397</v>
          </cell>
          <cell r="T160">
            <v>0.94692144373673004</v>
          </cell>
          <cell r="U160">
            <v>0.91401273885350298</v>
          </cell>
          <cell r="V160">
            <v>0.26433121019108202</v>
          </cell>
          <cell r="W160">
            <v>2</v>
          </cell>
          <cell r="X160">
            <v>2</v>
          </cell>
          <cell r="Y160">
            <v>2</v>
          </cell>
          <cell r="Z160">
            <v>2</v>
          </cell>
          <cell r="AA160">
            <v>0</v>
          </cell>
          <cell r="AB160">
            <v>2</v>
          </cell>
          <cell r="AC160">
            <v>2</v>
          </cell>
          <cell r="AD160">
            <v>2</v>
          </cell>
          <cell r="AE160">
            <v>2</v>
          </cell>
          <cell r="AF160">
            <v>0</v>
          </cell>
          <cell r="AG160">
            <v>16</v>
          </cell>
          <cell r="AH160" t="str">
            <v>list(list(c(-93.487997, -93.458519, -93.458538, -93.488031, -93.487997, 42.922941, 42.922869, 42.908372, 42.908446, 42.922941)))</v>
          </cell>
        </row>
        <row r="161">
          <cell r="A161">
            <v>1963885</v>
          </cell>
          <cell r="B161" t="str">
            <v>Plymouth city, Iowa</v>
          </cell>
          <cell r="C161">
            <v>375</v>
          </cell>
          <cell r="D161">
            <v>80000</v>
          </cell>
          <cell r="E161">
            <v>0.13</v>
          </cell>
          <cell r="F161">
            <v>1.8749999999999999E-2</v>
          </cell>
          <cell r="G161">
            <v>1.8749999999999999E-2</v>
          </cell>
          <cell r="H161">
            <v>5.5999999999999897E-2</v>
          </cell>
          <cell r="I161">
            <v>0.28699999999999998</v>
          </cell>
          <cell r="J161">
            <v>-1.8324607329842899E-2</v>
          </cell>
          <cell r="K161">
            <v>0.38461538461538403</v>
          </cell>
          <cell r="L161">
            <v>0.116022099447513</v>
          </cell>
          <cell r="M161">
            <v>0.15</v>
          </cell>
          <cell r="N161">
            <v>0.77373068432670999</v>
          </cell>
          <cell r="O161">
            <v>0.69214437367303605</v>
          </cell>
          <cell r="P161">
            <v>9.6602972399150694E-2</v>
          </cell>
          <cell r="Q161">
            <v>0.26433121019108202</v>
          </cell>
          <cell r="R161">
            <v>0.822340425531914</v>
          </cell>
          <cell r="S161">
            <v>0.22080679405520101</v>
          </cell>
          <cell r="T161">
            <v>0.27070063694267499</v>
          </cell>
          <cell r="U161">
            <v>0.59447983014861905</v>
          </cell>
          <cell r="V161">
            <v>0.32696390658174002</v>
          </cell>
          <cell r="W161">
            <v>0</v>
          </cell>
          <cell r="X161">
            <v>2</v>
          </cell>
          <cell r="Y161">
            <v>0</v>
          </cell>
          <cell r="Z161">
            <v>0</v>
          </cell>
          <cell r="AA161">
            <v>2</v>
          </cell>
          <cell r="AB161">
            <v>0</v>
          </cell>
          <cell r="AC161">
            <v>1</v>
          </cell>
          <cell r="AD161">
            <v>0</v>
          </cell>
          <cell r="AE161">
            <v>1</v>
          </cell>
          <cell r="AF161">
            <v>0</v>
          </cell>
          <cell r="AG161">
            <v>6</v>
          </cell>
          <cell r="AH161" t="str">
            <v>list(list(c(-93.128225, -93.118333, -93.118314, -93.120373, -93.12824, -93.128225, 43.252751, 43.252756, 43.240095, 43.240038, 43.240011, 43.252751)))</v>
          </cell>
        </row>
        <row r="162">
          <cell r="A162">
            <v>1968025</v>
          </cell>
          <cell r="B162" t="str">
            <v>Rock Falls city, Iowa</v>
          </cell>
          <cell r="C162">
            <v>150</v>
          </cell>
          <cell r="D162">
            <v>71042</v>
          </cell>
          <cell r="E162">
            <v>5.8999999999999997E-2</v>
          </cell>
          <cell r="F162">
            <v>6.3829787234042507E-2</v>
          </cell>
          <cell r="G162">
            <v>0</v>
          </cell>
          <cell r="H162">
            <v>4.5999999999999999E-2</v>
          </cell>
          <cell r="I162">
            <v>0.29299999999999998</v>
          </cell>
          <cell r="J162">
            <v>-3.2258064516128997E-2</v>
          </cell>
          <cell r="K162">
            <v>0.33333333333333298</v>
          </cell>
          <cell r="L162">
            <v>0.26984126984126899</v>
          </cell>
          <cell r="M162">
            <v>0.170212765957446</v>
          </cell>
          <cell r="N162">
            <v>0.60154525386313396</v>
          </cell>
          <cell r="O162">
            <v>0.26645435244161297</v>
          </cell>
          <cell r="P162">
            <v>0.33014861995753703</v>
          </cell>
          <cell r="Q162">
            <v>0</v>
          </cell>
          <cell r="R162">
            <v>0.75106382978723396</v>
          </cell>
          <cell r="S162">
            <v>0.25053078556263197</v>
          </cell>
          <cell r="T162">
            <v>0.14861995753715401</v>
          </cell>
          <cell r="U162">
            <v>0.92675159235668703</v>
          </cell>
          <cell r="V162">
            <v>0.44373673036093397</v>
          </cell>
          <cell r="W162">
            <v>1</v>
          </cell>
          <cell r="X162">
            <v>0</v>
          </cell>
          <cell r="Y162">
            <v>1</v>
          </cell>
          <cell r="Z162">
            <v>0</v>
          </cell>
          <cell r="AA162">
            <v>2</v>
          </cell>
          <cell r="AB162">
            <v>0</v>
          </cell>
          <cell r="AC162">
            <v>1</v>
          </cell>
          <cell r="AD162">
            <v>0</v>
          </cell>
          <cell r="AE162">
            <v>2</v>
          </cell>
          <cell r="AF162">
            <v>1</v>
          </cell>
          <cell r="AG162">
            <v>8</v>
          </cell>
          <cell r="AH162" t="str">
            <v>list(list(c(-93.090003, -93.091036, -93.086167, -93.086056, -93.083452, -93.083344, -93.079138, -93.083279, -93.083309, -93.088433, -93.088387, -93.090881, -93.089133, -93.092234, -93.090003, 43.207709, 43.211323, 43.211525, 43.210021, 43.210066, 43.207354, 43.206282, 43.206341, 43.201889, 43.205186, 43.203736, 43.203941, 43.205385, 43.207267, 43.207709)))</v>
          </cell>
        </row>
        <row r="163">
          <cell r="A163">
            <v>1976620</v>
          </cell>
          <cell r="B163" t="str">
            <v>Swaledale city, Iowa</v>
          </cell>
          <cell r="C163">
            <v>144</v>
          </cell>
          <cell r="D163">
            <v>51912</v>
          </cell>
          <cell r="E163">
            <v>4.7E-2</v>
          </cell>
          <cell r="F163">
            <v>6.7567567567567502E-2</v>
          </cell>
          <cell r="G163">
            <v>8.1081081081081002E-2</v>
          </cell>
          <cell r="H163">
            <v>9.9000000000000005E-2</v>
          </cell>
          <cell r="I163">
            <v>0.39100000000000001</v>
          </cell>
          <cell r="J163">
            <v>-0.12727272727272701</v>
          </cell>
          <cell r="K163">
            <v>0.50806451612903203</v>
          </cell>
          <cell r="L163">
            <v>0.108433734939759</v>
          </cell>
          <cell r="M163">
            <v>0.17567567567567499</v>
          </cell>
          <cell r="N163">
            <v>0.15783664459161101</v>
          </cell>
          <cell r="O163">
            <v>0.19851380042462799</v>
          </cell>
          <cell r="P163">
            <v>0.353503184713375</v>
          </cell>
          <cell r="Q163">
            <v>0.84713375796178303</v>
          </cell>
          <cell r="R163">
            <v>0.94468085106382904</v>
          </cell>
          <cell r="S163">
            <v>0.68259023354564696</v>
          </cell>
          <cell r="T163">
            <v>0.66560509554140102</v>
          </cell>
          <cell r="U163">
            <v>0.563694267515923</v>
          </cell>
          <cell r="V163">
            <v>0.47452229299363002</v>
          </cell>
          <cell r="W163">
            <v>2</v>
          </cell>
          <cell r="X163">
            <v>0</v>
          </cell>
          <cell r="Y163">
            <v>1</v>
          </cell>
          <cell r="Z163">
            <v>2</v>
          </cell>
          <cell r="AA163">
            <v>2</v>
          </cell>
          <cell r="AB163">
            <v>2</v>
          </cell>
          <cell r="AC163">
            <v>2</v>
          </cell>
          <cell r="AD163">
            <v>1</v>
          </cell>
          <cell r="AE163">
            <v>1</v>
          </cell>
          <cell r="AF163">
            <v>1</v>
          </cell>
          <cell r="AG163">
            <v>14</v>
          </cell>
          <cell r="AH163" t="str">
            <v>list(list(c(-93.320363, -93.311911, -93.310623, -93.310607, -93.3204, -93.320363, 42.980098, 42.980092, 42.980097, 42.972812, 42.972824, 42.980098)))</v>
          </cell>
        </row>
        <row r="164">
          <cell r="A164">
            <v>1901540</v>
          </cell>
          <cell r="B164" t="str">
            <v>Alta Vista city, Iowa</v>
          </cell>
          <cell r="C164">
            <v>227</v>
          </cell>
          <cell r="D164">
            <v>44500</v>
          </cell>
          <cell r="E164">
            <v>0.129</v>
          </cell>
          <cell r="F164">
            <v>0.08</v>
          </cell>
          <cell r="G164">
            <v>0</v>
          </cell>
          <cell r="H164">
            <v>8.0000000000000002E-3</v>
          </cell>
          <cell r="I164">
            <v>0.20499999999999999</v>
          </cell>
          <cell r="J164">
            <v>-0.14661654135338301</v>
          </cell>
          <cell r="K164">
            <v>0.44374999999999998</v>
          </cell>
          <cell r="L164">
            <v>5.6603773584905599E-2</v>
          </cell>
          <cell r="M164">
            <v>0.21</v>
          </cell>
          <cell r="N164">
            <v>5.0772626931567297E-2</v>
          </cell>
          <cell r="O164">
            <v>0.68471337579617797</v>
          </cell>
          <cell r="P164">
            <v>0.43099787685774898</v>
          </cell>
          <cell r="Q164">
            <v>0</v>
          </cell>
          <cell r="R164">
            <v>0.275531914893617</v>
          </cell>
          <cell r="S164">
            <v>4.0339702760084903E-2</v>
          </cell>
          <cell r="T164">
            <v>0.46390658174097599</v>
          </cell>
          <cell r="U164">
            <v>0.289808917197452</v>
          </cell>
          <cell r="V164">
            <v>0.64861995753715496</v>
          </cell>
          <cell r="W164">
            <v>2</v>
          </cell>
          <cell r="X164">
            <v>2</v>
          </cell>
          <cell r="Y164">
            <v>1</v>
          </cell>
          <cell r="Z164">
            <v>0</v>
          </cell>
          <cell r="AA164">
            <v>0</v>
          </cell>
          <cell r="AB164">
            <v>0</v>
          </cell>
          <cell r="AC164">
            <v>2</v>
          </cell>
          <cell r="AD164">
            <v>1</v>
          </cell>
          <cell r="AE164">
            <v>0</v>
          </cell>
          <cell r="AF164">
            <v>1</v>
          </cell>
          <cell r="AG164">
            <v>9</v>
          </cell>
          <cell r="AH164" t="str">
            <v>list(list(c(-92.42676, -92.419778, -92.407072, -92.407044, -92.426947, -92.42676, 43.202171, 43.202128, 43.20213, 43.191187, 43.191197, 43.202171)))</v>
          </cell>
        </row>
        <row r="165">
          <cell r="A165">
            <v>1904780</v>
          </cell>
          <cell r="B165" t="str">
            <v>Bassett city, Iowa</v>
          </cell>
          <cell r="C165">
            <v>45</v>
          </cell>
          <cell r="D165">
            <v>62895</v>
          </cell>
          <cell r="E165">
            <v>0.2</v>
          </cell>
          <cell r="F165">
            <v>0</v>
          </cell>
          <cell r="G165">
            <v>2.5000000000000001E-2</v>
          </cell>
          <cell r="H165">
            <v>0</v>
          </cell>
          <cell r="I165">
            <v>0.68</v>
          </cell>
          <cell r="J165">
            <v>-0.31818181818181801</v>
          </cell>
          <cell r="K165">
            <v>0.81632653061224403</v>
          </cell>
          <cell r="L165">
            <v>0</v>
          </cell>
          <cell r="M165">
            <v>2.5000000000000001E-2</v>
          </cell>
          <cell r="N165">
            <v>0.41280353200883002</v>
          </cell>
          <cell r="O165">
            <v>0.88428874734607199</v>
          </cell>
          <cell r="P165">
            <v>0</v>
          </cell>
          <cell r="Q165">
            <v>0.34394904458598702</v>
          </cell>
          <cell r="R165">
            <v>0</v>
          </cell>
          <cell r="S165">
            <v>0.98938428874734596</v>
          </cell>
          <cell r="T165">
            <v>0.99469214437367304</v>
          </cell>
          <cell r="U165">
            <v>0</v>
          </cell>
          <cell r="V165">
            <v>3.0785562632696301E-2</v>
          </cell>
          <cell r="W165">
            <v>1</v>
          </cell>
          <cell r="X165">
            <v>2</v>
          </cell>
          <cell r="Y165">
            <v>0</v>
          </cell>
          <cell r="Z165">
            <v>1</v>
          </cell>
          <cell r="AA165">
            <v>0</v>
          </cell>
          <cell r="AB165">
            <v>2</v>
          </cell>
          <cell r="AC165">
            <v>2</v>
          </cell>
          <cell r="AD165">
            <v>2</v>
          </cell>
          <cell r="AE165">
            <v>0</v>
          </cell>
          <cell r="AF165">
            <v>0</v>
          </cell>
          <cell r="AG165">
            <v>10</v>
          </cell>
          <cell r="AH165" t="str">
            <v>list(list(c(-92.520413, -92.51551, -92.510462, -92.510427, -92.51041, -92.520197, -92.520413, 43.066786, 43.067664, 43.067674, 43.066774, 43.055862, 43.055895, 43.066786)))</v>
          </cell>
        </row>
        <row r="166">
          <cell r="A166">
            <v>1938460</v>
          </cell>
          <cell r="B166" t="str">
            <v>Ionia city, Iowa</v>
          </cell>
          <cell r="C166">
            <v>226</v>
          </cell>
          <cell r="D166">
            <v>73945</v>
          </cell>
          <cell r="E166">
            <v>4.4999999999999998E-2</v>
          </cell>
          <cell r="F166">
            <v>2.7586206896551699E-2</v>
          </cell>
          <cell r="G166">
            <v>4.1379310344827502E-2</v>
          </cell>
          <cell r="H166">
            <v>6.0000000000000001E-3</v>
          </cell>
          <cell r="I166">
            <v>0.27600000000000002</v>
          </cell>
          <cell r="J166">
            <v>-0.22336769759450101</v>
          </cell>
          <cell r="K166">
            <v>0.56994818652849699</v>
          </cell>
          <cell r="L166">
            <v>0.14201183431952599</v>
          </cell>
          <cell r="M166">
            <v>0.11034482758620601</v>
          </cell>
          <cell r="N166">
            <v>0.67328918322295805</v>
          </cell>
          <cell r="O166">
            <v>0.18152866242038199</v>
          </cell>
          <cell r="P166">
            <v>0.13163481953290801</v>
          </cell>
          <cell r="Q166">
            <v>0.56475583864118895</v>
          </cell>
          <cell r="R166">
            <v>0.244680851063829</v>
          </cell>
          <cell r="S166">
            <v>0.18895966029723901</v>
          </cell>
          <cell r="T166">
            <v>0.82484076433121001</v>
          </cell>
          <cell r="U166">
            <v>0.70063694267515897</v>
          </cell>
          <cell r="V166">
            <v>0.160297239915074</v>
          </cell>
          <cell r="W166">
            <v>0</v>
          </cell>
          <cell r="X166">
            <v>0</v>
          </cell>
          <cell r="Y166">
            <v>0</v>
          </cell>
          <cell r="Z166">
            <v>1</v>
          </cell>
          <cell r="AA166">
            <v>0</v>
          </cell>
          <cell r="AB166">
            <v>0</v>
          </cell>
          <cell r="AC166">
            <v>2</v>
          </cell>
          <cell r="AD166">
            <v>2</v>
          </cell>
          <cell r="AE166">
            <v>2</v>
          </cell>
          <cell r="AF166">
            <v>0</v>
          </cell>
          <cell r="AG166">
            <v>7</v>
          </cell>
          <cell r="AH166" t="str">
            <v>list(list(c(-92.465798, -92.450992, -92.450943, -92.457806, -92.465805, -92.465798, 43.041288, 43.041393, 43.030463, 43.030448, 43.030413, 43.041288)))</v>
          </cell>
        </row>
        <row r="167">
          <cell r="A167">
            <v>1965010</v>
          </cell>
          <cell r="B167" t="str">
            <v>Protivin city, Iowa</v>
          </cell>
          <cell r="C167">
            <v>269</v>
          </cell>
          <cell r="D167">
            <v>71667</v>
          </cell>
          <cell r="E167">
            <v>2.1999999999999999E-2</v>
          </cell>
          <cell r="F167">
            <v>2.3076923076922998E-2</v>
          </cell>
          <cell r="G167">
            <v>3.0769230769230702E-2</v>
          </cell>
          <cell r="H167">
            <v>6.0000000000000001E-3</v>
          </cell>
          <cell r="I167">
            <v>0.28999999999999998</v>
          </cell>
          <cell r="J167">
            <v>-4.9469964664310903E-2</v>
          </cell>
          <cell r="K167">
            <v>0.36499999999999999</v>
          </cell>
          <cell r="L167">
            <v>0.221476510067114</v>
          </cell>
          <cell r="M167">
            <v>0.1</v>
          </cell>
          <cell r="N167">
            <v>0.61479028697571703</v>
          </cell>
          <cell r="O167">
            <v>6.9002123142250502E-2</v>
          </cell>
          <cell r="P167">
            <v>0.115711252653927</v>
          </cell>
          <cell r="Q167">
            <v>0.41188959660297197</v>
          </cell>
          <cell r="R167">
            <v>0.244680851063829</v>
          </cell>
          <cell r="S167">
            <v>0.234607218683651</v>
          </cell>
          <cell r="T167">
            <v>0.21549893842887399</v>
          </cell>
          <cell r="U167">
            <v>0.87685774946921402</v>
          </cell>
          <cell r="V167">
            <v>0.13057324840764301</v>
          </cell>
          <cell r="W167">
            <v>1</v>
          </cell>
          <cell r="X167">
            <v>0</v>
          </cell>
          <cell r="Y167">
            <v>0</v>
          </cell>
          <cell r="Z167">
            <v>1</v>
          </cell>
          <cell r="AA167">
            <v>0</v>
          </cell>
          <cell r="AB167">
            <v>0</v>
          </cell>
          <cell r="AC167">
            <v>1</v>
          </cell>
          <cell r="AD167">
            <v>0</v>
          </cell>
          <cell r="AE167">
            <v>2</v>
          </cell>
          <cell r="AF167">
            <v>0</v>
          </cell>
          <cell r="AG167">
            <v>5</v>
          </cell>
          <cell r="AH167" t="str">
            <v>list(list(c(-92.09589, -92.094947, -92.092432, -92.091142, -92.090929, -92.080929, -92.080976, -92.088551, -92.088557, -92.090026, -92.090925, -92.09094, -92.092852, -92.092843, -92.093544, -92.093539, -92.095894, -92.09589, 43.220268, 43.22282, 43.222806, 43.22211, 43.220273, 43.220244, 43.212947, 43.212972, 43.212039, 43.212047, 43.21177, 43.210537, 43.21054, 43.212311, 43.212312, 43.212992, 43.213, 43.220268)))</v>
          </cell>
        </row>
        <row r="168">
          <cell r="A168">
            <v>1926175</v>
          </cell>
          <cell r="B168" t="str">
            <v>Everly city, Iowa</v>
          </cell>
          <cell r="C168">
            <v>575</v>
          </cell>
          <cell r="D168">
            <v>57656</v>
          </cell>
          <cell r="E168">
            <v>6.3E-2</v>
          </cell>
          <cell r="F168">
            <v>2.1818181818181799E-2</v>
          </cell>
          <cell r="G168">
            <v>4.7272727272727202E-2</v>
          </cell>
          <cell r="H168">
            <v>6.0000000000000001E-3</v>
          </cell>
          <cell r="I168">
            <v>0.29499999999999998</v>
          </cell>
          <cell r="J168">
            <v>-4.6434494195688202E-2</v>
          </cell>
          <cell r="K168">
            <v>0.38139534883720899</v>
          </cell>
          <cell r="L168">
            <v>0.20474777448071199</v>
          </cell>
          <cell r="M168">
            <v>0.218181818181818</v>
          </cell>
          <cell r="N168">
            <v>0.27924944812362001</v>
          </cell>
          <cell r="O168">
            <v>0.29193205944798301</v>
          </cell>
          <cell r="P168">
            <v>0.111464968152866</v>
          </cell>
          <cell r="Q168">
            <v>0.62208067940552003</v>
          </cell>
          <cell r="R168">
            <v>0.244680851063829</v>
          </cell>
          <cell r="S168">
            <v>0.26008492569002101</v>
          </cell>
          <cell r="T168">
            <v>0.26220806794055201</v>
          </cell>
          <cell r="U168">
            <v>0.85138004246284504</v>
          </cell>
          <cell r="V168">
            <v>0.68365180467091202</v>
          </cell>
          <cell r="W168">
            <v>2</v>
          </cell>
          <cell r="X168">
            <v>0</v>
          </cell>
          <cell r="Y168">
            <v>0</v>
          </cell>
          <cell r="Z168">
            <v>1</v>
          </cell>
          <cell r="AA168">
            <v>0</v>
          </cell>
          <cell r="AB168">
            <v>0</v>
          </cell>
          <cell r="AC168">
            <v>1</v>
          </cell>
          <cell r="AD168">
            <v>0</v>
          </cell>
          <cell r="AE168">
            <v>2</v>
          </cell>
          <cell r="AF168">
            <v>2</v>
          </cell>
          <cell r="AG168">
            <v>8</v>
          </cell>
          <cell r="AH168" t="str">
            <v>list(list(c(-95.333409, -95.331762, -95.328701, -95.32875, -95.308917, -95.309004, -95.313739, -95.313848, -95.318756, -95.31879, -95.331617, -95.331648, -95.333398, -95.333409, 43.161875, 43.162515, 43.162263, 43.169328, 43.169255, 43.155823, 43.155868, 43.152213, 43.152251, 43.155915, 43.155975, 43.160258, 43.160252, 43.161875)))</v>
          </cell>
        </row>
        <row r="169">
          <cell r="A169">
            <v>1930810</v>
          </cell>
          <cell r="B169" t="str">
            <v>Gillett Grove city, Iowa</v>
          </cell>
          <cell r="C169">
            <v>30</v>
          </cell>
          <cell r="D169" t="str">
            <v>NA</v>
          </cell>
          <cell r="E169">
            <v>2.5000000000000001E-2</v>
          </cell>
          <cell r="F169">
            <v>9.0909090909090898E-2</v>
          </cell>
          <cell r="G169">
            <v>0</v>
          </cell>
          <cell r="H169">
            <v>0</v>
          </cell>
          <cell r="I169">
            <v>0.34599999999999997</v>
          </cell>
          <cell r="J169">
            <v>-0.38775510204081598</v>
          </cell>
          <cell r="K169">
            <v>0.5</v>
          </cell>
          <cell r="L169">
            <v>0.625</v>
          </cell>
          <cell r="M169">
            <v>9.0909090909090898E-2</v>
          </cell>
          <cell r="N169">
            <v>0</v>
          </cell>
          <cell r="O169">
            <v>8.0679405520169806E-2</v>
          </cell>
          <cell r="P169">
            <v>0.49044585987261102</v>
          </cell>
          <cell r="Q169">
            <v>0</v>
          </cell>
          <cell r="R169">
            <v>0</v>
          </cell>
          <cell r="S169">
            <v>0.47983014861995699</v>
          </cell>
          <cell r="T169">
            <v>0.64437367303609305</v>
          </cell>
          <cell r="U169">
            <v>0.98832271762208002</v>
          </cell>
          <cell r="V169">
            <v>0.10828025477707</v>
          </cell>
          <cell r="W169">
            <v>2</v>
          </cell>
          <cell r="X169">
            <v>0</v>
          </cell>
          <cell r="Y169">
            <v>1</v>
          </cell>
          <cell r="Z169">
            <v>0</v>
          </cell>
          <cell r="AA169">
            <v>0</v>
          </cell>
          <cell r="AB169">
            <v>1</v>
          </cell>
          <cell r="AC169">
            <v>2</v>
          </cell>
          <cell r="AD169">
            <v>1</v>
          </cell>
          <cell r="AE169">
            <v>2</v>
          </cell>
          <cell r="AF169">
            <v>0</v>
          </cell>
          <cell r="AG169">
            <v>9</v>
          </cell>
          <cell r="AH169" t="str">
            <v>list(list(c(-95.043244, -95.041526, -95.039142, -95.038242, -95.033315, -95.033345, -95.032355, -95.032355, -95.032827, -95.033344, -95.033343, -95.033343, -95.035879, -95.036974, -95.037377, -95.03971, -95.041647, -95.043266, -95.043244, 43.021251, 43.021251, 43.018674, 43.021253, 43.021255, 43.01403, 43.014018, 43.011952, 43.011732, 43.011534, 43.010632, 43.010432, 43.010421, 43.013217, 43.013082, 43.017615, 43.017685, 43.018374, 43.021251)))</v>
          </cell>
        </row>
        <row r="170">
          <cell r="A170">
            <v>1983010</v>
          </cell>
          <cell r="B170" t="str">
            <v>Webb city, Iowa</v>
          </cell>
          <cell r="C170">
            <v>138</v>
          </cell>
          <cell r="D170">
            <v>55000</v>
          </cell>
          <cell r="E170">
            <v>0.02</v>
          </cell>
          <cell r="F170">
            <v>0.15217391304347799</v>
          </cell>
          <cell r="G170">
            <v>0</v>
          </cell>
          <cell r="H170">
            <v>0</v>
          </cell>
          <cell r="I170">
            <v>0.39500000000000002</v>
          </cell>
          <cell r="J170">
            <v>-2.1276595744680799E-2</v>
          </cell>
          <cell r="K170">
            <v>0.48749999999999999</v>
          </cell>
          <cell r="L170">
            <v>0.08</v>
          </cell>
          <cell r="M170">
            <v>0.15217391304347799</v>
          </cell>
          <cell r="N170">
            <v>0.21523178807946999</v>
          </cell>
          <cell r="O170">
            <v>6.3694267515923497E-2</v>
          </cell>
          <cell r="P170">
            <v>0.78980891719745205</v>
          </cell>
          <cell r="Q170">
            <v>0</v>
          </cell>
          <cell r="R170">
            <v>0</v>
          </cell>
          <cell r="S170">
            <v>0.69957537154989302</v>
          </cell>
          <cell r="T170">
            <v>0.60615711252653903</v>
          </cell>
          <cell r="U170">
            <v>0.40764331210191002</v>
          </cell>
          <cell r="V170">
            <v>0.34182590233545601</v>
          </cell>
          <cell r="W170">
            <v>2</v>
          </cell>
          <cell r="X170">
            <v>0</v>
          </cell>
          <cell r="Y170">
            <v>2</v>
          </cell>
          <cell r="Z170">
            <v>0</v>
          </cell>
          <cell r="AA170">
            <v>0</v>
          </cell>
          <cell r="AB170">
            <v>2</v>
          </cell>
          <cell r="AC170">
            <v>1</v>
          </cell>
          <cell r="AD170">
            <v>1</v>
          </cell>
          <cell r="AE170">
            <v>1</v>
          </cell>
          <cell r="AF170">
            <v>1</v>
          </cell>
          <cell r="AG170">
            <v>10</v>
          </cell>
          <cell r="AH170" t="str">
            <v>list(list(c(-95.022771, -95.00293, -95.0031, -95.012368, -95.022832, -95.022771, 42.953354, 42.953327, 42.946121, 42.946147, 42.946073, 42.953354)))</v>
          </cell>
        </row>
        <row r="171">
          <cell r="A171">
            <v>1934590</v>
          </cell>
          <cell r="B171" t="str">
            <v>Harpers Ferry city, Iowa</v>
          </cell>
          <cell r="C171">
            <v>262</v>
          </cell>
          <cell r="D171">
            <v>44107</v>
          </cell>
          <cell r="E171">
            <v>9.9000000000000005E-2</v>
          </cell>
          <cell r="F171">
            <v>1.3793103448275799E-2</v>
          </cell>
          <cell r="G171">
            <v>2.7586206896551699E-2</v>
          </cell>
          <cell r="H171">
            <v>0.01</v>
          </cell>
          <cell r="I171">
            <v>0.58899999999999997</v>
          </cell>
          <cell r="J171">
            <v>-0.20121951219512099</v>
          </cell>
          <cell r="K171">
            <v>0.463829787234042</v>
          </cell>
          <cell r="L171">
            <v>1.49335548172757</v>
          </cell>
          <cell r="M171">
            <v>0.34482758620689602</v>
          </cell>
          <cell r="N171">
            <v>4.41501103752759E-2</v>
          </cell>
          <cell r="O171">
            <v>0.52335456475583797</v>
          </cell>
          <cell r="P171">
            <v>7.8556263269639007E-2</v>
          </cell>
          <cell r="Q171">
            <v>0.371549893842887</v>
          </cell>
          <cell r="R171">
            <v>0.3</v>
          </cell>
          <cell r="S171">
            <v>0.96602972399150699</v>
          </cell>
          <cell r="T171">
            <v>0.52335456475583797</v>
          </cell>
          <cell r="U171">
            <v>1</v>
          </cell>
          <cell r="V171">
            <v>0.96709129511677205</v>
          </cell>
          <cell r="W171">
            <v>2</v>
          </cell>
          <cell r="X171">
            <v>1</v>
          </cell>
          <cell r="Y171">
            <v>0</v>
          </cell>
          <cell r="Z171">
            <v>1</v>
          </cell>
          <cell r="AA171">
            <v>0</v>
          </cell>
          <cell r="AB171">
            <v>2</v>
          </cell>
          <cell r="AC171">
            <v>2</v>
          </cell>
          <cell r="AD171">
            <v>1</v>
          </cell>
          <cell r="AE171">
            <v>2</v>
          </cell>
          <cell r="AF171">
            <v>2</v>
          </cell>
          <cell r="AG171">
            <v>13</v>
          </cell>
          <cell r="AH171" t="str">
            <v>list(list(c(-91.16357, -91.161336, -91.161078, -91.159028, -91.156446, -91.156468, -91.147557, -91.145099, -91.142347, -91.142347, -91.138676, -91.143962, -91.148436, -91.157085, -91.158056, -91.163407, -91.16357, 43.191151, 43.19264, 43.196652, 43.199009, 43.203757, 43.207021, 43.207078, 43.208755, 43.208451, 43.207074, 43.207036, 43.201948, 43.198256, 43.193168, 43.191771, 43.189441, 43.191151)))</v>
          </cell>
        </row>
        <row r="172">
          <cell r="A172">
            <v>1913845</v>
          </cell>
          <cell r="B172" t="str">
            <v>Clayton city, Iowa</v>
          </cell>
          <cell r="C172">
            <v>45</v>
          </cell>
          <cell r="D172">
            <v>47917</v>
          </cell>
          <cell r="E172">
            <v>3.5000000000000003E-2</v>
          </cell>
          <cell r="F172">
            <v>0</v>
          </cell>
          <cell r="G172">
            <v>0</v>
          </cell>
          <cell r="H172">
            <v>0.182</v>
          </cell>
          <cell r="I172">
            <v>0.41099999999999998</v>
          </cell>
          <cell r="J172">
            <v>4.6511627906976702E-2</v>
          </cell>
          <cell r="K172">
            <v>0.40384615384615302</v>
          </cell>
          <cell r="L172">
            <v>0.81818181818181801</v>
          </cell>
          <cell r="M172">
            <v>0.4</v>
          </cell>
          <cell r="N172">
            <v>8.6092715231788006E-2</v>
          </cell>
          <cell r="O172">
            <v>0.12738853503184699</v>
          </cell>
          <cell r="P172">
            <v>0</v>
          </cell>
          <cell r="Q172">
            <v>0</v>
          </cell>
          <cell r="R172">
            <v>0.98617021276595696</v>
          </cell>
          <cell r="S172">
            <v>0.75053078556263197</v>
          </cell>
          <cell r="T172">
            <v>0.31634819532908698</v>
          </cell>
          <cell r="U172">
            <v>0.99044585987261102</v>
          </cell>
          <cell r="V172">
            <v>0.98938428874734596</v>
          </cell>
          <cell r="W172">
            <v>2</v>
          </cell>
          <cell r="X172">
            <v>0</v>
          </cell>
          <cell r="Y172">
            <v>0</v>
          </cell>
          <cell r="Z172">
            <v>0</v>
          </cell>
          <cell r="AA172">
            <v>2</v>
          </cell>
          <cell r="AB172">
            <v>2</v>
          </cell>
          <cell r="AC172">
            <v>0</v>
          </cell>
          <cell r="AD172">
            <v>0</v>
          </cell>
          <cell r="AE172">
            <v>2</v>
          </cell>
          <cell r="AF172">
            <v>2</v>
          </cell>
          <cell r="AG172">
            <v>10</v>
          </cell>
          <cell r="AH172" t="str">
            <v>list(list(c(-91.156587, -91.152467, -91.150662, -91.141686, -91.138044, -91.136205, -91.151173, -91.151202, -91.156281, -91.156668, -91.156587, 42.913294, 42.909832, 42.907423, 42.899676, 42.898599, 42.89596, 42.896178, 42.899766, 42.89989, 42.906208, 42.913294)))</v>
          </cell>
        </row>
        <row r="173">
          <cell r="A173">
            <v>1947055</v>
          </cell>
          <cell r="B173" t="str">
            <v>Luana city, Iowa</v>
          </cell>
          <cell r="C173">
            <v>301</v>
          </cell>
          <cell r="D173">
            <v>76750</v>
          </cell>
          <cell r="E173">
            <v>8.1999999999999906E-2</v>
          </cell>
          <cell r="F173">
            <v>7.0866141732283394E-2</v>
          </cell>
          <cell r="G173">
            <v>0</v>
          </cell>
          <cell r="H173">
            <v>1.0999999999999999E-2</v>
          </cell>
          <cell r="I173">
            <v>0.19</v>
          </cell>
          <cell r="J173">
            <v>0.118959107806691</v>
          </cell>
          <cell r="K173">
            <v>0.48648648648648601</v>
          </cell>
          <cell r="L173">
            <v>0.20915032679738499</v>
          </cell>
          <cell r="M173">
            <v>0.20472440944881801</v>
          </cell>
          <cell r="N173">
            <v>0.72185430463576095</v>
          </cell>
          <cell r="O173">
            <v>0.42144373673036001</v>
          </cell>
          <cell r="P173">
            <v>0.37473460721868301</v>
          </cell>
          <cell r="Q173">
            <v>0</v>
          </cell>
          <cell r="R173">
            <v>0.314893617021276</v>
          </cell>
          <cell r="S173">
            <v>2.0169851380042399E-2</v>
          </cell>
          <cell r="T173">
            <v>0.60084925690021196</v>
          </cell>
          <cell r="U173">
            <v>0.86093418259023302</v>
          </cell>
          <cell r="V173">
            <v>0.61571125265392701</v>
          </cell>
          <cell r="W173">
            <v>0</v>
          </cell>
          <cell r="X173">
            <v>1</v>
          </cell>
          <cell r="Y173">
            <v>1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2</v>
          </cell>
          <cell r="AF173">
            <v>1</v>
          </cell>
          <cell r="AG173">
            <v>6</v>
          </cell>
          <cell r="AH173" t="str">
            <v>list(list(c(-91.468986, -91.444585, -91.444655, -91.463967, -91.463991, -91.46412, -91.469034, -91.468986, 43.066308, 43.06616, 43.05172, 43.051824, 43.053411, 43.058968, 43.059041, 43.066308)))</v>
          </cell>
        </row>
        <row r="174">
          <cell r="A174">
            <v>1960015</v>
          </cell>
          <cell r="B174" t="str">
            <v>Osterdock city, Iowa</v>
          </cell>
          <cell r="C174">
            <v>43</v>
          </cell>
          <cell r="D174">
            <v>51467</v>
          </cell>
          <cell r="E174">
            <v>0.434</v>
          </cell>
          <cell r="F174">
            <v>0.17777777777777701</v>
          </cell>
          <cell r="G174">
            <v>0</v>
          </cell>
          <cell r="H174">
            <v>0.46200000000000002</v>
          </cell>
          <cell r="I174">
            <v>0.54</v>
          </cell>
          <cell r="J174">
            <v>-0.27118644067796599</v>
          </cell>
          <cell r="K174">
            <v>0.58653846153846101</v>
          </cell>
          <cell r="L174">
            <v>4.2553191489361701E-2</v>
          </cell>
          <cell r="M174">
            <v>0.17777777777777701</v>
          </cell>
          <cell r="N174">
            <v>0.14569536423841001</v>
          </cell>
          <cell r="O174">
            <v>0.99681528662420305</v>
          </cell>
          <cell r="P174">
            <v>0.86624203821655998</v>
          </cell>
          <cell r="Q174">
            <v>0</v>
          </cell>
          <cell r="R174">
            <v>0.99787234042553197</v>
          </cell>
          <cell r="S174">
            <v>0.94479830148619903</v>
          </cell>
          <cell r="T174">
            <v>0.85138004246284504</v>
          </cell>
          <cell r="U174">
            <v>0.232484076433121</v>
          </cell>
          <cell r="V174">
            <v>0.48726114649681501</v>
          </cell>
          <cell r="W174">
            <v>2</v>
          </cell>
          <cell r="X174">
            <v>2</v>
          </cell>
          <cell r="Y174">
            <v>2</v>
          </cell>
          <cell r="Z174">
            <v>0</v>
          </cell>
          <cell r="AA174">
            <v>2</v>
          </cell>
          <cell r="AB174">
            <v>2</v>
          </cell>
          <cell r="AC174">
            <v>2</v>
          </cell>
          <cell r="AD174">
            <v>2</v>
          </cell>
          <cell r="AE174">
            <v>0</v>
          </cell>
          <cell r="AF174">
            <v>1</v>
          </cell>
          <cell r="AG174">
            <v>15</v>
          </cell>
          <cell r="AH174" t="str">
            <v>list(list(c(-91.166766, -91.159051, -91.161956, -91.161966, -91.152361, -91.151694, -91.15189, -91.161812, -91.166718, -91.166766, 42.732533, 42.732628, 42.733949, 42.736248, 42.736268, 42.732586, 42.727584, 42.726926, 42.727209, 42.732533)))</v>
          </cell>
        </row>
        <row r="175">
          <cell r="A175">
            <v>1903385</v>
          </cell>
          <cell r="B175" t="str">
            <v>Atalissa city, Iowa</v>
          </cell>
          <cell r="C175">
            <v>296</v>
          </cell>
          <cell r="D175">
            <v>67188</v>
          </cell>
          <cell r="E175">
            <v>7.0999999999999994E-2</v>
          </cell>
          <cell r="F175">
            <v>2.6548672566371601E-2</v>
          </cell>
          <cell r="G175">
            <v>7.0796460176991094E-2</v>
          </cell>
          <cell r="H175">
            <v>5.2999999999999999E-2</v>
          </cell>
          <cell r="I175">
            <v>0.19</v>
          </cell>
          <cell r="J175">
            <v>-4.8231511254019199E-2</v>
          </cell>
          <cell r="K175">
            <v>0.53631284916201105</v>
          </cell>
          <cell r="L175">
            <v>4.2372881355932202E-2</v>
          </cell>
          <cell r="M175">
            <v>0.16814159292035399</v>
          </cell>
          <cell r="N175">
            <v>0.52317880794701899</v>
          </cell>
          <cell r="O175">
            <v>0.35244161358810999</v>
          </cell>
          <cell r="P175">
            <v>0.12632696390658099</v>
          </cell>
          <cell r="Q175">
            <v>0.80467091295116699</v>
          </cell>
          <cell r="R175">
            <v>0.81170212765957395</v>
          </cell>
          <cell r="S175">
            <v>2.0169851380042399E-2</v>
          </cell>
          <cell r="T175">
            <v>0.743099787685774</v>
          </cell>
          <cell r="U175">
            <v>0.23036093418258999</v>
          </cell>
          <cell r="V175">
            <v>0.43205944798301399</v>
          </cell>
          <cell r="W175">
            <v>1</v>
          </cell>
          <cell r="X175">
            <v>1</v>
          </cell>
          <cell r="Y175">
            <v>0</v>
          </cell>
          <cell r="Z175">
            <v>2</v>
          </cell>
          <cell r="AA175">
            <v>2</v>
          </cell>
          <cell r="AB175">
            <v>0</v>
          </cell>
          <cell r="AC175">
            <v>1</v>
          </cell>
          <cell r="AD175">
            <v>2</v>
          </cell>
          <cell r="AE175">
            <v>0</v>
          </cell>
          <cell r="AF175">
            <v>1</v>
          </cell>
          <cell r="AG175">
            <v>10</v>
          </cell>
          <cell r="AH175" t="str">
            <v>list(list(c(-91.169085, -91.166288, -91.162465, -91.164284, -91.164295, -91.163347, -91.164322, -91.169034, -91.169085, 41.575377, 41.575341, 41.575135, 41.574665, 41.573127, 41.570927, 41.567794, 41.567831, 41.575377)))</v>
          </cell>
        </row>
        <row r="176">
          <cell r="A176">
            <v>1915645</v>
          </cell>
          <cell r="B176" t="str">
            <v>Conesville city, Iowa</v>
          </cell>
          <cell r="C176">
            <v>352</v>
          </cell>
          <cell r="D176">
            <v>68750</v>
          </cell>
          <cell r="E176">
            <v>0.186</v>
          </cell>
          <cell r="F176">
            <v>0.12676056338028099</v>
          </cell>
          <cell r="G176">
            <v>3.75586854460093E-2</v>
          </cell>
          <cell r="H176">
            <v>0.05</v>
          </cell>
          <cell r="I176">
            <v>0.249</v>
          </cell>
          <cell r="J176">
            <v>-0.18518518518518501</v>
          </cell>
          <cell r="K176">
            <v>0.57530120481927705</v>
          </cell>
          <cell r="L176">
            <v>0.12704918032786799</v>
          </cell>
          <cell r="M176">
            <v>0.187793427230046</v>
          </cell>
          <cell r="N176">
            <v>0.55298013245033095</v>
          </cell>
          <cell r="O176">
            <v>0.85987261146496796</v>
          </cell>
          <cell r="P176">
            <v>0.67515923566878899</v>
          </cell>
          <cell r="Q176">
            <v>0.50636942675159202</v>
          </cell>
          <cell r="R176">
            <v>0.78936170212765899</v>
          </cell>
          <cell r="S176">
            <v>0.109341825902335</v>
          </cell>
          <cell r="T176">
            <v>0.83121019108280203</v>
          </cell>
          <cell r="U176">
            <v>0.64225053078556205</v>
          </cell>
          <cell r="V176">
            <v>0.53503184713375795</v>
          </cell>
          <cell r="W176">
            <v>1</v>
          </cell>
          <cell r="X176">
            <v>2</v>
          </cell>
          <cell r="Y176">
            <v>2</v>
          </cell>
          <cell r="Z176">
            <v>1</v>
          </cell>
          <cell r="AA176">
            <v>2</v>
          </cell>
          <cell r="AB176">
            <v>0</v>
          </cell>
          <cell r="AC176">
            <v>2</v>
          </cell>
          <cell r="AD176">
            <v>2</v>
          </cell>
          <cell r="AE176">
            <v>1</v>
          </cell>
          <cell r="AF176">
            <v>1</v>
          </cell>
          <cell r="AG176">
            <v>14</v>
          </cell>
          <cell r="AH176" t="str">
            <v>list(list(c(-91.352029, -91.351917, -91.345078, -91.345248, -91.350062, -91.352179, -91.352029, 41.379647, 41.386926, 41.386909, 41.372288, 41.372061, 41.37257, 41.379647)))</v>
          </cell>
        </row>
        <row r="177">
          <cell r="A177">
            <v>1956685</v>
          </cell>
          <cell r="B177" t="str">
            <v>Nichols city, Iowa</v>
          </cell>
          <cell r="C177">
            <v>340</v>
          </cell>
          <cell r="D177">
            <v>72813</v>
          </cell>
          <cell r="E177">
            <v>5.5999999999999897E-2</v>
          </cell>
          <cell r="F177">
            <v>6.3694267515923497E-2</v>
          </cell>
          <cell r="G177">
            <v>1.27388535031847E-2</v>
          </cell>
          <cell r="H177">
            <v>0.01</v>
          </cell>
          <cell r="I177">
            <v>0.26400000000000001</v>
          </cell>
          <cell r="J177">
            <v>-9.0909090909090898E-2</v>
          </cell>
          <cell r="K177">
            <v>0.45945945945945899</v>
          </cell>
          <cell r="L177">
            <v>0.20707070707070699</v>
          </cell>
          <cell r="M177">
            <v>0.152866242038216</v>
          </cell>
          <cell r="N177">
            <v>0.64017660044150104</v>
          </cell>
          <cell r="O177">
            <v>0.25053078556263197</v>
          </cell>
          <cell r="P177">
            <v>0.32908704883227102</v>
          </cell>
          <cell r="Q177">
            <v>0.19851380042462799</v>
          </cell>
          <cell r="R177">
            <v>0.3</v>
          </cell>
          <cell r="S177">
            <v>0.14755838641188901</v>
          </cell>
          <cell r="T177">
            <v>0.51061571125265304</v>
          </cell>
          <cell r="U177">
            <v>0.85562632696390595</v>
          </cell>
          <cell r="V177">
            <v>0.34288747346072102</v>
          </cell>
          <cell r="W177">
            <v>1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2</v>
          </cell>
          <cell r="AD177">
            <v>1</v>
          </cell>
          <cell r="AE177">
            <v>2</v>
          </cell>
          <cell r="AF177">
            <v>1</v>
          </cell>
          <cell r="AG177">
            <v>7</v>
          </cell>
          <cell r="AH177" t="str">
            <v>list(list(c(-91.31477, -91.309346, -91.30676, -91.302628, -91.302635, -91.300891, -91.305345, -91.305303, -91.307721, -91.308355, -91.309629, -91.31477, 41.473682, 41.482318, 41.485543, 41.485251, 41.482215, 41.481088, 41.481116, 41.478406, 41.478346, 41.474828, 41.473701, 41.473682)))</v>
          </cell>
        </row>
        <row r="178">
          <cell r="A178">
            <v>1921540</v>
          </cell>
          <cell r="B178" t="str">
            <v>Dixon city, Iowa</v>
          </cell>
          <cell r="C178">
            <v>202</v>
          </cell>
          <cell r="D178">
            <v>62500</v>
          </cell>
          <cell r="E178">
            <v>4.2000000000000003E-2</v>
          </cell>
          <cell r="F178">
            <v>0.12195121951219499</v>
          </cell>
          <cell r="G178">
            <v>3.65853658536585E-2</v>
          </cell>
          <cell r="H178">
            <v>1.7999999999999999E-2</v>
          </cell>
          <cell r="I178">
            <v>0.26500000000000001</v>
          </cell>
          <cell r="J178">
            <v>-0.18218623481781299</v>
          </cell>
          <cell r="K178">
            <v>0.56799999999999995</v>
          </cell>
          <cell r="L178">
            <v>1.20481927710843E-2</v>
          </cell>
          <cell r="M178">
            <v>0.25609756097560898</v>
          </cell>
          <cell r="N178">
            <v>0.39955849889624701</v>
          </cell>
          <cell r="O178">
            <v>0.16348195329087001</v>
          </cell>
          <cell r="P178">
            <v>0.65605095541401204</v>
          </cell>
          <cell r="Q178">
            <v>0.48938428874734602</v>
          </cell>
          <cell r="R178">
            <v>0.41702127659574401</v>
          </cell>
          <cell r="S178">
            <v>0.15074309978768499</v>
          </cell>
          <cell r="T178">
            <v>0.81740976645435204</v>
          </cell>
          <cell r="U178">
            <v>0.119957537154989</v>
          </cell>
          <cell r="V178">
            <v>0.81847133757961699</v>
          </cell>
          <cell r="W178">
            <v>1</v>
          </cell>
          <cell r="X178">
            <v>0</v>
          </cell>
          <cell r="Y178">
            <v>1</v>
          </cell>
          <cell r="Z178">
            <v>1</v>
          </cell>
          <cell r="AA178">
            <v>1</v>
          </cell>
          <cell r="AB178">
            <v>0</v>
          </cell>
          <cell r="AC178">
            <v>2</v>
          </cell>
          <cell r="AD178">
            <v>2</v>
          </cell>
          <cell r="AE178">
            <v>0</v>
          </cell>
          <cell r="AF178">
            <v>2</v>
          </cell>
          <cell r="AG178">
            <v>10</v>
          </cell>
          <cell r="AH178" t="str">
            <v>list(list(c(-90.787227, -90.785023, -90.782332, -90.777356, -90.777329, -90.7824, -90.782399, -90.783514, -90.789493, -90.787227, 41.744815, 41.744247, 41.743461, 41.742697, 41.739551, 41.739562, 41.740875, 41.74189, 41.741917, 41.744815)))</v>
          </cell>
        </row>
        <row r="179">
          <cell r="A179">
            <v>1947820</v>
          </cell>
          <cell r="B179" t="str">
            <v>McCausland city, Iowa</v>
          </cell>
          <cell r="C179">
            <v>313</v>
          </cell>
          <cell r="D179">
            <v>62143</v>
          </cell>
          <cell r="E179">
            <v>0.16399999999999901</v>
          </cell>
          <cell r="F179">
            <v>0.113924050632911</v>
          </cell>
          <cell r="G179">
            <v>3.1645569620253097E-2</v>
          </cell>
          <cell r="H179">
            <v>1.4999999999999999E-2</v>
          </cell>
          <cell r="I179">
            <v>0.33399999999999902</v>
          </cell>
          <cell r="J179">
            <v>7.5601374570446703E-2</v>
          </cell>
          <cell r="K179">
            <v>0.44604316546762501</v>
          </cell>
          <cell r="L179">
            <v>7.6023391812865396E-2</v>
          </cell>
          <cell r="M179">
            <v>0.278481012658227</v>
          </cell>
          <cell r="N179">
            <v>0.39403973509933699</v>
          </cell>
          <cell r="O179">
            <v>0.81953290870488305</v>
          </cell>
          <cell r="P179">
            <v>0.611464968152866</v>
          </cell>
          <cell r="Q179">
            <v>0.42993630573248398</v>
          </cell>
          <cell r="R179">
            <v>0.37553191489361698</v>
          </cell>
          <cell r="S179">
            <v>0.41719745222929899</v>
          </cell>
          <cell r="T179">
            <v>0.46921443736730301</v>
          </cell>
          <cell r="U179">
            <v>0.39065817409766401</v>
          </cell>
          <cell r="V179">
            <v>0.87154989384288695</v>
          </cell>
          <cell r="W179">
            <v>1</v>
          </cell>
          <cell r="X179">
            <v>2</v>
          </cell>
          <cell r="Y179">
            <v>1</v>
          </cell>
          <cell r="Z179">
            <v>1</v>
          </cell>
          <cell r="AA179">
            <v>1</v>
          </cell>
          <cell r="AB179">
            <v>1</v>
          </cell>
          <cell r="AC179">
            <v>0</v>
          </cell>
          <cell r="AD179">
            <v>1</v>
          </cell>
          <cell r="AE179">
            <v>1</v>
          </cell>
          <cell r="AF179">
            <v>2</v>
          </cell>
          <cell r="AG179">
            <v>11</v>
          </cell>
          <cell r="AH179" t="str">
            <v>list(list(c(-90.451829, -90.45074, -90.437154, -90.437236, -90.438109, -90.437961, -90.442078, -90.442159, -90.442133, -90.451796, -90.451829, 41.751314, 41.749953, 41.750017, 41.747576, 41.746635, 41.745672, 41.74537, 41.735576, 41.735556, 41.735536, 41.751314)))</v>
          </cell>
        </row>
        <row r="180">
          <cell r="A180">
            <v>1956280</v>
          </cell>
          <cell r="B180" t="str">
            <v>New Liberty city, Iowa</v>
          </cell>
          <cell r="C180">
            <v>138</v>
          </cell>
          <cell r="D180">
            <v>86250</v>
          </cell>
          <cell r="E180">
            <v>0.125</v>
          </cell>
          <cell r="F180">
            <v>0.22222222222222199</v>
          </cell>
          <cell r="G180">
            <v>3.7037037037037E-2</v>
          </cell>
          <cell r="H180">
            <v>0</v>
          </cell>
          <cell r="I180">
            <v>0.247</v>
          </cell>
          <cell r="J180">
            <v>7.2992700729926996E-3</v>
          </cell>
          <cell r="K180">
            <v>0.48809523809523803</v>
          </cell>
          <cell r="L180">
            <v>0.2</v>
          </cell>
          <cell r="M180">
            <v>0.12962962962962901</v>
          </cell>
          <cell r="N180">
            <v>0.84878587196467903</v>
          </cell>
          <cell r="O180">
            <v>0.65711252653927799</v>
          </cell>
          <cell r="P180">
            <v>0.92993630573248398</v>
          </cell>
          <cell r="Q180">
            <v>0.49363057324840698</v>
          </cell>
          <cell r="R180">
            <v>0</v>
          </cell>
          <cell r="S180">
            <v>0.106157112526539</v>
          </cell>
          <cell r="T180">
            <v>0.60934182590233499</v>
          </cell>
          <cell r="U180">
            <v>0.84182590233545596</v>
          </cell>
          <cell r="V180">
            <v>0.23566878980891701</v>
          </cell>
          <cell r="W180">
            <v>0</v>
          </cell>
          <cell r="X180">
            <v>1</v>
          </cell>
          <cell r="Y180">
            <v>2</v>
          </cell>
          <cell r="Z180">
            <v>1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2</v>
          </cell>
          <cell r="AF180">
            <v>0</v>
          </cell>
          <cell r="AG180">
            <v>7</v>
          </cell>
          <cell r="AH180" t="str">
            <v>list(list(c(-90.881213, -90.877103, -90.876454, -90.873984, -90.873521, -90.8793, -90.878761, -90.882833, -90.881213, 41.718759, 41.718859, 41.71624, 41.716191, 41.713277, 41.713221, 41.715523, 41.717592, 41.718759)))</v>
          </cell>
        </row>
        <row r="181">
          <cell r="A181">
            <v>1946920</v>
          </cell>
          <cell r="B181" t="str">
            <v>Lowden city, Iowa</v>
          </cell>
          <cell r="C181">
            <v>807</v>
          </cell>
          <cell r="D181">
            <v>56118</v>
          </cell>
          <cell r="E181">
            <v>7.6999999999999999E-2</v>
          </cell>
          <cell r="F181">
            <v>6.9637883008356494E-2</v>
          </cell>
          <cell r="G181">
            <v>8.6350974930362104E-2</v>
          </cell>
          <cell r="H181">
            <v>5.7000000000000002E-2</v>
          </cell>
          <cell r="I181">
            <v>0.39200000000000002</v>
          </cell>
          <cell r="J181">
            <v>2.2813688212927698E-2</v>
          </cell>
          <cell r="K181">
            <v>0.455078125</v>
          </cell>
          <cell r="L181">
            <v>3.4946236559139698E-2</v>
          </cell>
          <cell r="M181">
            <v>0.25905292479108599</v>
          </cell>
          <cell r="N181">
            <v>0.23841059602649001</v>
          </cell>
          <cell r="O181">
            <v>0.39171974522292902</v>
          </cell>
          <cell r="P181">
            <v>0.369426751592356</v>
          </cell>
          <cell r="Q181">
            <v>0.87154989384288695</v>
          </cell>
          <cell r="R181">
            <v>0.83085106382978702</v>
          </cell>
          <cell r="S181">
            <v>0.68577494692144303</v>
          </cell>
          <cell r="T181">
            <v>0.49044585987261102</v>
          </cell>
          <cell r="U181">
            <v>0.185774946921443</v>
          </cell>
          <cell r="V181">
            <v>0.82908704883227102</v>
          </cell>
          <cell r="W181">
            <v>2</v>
          </cell>
          <cell r="X181">
            <v>1</v>
          </cell>
          <cell r="Y181">
            <v>1</v>
          </cell>
          <cell r="Z181">
            <v>2</v>
          </cell>
          <cell r="AA181">
            <v>2</v>
          </cell>
          <cell r="AB181">
            <v>2</v>
          </cell>
          <cell r="AC181">
            <v>0</v>
          </cell>
          <cell r="AD181">
            <v>1</v>
          </cell>
          <cell r="AE181">
            <v>0</v>
          </cell>
          <cell r="AF181">
            <v>2</v>
          </cell>
          <cell r="AG181">
            <v>13</v>
          </cell>
          <cell r="AH181" t="str">
            <v>list(list(c(-90.937049, -90.917692, -90.917809, -90.916842, -90.913826, -90.91488, -90.90773, -90.907796, -90.926761, -90.92674, -90.928869, -90.92856, -90.927255, -90.926754, -90.926753, -90.929017, -90.931512, -90.931505, -90.935784, -90.937242, -90.937049, 41.866293, 41.86613, 41.860905, 41.859791, 41.859767, 41.858951, 41.858889, 41.851664, 41.851903, 41.854201, 41.854706, 41.855188, 41.854842, 41.854545, 41.854888, 41.855492, 41.85551, 41.85638, 41.859041, 41.85969, 41.866293)))</v>
          </cell>
        </row>
        <row r="182">
          <cell r="A182">
            <v>1936390</v>
          </cell>
          <cell r="B182" t="str">
            <v>Hillsboro city, Iowa</v>
          </cell>
          <cell r="C182">
            <v>163</v>
          </cell>
          <cell r="D182">
            <v>53125</v>
          </cell>
          <cell r="E182">
            <v>0.15</v>
          </cell>
          <cell r="F182">
            <v>0.105263157894736</v>
          </cell>
          <cell r="G182">
            <v>3.5087719298245598E-2</v>
          </cell>
          <cell r="H182">
            <v>0</v>
          </cell>
          <cell r="I182">
            <v>0.42899999999999999</v>
          </cell>
          <cell r="J182">
            <v>-9.44444444444444E-2</v>
          </cell>
          <cell r="K182">
            <v>0.67105263157894701</v>
          </cell>
          <cell r="L182">
            <v>0.32941176470588202</v>
          </cell>
          <cell r="M182">
            <v>0.24561403508771901</v>
          </cell>
          <cell r="N182">
            <v>0.177704194260485</v>
          </cell>
          <cell r="O182">
            <v>0.77176220806794005</v>
          </cell>
          <cell r="P182">
            <v>0.56157112526539199</v>
          </cell>
          <cell r="Q182">
            <v>0.47027600849256901</v>
          </cell>
          <cell r="R182">
            <v>0</v>
          </cell>
          <cell r="S182">
            <v>0.78768577494692105</v>
          </cell>
          <cell r="T182">
            <v>0.95753715498938397</v>
          </cell>
          <cell r="U182">
            <v>0.952229299363057</v>
          </cell>
          <cell r="V182">
            <v>0.79299363057324801</v>
          </cell>
          <cell r="W182">
            <v>2</v>
          </cell>
          <cell r="X182">
            <v>2</v>
          </cell>
          <cell r="Y182">
            <v>1</v>
          </cell>
          <cell r="Z182">
            <v>1</v>
          </cell>
          <cell r="AA182">
            <v>0</v>
          </cell>
          <cell r="AB182">
            <v>2</v>
          </cell>
          <cell r="AC182">
            <v>2</v>
          </cell>
          <cell r="AD182">
            <v>2</v>
          </cell>
          <cell r="AE182">
            <v>2</v>
          </cell>
          <cell r="AF182">
            <v>2</v>
          </cell>
          <cell r="AG182">
            <v>16</v>
          </cell>
          <cell r="AH182" t="str">
            <v>list(list(c(-91.718667, -91.703902, -91.703962, -91.718714, -91.718667, 40.842626, 40.842585, 40.831719, 40.831755, 40.842626)))</v>
          </cell>
        </row>
        <row r="183">
          <cell r="A183">
            <v>1968565</v>
          </cell>
          <cell r="B183" t="str">
            <v>Rome city, Iowa</v>
          </cell>
          <cell r="C183">
            <v>114</v>
          </cell>
          <cell r="D183">
            <v>39000</v>
          </cell>
          <cell r="E183">
            <v>0.20300000000000001</v>
          </cell>
          <cell r="F183">
            <v>0.17647058823529399</v>
          </cell>
          <cell r="G183">
            <v>0.11764705882352899</v>
          </cell>
          <cell r="H183">
            <v>0</v>
          </cell>
          <cell r="I183">
            <v>0.28599999999999998</v>
          </cell>
          <cell r="J183">
            <v>-2.5641025641025599E-2</v>
          </cell>
          <cell r="K183">
            <v>0.8</v>
          </cell>
          <cell r="L183">
            <v>0</v>
          </cell>
          <cell r="M183">
            <v>0.29411764705882298</v>
          </cell>
          <cell r="N183">
            <v>1.98675496688741E-2</v>
          </cell>
          <cell r="O183">
            <v>0.88747346072186795</v>
          </cell>
          <cell r="P183">
            <v>0.85987261146496796</v>
          </cell>
          <cell r="Q183">
            <v>0.93524416135881105</v>
          </cell>
          <cell r="R183">
            <v>0</v>
          </cell>
          <cell r="S183">
            <v>0.21443736730360899</v>
          </cell>
          <cell r="T183">
            <v>0.99150743099787597</v>
          </cell>
          <cell r="U183">
            <v>0</v>
          </cell>
          <cell r="V183">
            <v>0.90764331210190996</v>
          </cell>
          <cell r="W183">
            <v>2</v>
          </cell>
          <cell r="X183">
            <v>2</v>
          </cell>
          <cell r="Y183">
            <v>2</v>
          </cell>
          <cell r="Z183">
            <v>2</v>
          </cell>
          <cell r="AA183">
            <v>0</v>
          </cell>
          <cell r="AB183">
            <v>0</v>
          </cell>
          <cell r="AC183">
            <v>1</v>
          </cell>
          <cell r="AD183">
            <v>2</v>
          </cell>
          <cell r="AE183">
            <v>0</v>
          </cell>
          <cell r="AF183">
            <v>2</v>
          </cell>
          <cell r="AG183">
            <v>13</v>
          </cell>
          <cell r="AH183" t="str">
            <v>list(list(c(-91.684678, -91.683449, -91.683457, -91.679399, -91.679387, -91.678032, -91.684684, -91.684678, 40.980719, 40.981656, 40.98578, 40.985851, 40.981661, 40.979557, 40.978681, 40.980719)))</v>
          </cell>
        </row>
        <row r="184">
          <cell r="A184">
            <v>1970230</v>
          </cell>
          <cell r="B184" t="str">
            <v>Salem city, Iowa</v>
          </cell>
          <cell r="C184">
            <v>394</v>
          </cell>
          <cell r="D184">
            <v>51250</v>
          </cell>
          <cell r="E184">
            <v>0.18099999999999999</v>
          </cell>
          <cell r="F184">
            <v>0.21333333333333299</v>
          </cell>
          <cell r="G184">
            <v>9.3333333333333296E-2</v>
          </cell>
          <cell r="H184">
            <v>5.3999999999999999E-2</v>
          </cell>
          <cell r="I184">
            <v>0.44900000000000001</v>
          </cell>
          <cell r="J184">
            <v>2.87206266318537E-2</v>
          </cell>
          <cell r="K184">
            <v>0.58167330677290796</v>
          </cell>
          <cell r="L184">
            <v>3.8461538461538401E-2</v>
          </cell>
          <cell r="M184">
            <v>0.32</v>
          </cell>
          <cell r="N184">
            <v>0.13796909492273701</v>
          </cell>
          <cell r="O184">
            <v>0.84713375796178303</v>
          </cell>
          <cell r="P184">
            <v>0.920382165605095</v>
          </cell>
          <cell r="Q184">
            <v>0.88747346072186795</v>
          </cell>
          <cell r="R184">
            <v>0.81702127659574397</v>
          </cell>
          <cell r="S184">
            <v>0.84394904458598696</v>
          </cell>
          <cell r="T184">
            <v>0.84288747346072102</v>
          </cell>
          <cell r="U184">
            <v>0.20594479830148599</v>
          </cell>
          <cell r="V184">
            <v>0.94585987261146498</v>
          </cell>
          <cell r="W184">
            <v>2</v>
          </cell>
          <cell r="X184">
            <v>2</v>
          </cell>
          <cell r="Y184">
            <v>2</v>
          </cell>
          <cell r="Z184">
            <v>2</v>
          </cell>
          <cell r="AA184">
            <v>2</v>
          </cell>
          <cell r="AB184">
            <v>2</v>
          </cell>
          <cell r="AC184">
            <v>0</v>
          </cell>
          <cell r="AD184">
            <v>2</v>
          </cell>
          <cell r="AE184">
            <v>0</v>
          </cell>
          <cell r="AF184">
            <v>2</v>
          </cell>
          <cell r="AG184">
            <v>16</v>
          </cell>
          <cell r="AH184" t="str">
            <v>list(list(c(-91.628689, -91.612607, -91.612569, -91.622327, -91.628569, -91.628689, 40.857349, 40.857471, 40.846599, 40.846455, 40.846455, 40.857349)))</v>
          </cell>
        </row>
        <row r="185">
          <cell r="A185">
            <v>1914655</v>
          </cell>
          <cell r="B185" t="str">
            <v>Clutier city, Iowa</v>
          </cell>
          <cell r="C185">
            <v>213</v>
          </cell>
          <cell r="D185">
            <v>65156</v>
          </cell>
          <cell r="E185">
            <v>0.34299999999999897</v>
          </cell>
          <cell r="F185">
            <v>0.208633093525179</v>
          </cell>
          <cell r="G185">
            <v>3.5971223021582698E-2</v>
          </cell>
          <cell r="H185">
            <v>4.7E-2</v>
          </cell>
          <cell r="I185">
            <v>0.34899999999999998</v>
          </cell>
          <cell r="J185">
            <v>0</v>
          </cell>
          <cell r="K185">
            <v>0.372</v>
          </cell>
          <cell r="L185">
            <v>0.26455026455026398</v>
          </cell>
          <cell r="M185">
            <v>0.28057553956834502</v>
          </cell>
          <cell r="N185">
            <v>0.46688741721854299</v>
          </cell>
          <cell r="O185">
            <v>0.98513800424628395</v>
          </cell>
          <cell r="P185">
            <v>0.91507430997876804</v>
          </cell>
          <cell r="Q185">
            <v>0.484076433121019</v>
          </cell>
          <cell r="R185">
            <v>0.76063829787234005</v>
          </cell>
          <cell r="S185">
            <v>0.48832271762208002</v>
          </cell>
          <cell r="T185">
            <v>0.233545647558386</v>
          </cell>
          <cell r="U185">
            <v>0.92144373673036095</v>
          </cell>
          <cell r="V185">
            <v>0.87685774946921402</v>
          </cell>
          <cell r="W185">
            <v>1</v>
          </cell>
          <cell r="X185">
            <v>2</v>
          </cell>
          <cell r="Y185">
            <v>2</v>
          </cell>
          <cell r="Z185">
            <v>1</v>
          </cell>
          <cell r="AA185">
            <v>2</v>
          </cell>
          <cell r="AB185">
            <v>1</v>
          </cell>
          <cell r="AC185">
            <v>1</v>
          </cell>
          <cell r="AD185">
            <v>0</v>
          </cell>
          <cell r="AE185">
            <v>2</v>
          </cell>
          <cell r="AF185">
            <v>2</v>
          </cell>
          <cell r="AG185">
            <v>14</v>
          </cell>
          <cell r="AH185" t="str">
            <v>list(list(c(-92.410895, -92.396328, -92.396232, -92.396288, -92.41084, -92.410895, 42.086673, 42.086478, 42.079233, 42.072032, 42.072126, 42.086673)))</v>
          </cell>
        </row>
        <row r="186">
          <cell r="A186">
            <v>1931035</v>
          </cell>
          <cell r="B186" t="str">
            <v>Gladbrook city, Iowa</v>
          </cell>
          <cell r="C186">
            <v>799</v>
          </cell>
          <cell r="D186">
            <v>70125</v>
          </cell>
          <cell r="E186">
            <v>0.14899999999999999</v>
          </cell>
          <cell r="F186">
            <v>0.118483412322274</v>
          </cell>
          <cell r="G186">
            <v>1.8957345971563899E-2</v>
          </cell>
          <cell r="H186">
            <v>0.01</v>
          </cell>
          <cell r="I186">
            <v>0.44600000000000001</v>
          </cell>
          <cell r="J186">
            <v>-0.15449735449735399</v>
          </cell>
          <cell r="K186">
            <v>0.38060781476121502</v>
          </cell>
          <cell r="L186">
            <v>0.11016949152542301</v>
          </cell>
          <cell r="M186">
            <v>0.24170616113744001</v>
          </cell>
          <cell r="N186">
            <v>0.58498896247240595</v>
          </cell>
          <cell r="O186">
            <v>0.76857749469214398</v>
          </cell>
          <cell r="P186">
            <v>0.63163481953290801</v>
          </cell>
          <cell r="Q186">
            <v>0.26963906581740898</v>
          </cell>
          <cell r="R186">
            <v>0.3</v>
          </cell>
          <cell r="S186">
            <v>0.83757961783439405</v>
          </cell>
          <cell r="T186">
            <v>0.26008492569002101</v>
          </cell>
          <cell r="U186">
            <v>0.57218683651804603</v>
          </cell>
          <cell r="V186">
            <v>0.78025477707006297</v>
          </cell>
          <cell r="W186">
            <v>1</v>
          </cell>
          <cell r="X186">
            <v>2</v>
          </cell>
          <cell r="Y186">
            <v>1</v>
          </cell>
          <cell r="Z186">
            <v>0</v>
          </cell>
          <cell r="AA186">
            <v>0</v>
          </cell>
          <cell r="AB186">
            <v>2</v>
          </cell>
          <cell r="AC186">
            <v>2</v>
          </cell>
          <cell r="AD186">
            <v>0</v>
          </cell>
          <cell r="AE186">
            <v>1</v>
          </cell>
          <cell r="AF186">
            <v>2</v>
          </cell>
          <cell r="AG186">
            <v>11</v>
          </cell>
          <cell r="AH186" t="str">
            <v>list(list(c(-92.727706, -92.723329, -92.723372, -92.724866, -92.725091, -92.723397, -92.723431, -92.718791, -92.711247, -92.711202, -92.703961, -92.703843, -92.725069, -92.725087, -92.728175, -92.727706, 42.183998, 42.184009, 42.187179, 42.187175, 42.189122, 42.189126, 42.192159, 42.192172, 42.192193, 42.188571, 42.188577, 42.181367, 42.181322, 42.183028, 42.183022, 42.183998)))</v>
          </cell>
        </row>
        <row r="187">
          <cell r="A187">
            <v>1981120</v>
          </cell>
          <cell r="B187" t="str">
            <v>Vining city, Iowa</v>
          </cell>
          <cell r="C187">
            <v>54</v>
          </cell>
          <cell r="D187">
            <v>73750</v>
          </cell>
          <cell r="E187">
            <v>8.7999999999999995E-2</v>
          </cell>
          <cell r="F187">
            <v>0.22222222222222199</v>
          </cell>
          <cell r="G187">
            <v>0.18518518518518501</v>
          </cell>
          <cell r="H187">
            <v>6.7000000000000004E-2</v>
          </cell>
          <cell r="I187">
            <v>0.51600000000000001</v>
          </cell>
          <cell r="J187">
            <v>0.08</v>
          </cell>
          <cell r="K187">
            <v>0.63636363636363602</v>
          </cell>
          <cell r="L187">
            <v>0.18181818181818099</v>
          </cell>
          <cell r="M187">
            <v>0.148148148148148</v>
          </cell>
          <cell r="N187">
            <v>0.66556291390728395</v>
          </cell>
          <cell r="O187">
            <v>0.452229299363057</v>
          </cell>
          <cell r="P187">
            <v>0.92993630573248398</v>
          </cell>
          <cell r="Q187">
            <v>0.98301486199575305</v>
          </cell>
          <cell r="R187">
            <v>0.87553191489361704</v>
          </cell>
          <cell r="S187">
            <v>0.92781316348195297</v>
          </cell>
          <cell r="T187">
            <v>0.92993630573248398</v>
          </cell>
          <cell r="U187">
            <v>0.81634819532908698</v>
          </cell>
          <cell r="V187">
            <v>0.31634819532908698</v>
          </cell>
          <cell r="W187">
            <v>0</v>
          </cell>
          <cell r="X187">
            <v>1</v>
          </cell>
          <cell r="Y187">
            <v>2</v>
          </cell>
          <cell r="Z187">
            <v>2</v>
          </cell>
          <cell r="AA187">
            <v>2</v>
          </cell>
          <cell r="AB187">
            <v>2</v>
          </cell>
          <cell r="AC187">
            <v>0</v>
          </cell>
          <cell r="AD187">
            <v>2</v>
          </cell>
          <cell r="AE187">
            <v>2</v>
          </cell>
          <cell r="AF187">
            <v>0</v>
          </cell>
          <cell r="AG187">
            <v>13</v>
          </cell>
          <cell r="AH187" t="str">
            <v>list(list(c(-92.394698, -92.380134, -92.379951, -92.380572, -92.379836, -92.394357, -92.394698, 41.996328, 41.996426, 41.990868, 41.988155, 41.985649, 41.985615, 41.996328)))</v>
          </cell>
        </row>
        <row r="188">
          <cell r="A188">
            <v>1928920</v>
          </cell>
          <cell r="B188" t="str">
            <v>Fraser city, Iowa</v>
          </cell>
          <cell r="C188">
            <v>101</v>
          </cell>
          <cell r="D188">
            <v>69063</v>
          </cell>
          <cell r="E188">
            <v>4.7E-2</v>
          </cell>
          <cell r="F188">
            <v>0</v>
          </cell>
          <cell r="G188">
            <v>1.4084507042253501E-2</v>
          </cell>
          <cell r="H188">
            <v>2.4E-2</v>
          </cell>
          <cell r="I188">
            <v>0.40699999999999997</v>
          </cell>
          <cell r="J188">
            <v>-9.8039215686274508E-3</v>
          </cell>
          <cell r="K188">
            <v>0.58474576271186396</v>
          </cell>
          <cell r="L188">
            <v>0.115384615384615</v>
          </cell>
          <cell r="M188">
            <v>0.26760563380281599</v>
          </cell>
          <cell r="N188">
            <v>0.56181015452538596</v>
          </cell>
          <cell r="O188">
            <v>0.19851380042462799</v>
          </cell>
          <cell r="P188">
            <v>0</v>
          </cell>
          <cell r="Q188">
            <v>0.21231422505307801</v>
          </cell>
          <cell r="R188">
            <v>0.50957446808510598</v>
          </cell>
          <cell r="S188">
            <v>0.73885350318471299</v>
          </cell>
          <cell r="T188">
            <v>0.84819532908704798</v>
          </cell>
          <cell r="U188">
            <v>0.59235668789808904</v>
          </cell>
          <cell r="V188">
            <v>0.84394904458598696</v>
          </cell>
          <cell r="W188">
            <v>1</v>
          </cell>
          <cell r="X188">
            <v>0</v>
          </cell>
          <cell r="Y188">
            <v>0</v>
          </cell>
          <cell r="Z188">
            <v>0</v>
          </cell>
          <cell r="AA188">
            <v>1</v>
          </cell>
          <cell r="AB188">
            <v>2</v>
          </cell>
          <cell r="AC188">
            <v>1</v>
          </cell>
          <cell r="AD188">
            <v>2</v>
          </cell>
          <cell r="AE188">
            <v>1</v>
          </cell>
          <cell r="AF188">
            <v>2</v>
          </cell>
          <cell r="AG188">
            <v>10</v>
          </cell>
          <cell r="AH188" t="str">
            <v>list(list(c(-93.984083, -93.984072, -93.984072, -93.984069, -93.981798, -93.974549, -93.969788, -93.956017, -93.956014, -93.955343, -93.956016, -93.955642, -93.955446, -93.984376, -93.984083, 42.123103, 42.12925, 42.130048, 42.130288, 42.130306, 42.13036, 42.130781, 42.130426, 42.126937, 42.127237, 42.124386, 42.123562, 42.118066, 42.118031, 42.123103)))</v>
          </cell>
        </row>
        <row r="189">
          <cell r="A189">
            <v>1950790</v>
          </cell>
          <cell r="B189" t="str">
            <v>Mediapolis city, Iowa</v>
          </cell>
          <cell r="C189">
            <v>1688</v>
          </cell>
          <cell r="D189">
            <v>75543</v>
          </cell>
          <cell r="E189">
            <v>9.6999999999999906E-2</v>
          </cell>
          <cell r="F189">
            <v>8.7431693989070997E-2</v>
          </cell>
          <cell r="G189">
            <v>3.1420765027322398E-2</v>
          </cell>
          <cell r="H189">
            <v>1.9E-2</v>
          </cell>
          <cell r="I189">
            <v>0.312</v>
          </cell>
          <cell r="J189">
            <v>8.2051282051281996E-2</v>
          </cell>
          <cell r="K189">
            <v>0.34925606891151101</v>
          </cell>
          <cell r="L189">
            <v>5.4263565891472798E-2</v>
          </cell>
          <cell r="M189">
            <v>0.17896174863387901</v>
          </cell>
          <cell r="N189">
            <v>0.70088300220750499</v>
          </cell>
          <cell r="O189">
            <v>0.51380042462844999</v>
          </cell>
          <cell r="P189">
            <v>0.47983014861995699</v>
          </cell>
          <cell r="Q189">
            <v>0.42462845010615702</v>
          </cell>
          <cell r="R189">
            <v>0.43723404255319098</v>
          </cell>
          <cell r="S189">
            <v>0.31740976645435198</v>
          </cell>
          <cell r="T189">
            <v>0.176220806794055</v>
          </cell>
          <cell r="U189">
            <v>0.27600849256900201</v>
          </cell>
          <cell r="V189">
            <v>0.49363057324840698</v>
          </cell>
          <cell r="W189">
            <v>0</v>
          </cell>
          <cell r="X189">
            <v>1</v>
          </cell>
          <cell r="Y189">
            <v>1</v>
          </cell>
          <cell r="Z189">
            <v>1</v>
          </cell>
          <cell r="AA189">
            <v>1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1</v>
          </cell>
          <cell r="AG189">
            <v>5</v>
          </cell>
          <cell r="AH189" t="str">
            <v>list(list(c(-91.174916, -91.170072, -91.16525, -91.165268, -91.160391, -91.160399, -91.155519, -91.155517, -91.154555, -91.149659, -91.149662, -91.150654, -91.169982, -91.17481, -91.174916, 41.015348, 41.015296, 41.015191, 41.017881, 41.017845, 41.015162, 41.015098, 41.009401, 41.007797, 41.007752, 41.006412, 41.000479, 41.000687, 41.000728, 41.015348)))</v>
          </cell>
        </row>
        <row r="190">
          <cell r="A190">
            <v>1944715</v>
          </cell>
          <cell r="B190" t="str">
            <v>Letts city, Iowa</v>
          </cell>
          <cell r="C190">
            <v>363</v>
          </cell>
          <cell r="D190">
            <v>76538</v>
          </cell>
          <cell r="E190">
            <v>3.3000000000000002E-2</v>
          </cell>
          <cell r="F190">
            <v>9.8360655737704902E-2</v>
          </cell>
          <cell r="G190">
            <v>3.2786885245901599E-2</v>
          </cell>
          <cell r="H190">
            <v>0.10099999999999899</v>
          </cell>
          <cell r="I190">
            <v>0.36699999999999999</v>
          </cell>
          <cell r="J190">
            <v>-5.46875E-2</v>
          </cell>
          <cell r="K190">
            <v>0.55918367346938702</v>
          </cell>
          <cell r="L190">
            <v>8.9552238805970102E-2</v>
          </cell>
          <cell r="M190">
            <v>0.13114754098360601</v>
          </cell>
          <cell r="N190">
            <v>0.717439293598234</v>
          </cell>
          <cell r="O190">
            <v>0.11464968152866201</v>
          </cell>
          <cell r="P190">
            <v>0.52866242038216504</v>
          </cell>
          <cell r="Q190">
            <v>0.450106157112526</v>
          </cell>
          <cell r="R190">
            <v>0.94787234042553103</v>
          </cell>
          <cell r="S190">
            <v>0.57537154989384198</v>
          </cell>
          <cell r="T190">
            <v>0.80042462845010598</v>
          </cell>
          <cell r="U190">
            <v>0.46496815286624199</v>
          </cell>
          <cell r="V190">
            <v>0.23885350318471299</v>
          </cell>
          <cell r="W190">
            <v>0</v>
          </cell>
          <cell r="X190">
            <v>0</v>
          </cell>
          <cell r="Y190">
            <v>1</v>
          </cell>
          <cell r="Z190">
            <v>1</v>
          </cell>
          <cell r="AA190">
            <v>2</v>
          </cell>
          <cell r="AB190">
            <v>1</v>
          </cell>
          <cell r="AC190">
            <v>1</v>
          </cell>
          <cell r="AD190">
            <v>2</v>
          </cell>
          <cell r="AE190">
            <v>1</v>
          </cell>
          <cell r="AF190">
            <v>0</v>
          </cell>
          <cell r="AG190">
            <v>9</v>
          </cell>
          <cell r="AH190" t="str">
            <v>list(list(c(-91.24392, -91.229938, -91.229916, -91.224675, -91.224676, -91.228873, -91.229124, -91.234211, -91.234237, -91.234989, -91.235804, -91.239044, -91.239046, -91.243886, -91.24392, 41.3354, 41.335171, 41.331254, 41.331182, 41.327563, 41.327653, 41.325935, 41.325987, 41.32048, 41.320486, 41.324004, 41.32409, 41.327611, 41.327505, 41.3354)))</v>
          </cell>
        </row>
        <row r="191">
          <cell r="A191">
            <v>1957045</v>
          </cell>
          <cell r="B191" t="str">
            <v>Northboro city, Iowa</v>
          </cell>
          <cell r="C191">
            <v>52</v>
          </cell>
          <cell r="D191">
            <v>56875</v>
          </cell>
          <cell r="E191">
            <v>0</v>
          </cell>
          <cell r="F191">
            <v>0</v>
          </cell>
          <cell r="G191">
            <v>0.15151515151515099</v>
          </cell>
          <cell r="H191">
            <v>0</v>
          </cell>
          <cell r="I191">
            <v>0.34100000000000003</v>
          </cell>
          <cell r="J191">
            <v>-0.10344827586206801</v>
          </cell>
          <cell r="K191">
            <v>0.291139240506329</v>
          </cell>
          <cell r="L191">
            <v>8.3333333333333301E-2</v>
          </cell>
          <cell r="M191">
            <v>0.33333333333333298</v>
          </cell>
          <cell r="N191">
            <v>0.25607064017659997</v>
          </cell>
          <cell r="O191">
            <v>0</v>
          </cell>
          <cell r="P191">
            <v>0</v>
          </cell>
          <cell r="Q191">
            <v>0.96709129511677205</v>
          </cell>
          <cell r="R191">
            <v>0</v>
          </cell>
          <cell r="S191">
            <v>0.44479830148619898</v>
          </cell>
          <cell r="T191">
            <v>9.0233545647558297E-2</v>
          </cell>
          <cell r="U191">
            <v>0.42993630573248398</v>
          </cell>
          <cell r="V191">
            <v>0.95966029723991497</v>
          </cell>
          <cell r="W191">
            <v>2</v>
          </cell>
          <cell r="X191">
            <v>0</v>
          </cell>
          <cell r="Y191">
            <v>0</v>
          </cell>
          <cell r="Z191">
            <v>2</v>
          </cell>
          <cell r="AA191">
            <v>0</v>
          </cell>
          <cell r="AB191">
            <v>1</v>
          </cell>
          <cell r="AC191">
            <v>2</v>
          </cell>
          <cell r="AD191">
            <v>0</v>
          </cell>
          <cell r="AE191">
            <v>1</v>
          </cell>
          <cell r="AF191">
            <v>2</v>
          </cell>
          <cell r="AG191">
            <v>10</v>
          </cell>
          <cell r="AH191" t="str">
            <v>list(list(c(-95.297317, -95.287722, -95.287686, -95.287733, -95.297161, -95.297317, 40.610988, 40.610963, 40.610179, 40.60366, 40.603687, 40.610988)))</v>
          </cell>
        </row>
        <row r="192">
          <cell r="A192">
            <v>1906985</v>
          </cell>
          <cell r="B192" t="str">
            <v>Blockton city, Iowa</v>
          </cell>
          <cell r="C192">
            <v>125</v>
          </cell>
          <cell r="D192">
            <v>78750</v>
          </cell>
          <cell r="E192">
            <v>4.0999999999999898E-2</v>
          </cell>
          <cell r="F192">
            <v>1.4925373134328301E-2</v>
          </cell>
          <cell r="G192">
            <v>2.9850746268656699E-2</v>
          </cell>
          <cell r="H192">
            <v>2.5000000000000001E-2</v>
          </cell>
          <cell r="I192">
            <v>0.20799999999999999</v>
          </cell>
          <cell r="J192">
            <v>-0.34895833333333298</v>
          </cell>
          <cell r="K192">
            <v>0.376470588235294</v>
          </cell>
          <cell r="L192">
            <v>0.16250000000000001</v>
          </cell>
          <cell r="M192">
            <v>4.4776119402985003E-2</v>
          </cell>
          <cell r="N192">
            <v>0.75386313465783605</v>
          </cell>
          <cell r="O192">
            <v>0.15817409766454299</v>
          </cell>
          <cell r="P192">
            <v>8.4925690021231404E-2</v>
          </cell>
          <cell r="Q192">
            <v>0.40127388535031799</v>
          </cell>
          <cell r="R192">
            <v>0.52978723404255301</v>
          </cell>
          <cell r="S192">
            <v>4.3524416135881101E-2</v>
          </cell>
          <cell r="T192">
            <v>0.24734607218683599</v>
          </cell>
          <cell r="U192">
            <v>0.77070063694267499</v>
          </cell>
          <cell r="V192">
            <v>4.1401273885350302E-2</v>
          </cell>
          <cell r="W192">
            <v>0</v>
          </cell>
          <cell r="X192">
            <v>0</v>
          </cell>
          <cell r="Y192">
            <v>0</v>
          </cell>
          <cell r="Z192">
            <v>1</v>
          </cell>
          <cell r="AA192">
            <v>1</v>
          </cell>
          <cell r="AB192">
            <v>0</v>
          </cell>
          <cell r="AC192">
            <v>2</v>
          </cell>
          <cell r="AD192">
            <v>0</v>
          </cell>
          <cell r="AE192">
            <v>2</v>
          </cell>
          <cell r="AF192">
            <v>0</v>
          </cell>
          <cell r="AG192">
            <v>6</v>
          </cell>
          <cell r="AH192" t="str">
            <v>list(list(c(-94.487509, -94.484055, -94.480832, -94.480777, -94.471394, -94.471307, -94.49038, -94.487509, 40.613245, 40.615544, 40.619757, 40.625075, 40.625039, 40.61059, 40.61056, 40.613245)))</v>
          </cell>
        </row>
        <row r="193">
          <cell r="A193">
            <v>1956370</v>
          </cell>
          <cell r="B193" t="str">
            <v>New Market city, Iowa</v>
          </cell>
          <cell r="C193">
            <v>385</v>
          </cell>
          <cell r="D193">
            <v>50000</v>
          </cell>
          <cell r="E193">
            <v>0.17899999999999999</v>
          </cell>
          <cell r="F193">
            <v>6.9148936170212699E-2</v>
          </cell>
          <cell r="G193">
            <v>3.7234042553191397E-2</v>
          </cell>
          <cell r="H193">
            <v>2.79999999999999E-2</v>
          </cell>
          <cell r="I193">
            <v>0.36899999999999999</v>
          </cell>
          <cell r="J193">
            <v>-7.2289156626505993E-2</v>
          </cell>
          <cell r="K193">
            <v>0.46579804560260502</v>
          </cell>
          <cell r="L193">
            <v>0.16055045871559601</v>
          </cell>
          <cell r="M193">
            <v>0.164893617021276</v>
          </cell>
          <cell r="N193">
            <v>0.115894039735099</v>
          </cell>
          <cell r="O193">
            <v>0.84607218683651797</v>
          </cell>
          <cell r="P193">
            <v>0.36730360934182499</v>
          </cell>
          <cell r="Q193">
            <v>0.50106157112526495</v>
          </cell>
          <cell r="R193">
            <v>0.56595744680851001</v>
          </cell>
          <cell r="S193">
            <v>0.58598726114649602</v>
          </cell>
          <cell r="T193">
            <v>0.531847133757961</v>
          </cell>
          <cell r="U193">
            <v>0.76433121019108197</v>
          </cell>
          <cell r="V193">
            <v>0.41507430997876799</v>
          </cell>
          <cell r="W193">
            <v>2</v>
          </cell>
          <cell r="X193">
            <v>2</v>
          </cell>
          <cell r="Y193">
            <v>1</v>
          </cell>
          <cell r="Z193">
            <v>1</v>
          </cell>
          <cell r="AA193">
            <v>1</v>
          </cell>
          <cell r="AB193">
            <v>1</v>
          </cell>
          <cell r="AC193">
            <v>1</v>
          </cell>
          <cell r="AD193">
            <v>1</v>
          </cell>
          <cell r="AE193">
            <v>2</v>
          </cell>
          <cell r="AF193">
            <v>1</v>
          </cell>
          <cell r="AG193">
            <v>13</v>
          </cell>
          <cell r="AH193" t="str">
            <v>list(list(c(-94.908874, -94.904263, -94.9044, -94.899637, -94.894878, -94.894548, -94.903506, -94.90403, -94.908774, -94.908874, 40.731064, 40.73106, 40.738323, 40.738309, 40.738279, 40.727459, 40.727476, 40.727568, 40.727583, 40.731064)))</v>
          </cell>
        </row>
        <row r="194">
          <cell r="A194">
            <v>1937425</v>
          </cell>
          <cell r="B194" t="str">
            <v>Hubbard city, Iowa</v>
          </cell>
          <cell r="C194">
            <v>860</v>
          </cell>
          <cell r="D194">
            <v>68750</v>
          </cell>
          <cell r="E194">
            <v>5.5999999999999897E-2</v>
          </cell>
          <cell r="F194">
            <v>3.8356164383561597E-2</v>
          </cell>
          <cell r="G194">
            <v>1.9178082191780799E-2</v>
          </cell>
          <cell r="H194">
            <v>2.8999999999999901E-2</v>
          </cell>
          <cell r="I194">
            <v>0.44500000000000001</v>
          </cell>
          <cell r="J194">
            <v>1.7751479289940801E-2</v>
          </cell>
          <cell r="K194">
            <v>0.42255892255892202</v>
          </cell>
          <cell r="L194">
            <v>6.4102564102564097E-2</v>
          </cell>
          <cell r="M194">
            <v>0.2</v>
          </cell>
          <cell r="N194">
            <v>0.55298013245033095</v>
          </cell>
          <cell r="O194">
            <v>0.25053078556263197</v>
          </cell>
          <cell r="P194">
            <v>0.186836518046709</v>
          </cell>
          <cell r="Q194">
            <v>0.27176220806793999</v>
          </cell>
          <cell r="R194">
            <v>0.58191489361702098</v>
          </cell>
          <cell r="S194">
            <v>0.83651804670912899</v>
          </cell>
          <cell r="T194">
            <v>0.37898089171974503</v>
          </cell>
          <cell r="U194">
            <v>0.337579617834394</v>
          </cell>
          <cell r="V194">
            <v>0.58598726114649602</v>
          </cell>
          <cell r="W194">
            <v>1</v>
          </cell>
          <cell r="X194">
            <v>0</v>
          </cell>
          <cell r="Y194">
            <v>0</v>
          </cell>
          <cell r="Z194">
            <v>0</v>
          </cell>
          <cell r="AA194">
            <v>1</v>
          </cell>
          <cell r="AB194">
            <v>2</v>
          </cell>
          <cell r="AC194">
            <v>0</v>
          </cell>
          <cell r="AD194">
            <v>1</v>
          </cell>
          <cell r="AE194">
            <v>1</v>
          </cell>
          <cell r="AF194">
            <v>1</v>
          </cell>
          <cell r="AG194">
            <v>7</v>
          </cell>
          <cell r="AH194" t="str">
            <v>list(list(c(-93.3136, -93.295056, -93.295097, -93.286863, -93.286609, -93.313513, -93.3136, 42.317671, 42.31756, 42.307996, 42.307431, 42.295867, 42.295968, 42.317671)))</v>
          </cell>
        </row>
        <row r="195">
          <cell r="A195">
            <v>1960555</v>
          </cell>
          <cell r="B195" t="str">
            <v>Owasa city, Iowa</v>
          </cell>
          <cell r="C195">
            <v>34</v>
          </cell>
          <cell r="D195" t="str">
            <v>NA</v>
          </cell>
          <cell r="E195">
            <v>0.04</v>
          </cell>
          <cell r="F195">
            <v>0</v>
          </cell>
          <cell r="G195">
            <v>0</v>
          </cell>
          <cell r="H195">
            <v>0</v>
          </cell>
          <cell r="I195">
            <v>0.29199999999999998</v>
          </cell>
          <cell r="J195">
            <v>-0.209302325581395</v>
          </cell>
          <cell r="K195">
            <v>0.33333333333333298</v>
          </cell>
          <cell r="L195">
            <v>0</v>
          </cell>
          <cell r="M195">
            <v>0</v>
          </cell>
          <cell r="N195">
            <v>0</v>
          </cell>
          <cell r="O195">
            <v>0.14968152866241999</v>
          </cell>
          <cell r="P195">
            <v>0</v>
          </cell>
          <cell r="Q195">
            <v>0</v>
          </cell>
          <cell r="R195">
            <v>0</v>
          </cell>
          <cell r="S195">
            <v>0.24628450106157099</v>
          </cell>
          <cell r="T195">
            <v>0.14861995753715401</v>
          </cell>
          <cell r="U195">
            <v>0</v>
          </cell>
          <cell r="V195">
            <v>0</v>
          </cell>
          <cell r="W195">
            <v>2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2</v>
          </cell>
          <cell r="AD195">
            <v>0</v>
          </cell>
          <cell r="AE195">
            <v>0</v>
          </cell>
          <cell r="AF195">
            <v>0</v>
          </cell>
          <cell r="AG195">
            <v>4</v>
          </cell>
          <cell r="AH195" t="str">
            <v>list(list(c(-93.212069, -93.207217, -93.197322, -93.19729, -93.211974, -93.212037, -93.212069, 42.437259, 42.437266, 42.437282, 42.426436, 42.426424, 42.433675, 42.437259)))</v>
          </cell>
        </row>
        <row r="196">
          <cell r="A196">
            <v>1985305</v>
          </cell>
          <cell r="B196" t="str">
            <v>Whitten city, Iowa</v>
          </cell>
          <cell r="C196">
            <v>100</v>
          </cell>
          <cell r="D196">
            <v>92813</v>
          </cell>
          <cell r="E196">
            <v>2.4E-2</v>
          </cell>
          <cell r="F196">
            <v>7.8125E-2</v>
          </cell>
          <cell r="G196">
            <v>3.125E-2</v>
          </cell>
          <cell r="H196">
            <v>1.2E-2</v>
          </cell>
          <cell r="I196">
            <v>0.317</v>
          </cell>
          <cell r="J196">
            <v>-0.32885906040268398</v>
          </cell>
          <cell r="K196">
            <v>0.34399999999999997</v>
          </cell>
          <cell r="L196">
            <v>0.157894736842105</v>
          </cell>
          <cell r="M196">
            <v>6.25E-2</v>
          </cell>
          <cell r="N196">
            <v>0.89624724061810102</v>
          </cell>
          <cell r="O196">
            <v>7.4309978768577395E-2</v>
          </cell>
          <cell r="P196">
            <v>0.420382165605095</v>
          </cell>
          <cell r="Q196">
            <v>0.41719745222929899</v>
          </cell>
          <cell r="R196">
            <v>0.33510638297872303</v>
          </cell>
          <cell r="S196">
            <v>0.34288747346072102</v>
          </cell>
          <cell r="T196">
            <v>0.16772823779193199</v>
          </cell>
          <cell r="U196">
            <v>0.75477707006369399</v>
          </cell>
          <cell r="V196">
            <v>5.6263269639065798E-2</v>
          </cell>
          <cell r="W196">
            <v>0</v>
          </cell>
          <cell r="X196">
            <v>0</v>
          </cell>
          <cell r="Y196">
            <v>1</v>
          </cell>
          <cell r="Z196">
            <v>1</v>
          </cell>
          <cell r="AA196">
            <v>1</v>
          </cell>
          <cell r="AB196">
            <v>1</v>
          </cell>
          <cell r="AC196">
            <v>2</v>
          </cell>
          <cell r="AD196">
            <v>0</v>
          </cell>
          <cell r="AE196">
            <v>2</v>
          </cell>
          <cell r="AF196">
            <v>0</v>
          </cell>
          <cell r="AG196">
            <v>8</v>
          </cell>
          <cell r="AH196" t="str">
            <v>list(list(c(-93.021366, -93.001929, -93.001872, -93.011589, -93.011634, -93.021345, -93.021366, 42.266949, 42.26718, 42.256281, 42.256188, 42.263438, 42.263305, 42.266949)))</v>
          </cell>
        </row>
        <row r="197">
          <cell r="A197">
            <v>1913125</v>
          </cell>
          <cell r="B197" t="str">
            <v>Chester city, Iowa</v>
          </cell>
          <cell r="C197">
            <v>139</v>
          </cell>
          <cell r="D197">
            <v>63438</v>
          </cell>
          <cell r="E197">
            <v>9.2999999999999999E-2</v>
          </cell>
          <cell r="F197">
            <v>7.69230769230769E-2</v>
          </cell>
          <cell r="G197">
            <v>0</v>
          </cell>
          <cell r="H197">
            <v>2.3E-2</v>
          </cell>
          <cell r="I197">
            <v>0.31</v>
          </cell>
          <cell r="J197">
            <v>9.4488188976377896E-2</v>
          </cell>
          <cell r="K197">
            <v>0.40404040404040398</v>
          </cell>
          <cell r="L197">
            <v>0.21794871794871701</v>
          </cell>
          <cell r="M197">
            <v>6.15384615384615E-2</v>
          </cell>
          <cell r="N197">
            <v>0.42825607064017601</v>
          </cell>
          <cell r="O197">
            <v>0.48832271762208002</v>
          </cell>
          <cell r="P197">
            <v>0.40870488322717602</v>
          </cell>
          <cell r="Q197">
            <v>0</v>
          </cell>
          <cell r="R197">
            <v>0.49680851063829701</v>
          </cell>
          <cell r="S197">
            <v>0.30997876857749401</v>
          </cell>
          <cell r="T197">
            <v>0.31740976645435198</v>
          </cell>
          <cell r="U197">
            <v>0.870488322717622</v>
          </cell>
          <cell r="V197">
            <v>5.5201698513800398E-2</v>
          </cell>
          <cell r="W197">
            <v>1</v>
          </cell>
          <cell r="X197">
            <v>1</v>
          </cell>
          <cell r="Y197">
            <v>1</v>
          </cell>
          <cell r="Z197">
            <v>0</v>
          </cell>
          <cell r="AA197">
            <v>1</v>
          </cell>
          <cell r="AB197">
            <v>0</v>
          </cell>
          <cell r="AC197">
            <v>0</v>
          </cell>
          <cell r="AD197">
            <v>0</v>
          </cell>
          <cell r="AE197">
            <v>2</v>
          </cell>
          <cell r="AF197">
            <v>0</v>
          </cell>
          <cell r="AG197">
            <v>6</v>
          </cell>
          <cell r="AH197" t="str">
            <v>list(list(c(-92.3763430536559, -92.37518, -92.3557309484336, -92.355545, -92.350673, -92.350656, -92.375318, -92.375408, -92.3763430536559, 43.5006191314983, 43.500623, 43.5005955915282, 43.494267, 43.494256, 43.483386, 43.483271, 43.490501, 43.5006191314983)))</v>
          </cell>
        </row>
        <row r="198">
          <cell r="A198">
            <v>1925095</v>
          </cell>
          <cell r="B198" t="str">
            <v>Elma city, Iowa</v>
          </cell>
          <cell r="C198">
            <v>505</v>
          </cell>
          <cell r="D198">
            <v>44375</v>
          </cell>
          <cell r="E198">
            <v>0.188</v>
          </cell>
          <cell r="F198">
            <v>0.17627118644067699</v>
          </cell>
          <cell r="G198">
            <v>5.0847457627118599E-2</v>
          </cell>
          <cell r="H198">
            <v>1.39999999999999E-2</v>
          </cell>
          <cell r="I198">
            <v>0.47899999999999998</v>
          </cell>
          <cell r="J198">
            <v>-7.5091575091575005E-2</v>
          </cell>
          <cell r="K198">
            <v>0.625882352941176</v>
          </cell>
          <cell r="L198">
            <v>0.16023738872403501</v>
          </cell>
          <cell r="M198">
            <v>0.32881355932203299</v>
          </cell>
          <cell r="N198">
            <v>4.8565121412803502E-2</v>
          </cell>
          <cell r="O198">
            <v>0.86305732484076403</v>
          </cell>
          <cell r="P198">
            <v>0.85774946921443695</v>
          </cell>
          <cell r="Q198">
            <v>0.65817409766454305</v>
          </cell>
          <cell r="R198">
            <v>0.35957446808510601</v>
          </cell>
          <cell r="S198">
            <v>0.89065817409766401</v>
          </cell>
          <cell r="T198">
            <v>0.91401273885350298</v>
          </cell>
          <cell r="U198">
            <v>0.76220806794055196</v>
          </cell>
          <cell r="V198">
            <v>0.95329087048832195</v>
          </cell>
          <cell r="W198">
            <v>2</v>
          </cell>
          <cell r="X198">
            <v>2</v>
          </cell>
          <cell r="Y198">
            <v>2</v>
          </cell>
          <cell r="Z198">
            <v>1</v>
          </cell>
          <cell r="AA198">
            <v>1</v>
          </cell>
          <cell r="AB198">
            <v>2</v>
          </cell>
          <cell r="AC198">
            <v>2</v>
          </cell>
          <cell r="AD198">
            <v>2</v>
          </cell>
          <cell r="AE198">
            <v>2</v>
          </cell>
          <cell r="AF198">
            <v>2</v>
          </cell>
          <cell r="AG198">
            <v>18</v>
          </cell>
          <cell r="AH198" t="str">
            <v>list(list(c(-92.450788, -92.435919, -92.426815, -92.426466, -92.426637, -92.435855, -92.450561, -92.450788, 43.252824, 43.253073, 43.253092, 43.24922, 43.238568, 43.238496, 43.238106, 43.252824)))</v>
          </cell>
        </row>
        <row r="199">
          <cell r="A199">
            <v>1982380</v>
          </cell>
          <cell r="B199" t="str">
            <v>Washta city, Iowa</v>
          </cell>
          <cell r="C199">
            <v>209</v>
          </cell>
          <cell r="D199">
            <v>46979</v>
          </cell>
          <cell r="E199">
            <v>9.4E-2</v>
          </cell>
          <cell r="F199">
            <v>6.4516129032257993E-2</v>
          </cell>
          <cell r="G199">
            <v>0</v>
          </cell>
          <cell r="H199">
            <v>0.13800000000000001</v>
          </cell>
          <cell r="I199">
            <v>0.35099999999999998</v>
          </cell>
          <cell r="J199">
            <v>-0.157258064516129</v>
          </cell>
          <cell r="K199">
            <v>0.66447368421052599</v>
          </cell>
          <cell r="L199">
            <v>0.26190476190476097</v>
          </cell>
          <cell r="M199">
            <v>8.6021505376343996E-2</v>
          </cell>
          <cell r="N199">
            <v>7.6158940397350994E-2</v>
          </cell>
          <cell r="O199">
            <v>0.49787685774946899</v>
          </cell>
          <cell r="P199">
            <v>0.33439490445859799</v>
          </cell>
          <cell r="Q199">
            <v>0</v>
          </cell>
          <cell r="R199">
            <v>0.96702127659574399</v>
          </cell>
          <cell r="S199">
            <v>0.498938428874734</v>
          </cell>
          <cell r="T199">
            <v>0.952229299363057</v>
          </cell>
          <cell r="U199">
            <v>0.920382165605095</v>
          </cell>
          <cell r="V199">
            <v>9.6602972399150694E-2</v>
          </cell>
          <cell r="W199">
            <v>2</v>
          </cell>
          <cell r="X199">
            <v>1</v>
          </cell>
          <cell r="Y199">
            <v>1</v>
          </cell>
          <cell r="Z199">
            <v>0</v>
          </cell>
          <cell r="AA199">
            <v>2</v>
          </cell>
          <cell r="AB199">
            <v>1</v>
          </cell>
          <cell r="AC199">
            <v>2</v>
          </cell>
          <cell r="AD199">
            <v>2</v>
          </cell>
          <cell r="AE199">
            <v>2</v>
          </cell>
          <cell r="AF199">
            <v>0</v>
          </cell>
          <cell r="AG199">
            <v>13</v>
          </cell>
          <cell r="AH199" t="str">
            <v>list(list(c(-95.729994, -95.729522, -95.709829, -95.710403, -95.710353, -95.73054, -95.729994, 42.575611, 42.582846, 42.582877, 42.574541, 42.568393, 42.568366, 42.575611)))</v>
          </cell>
        </row>
        <row r="200">
          <cell r="A200">
            <v>1974505</v>
          </cell>
          <cell r="B200" t="str">
            <v>Springbrook city, Iowa</v>
          </cell>
          <cell r="C200">
            <v>143</v>
          </cell>
          <cell r="D200">
            <v>53750</v>
          </cell>
          <cell r="E200">
            <v>0.28000000000000003</v>
          </cell>
          <cell r="F200">
            <v>8.3333333333333301E-2</v>
          </cell>
          <cell r="G200">
            <v>0</v>
          </cell>
          <cell r="H200">
            <v>0</v>
          </cell>
          <cell r="I200">
            <v>0.56599999999999995</v>
          </cell>
          <cell r="J200">
            <v>-6.9444444444444397E-3</v>
          </cell>
          <cell r="K200">
            <v>0.59090909090909005</v>
          </cell>
          <cell r="L200">
            <v>0.23529411764705799</v>
          </cell>
          <cell r="M200">
            <v>0.35</v>
          </cell>
          <cell r="N200">
            <v>0.18874172185430399</v>
          </cell>
          <cell r="O200">
            <v>0.96178343949044498</v>
          </cell>
          <cell r="P200">
            <v>0.45329087048832201</v>
          </cell>
          <cell r="Q200">
            <v>0</v>
          </cell>
          <cell r="R200">
            <v>0</v>
          </cell>
          <cell r="S200">
            <v>0.95753715498938397</v>
          </cell>
          <cell r="T200">
            <v>0.86199575371549897</v>
          </cell>
          <cell r="U200">
            <v>0.89490445859872603</v>
          </cell>
          <cell r="V200">
            <v>0.96921443736730295</v>
          </cell>
          <cell r="W200">
            <v>2</v>
          </cell>
          <cell r="X200">
            <v>2</v>
          </cell>
          <cell r="Y200">
            <v>1</v>
          </cell>
          <cell r="Z200">
            <v>0</v>
          </cell>
          <cell r="AA200">
            <v>0</v>
          </cell>
          <cell r="AB200">
            <v>2</v>
          </cell>
          <cell r="AC200">
            <v>1</v>
          </cell>
          <cell r="AD200">
            <v>2</v>
          </cell>
          <cell r="AE200">
            <v>2</v>
          </cell>
          <cell r="AF200">
            <v>2</v>
          </cell>
          <cell r="AG200">
            <v>14</v>
          </cell>
          <cell r="AH200" t="str">
            <v>list(list(c(-90.486878, -90.472281, -90.471326, -90.471333, -90.483482, -90.486927, -90.486878, 42.171286, 42.171298, 42.169329, 42.160357, 42.160294, 42.160307, 42.171286)))</v>
          </cell>
        </row>
        <row r="201">
          <cell r="A201">
            <v>1965910</v>
          </cell>
          <cell r="B201" t="str">
            <v>Readlyn city, Iowa</v>
          </cell>
          <cell r="C201">
            <v>845</v>
          </cell>
          <cell r="D201">
            <v>86103</v>
          </cell>
          <cell r="E201">
            <v>5.2999999999999999E-2</v>
          </cell>
          <cell r="F201">
            <v>9.4462540716612295E-2</v>
          </cell>
          <cell r="G201">
            <v>5.2117263843648197E-2</v>
          </cell>
          <cell r="H201">
            <v>0.01</v>
          </cell>
          <cell r="I201">
            <v>0.27899999999999903</v>
          </cell>
          <cell r="J201">
            <v>4.5792079207920701E-2</v>
          </cell>
          <cell r="K201">
            <v>0.372509960159362</v>
          </cell>
          <cell r="L201">
            <v>5.6782334384858003E-2</v>
          </cell>
          <cell r="M201">
            <v>7.4918566775244305E-2</v>
          </cell>
          <cell r="N201">
            <v>0.84547461368653398</v>
          </cell>
          <cell r="O201">
            <v>0.22929936305732401</v>
          </cell>
          <cell r="P201">
            <v>0.51273885350318404</v>
          </cell>
          <cell r="Q201">
            <v>0.66772823779193202</v>
          </cell>
          <cell r="R201">
            <v>0.3</v>
          </cell>
          <cell r="S201">
            <v>0.19639065817409701</v>
          </cell>
          <cell r="T201">
            <v>0.23779193205944699</v>
          </cell>
          <cell r="U201">
            <v>0.290870488322717</v>
          </cell>
          <cell r="V201">
            <v>8.0679405520169806E-2</v>
          </cell>
          <cell r="W201">
            <v>0</v>
          </cell>
          <cell r="X201">
            <v>0</v>
          </cell>
          <cell r="Y201">
            <v>1</v>
          </cell>
          <cell r="Z201">
            <v>1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2</v>
          </cell>
          <cell r="AH201" t="str">
            <v>list(list(c(-92.230847, -92.2308, -92.231743, -92.2308, -92.230796, -92.21899, -92.219074, -92.21907, -92.22947, -92.229471, -92.231955, -92.230847, 42.700599, 42.702567, 42.70257, 42.704061, 42.707728, 42.707412, 42.700547, 42.699656, 42.699829, 42.700287, 42.70028, 42.700599)))</v>
          </cell>
        </row>
        <row r="202">
          <cell r="A202">
            <v>1905140</v>
          </cell>
          <cell r="B202" t="str">
            <v>Beaman city, Iowa</v>
          </cell>
          <cell r="C202">
            <v>161</v>
          </cell>
          <cell r="D202">
            <v>80000</v>
          </cell>
          <cell r="E202">
            <v>8.0000000000000002E-3</v>
          </cell>
          <cell r="F202">
            <v>1.47058823529411E-2</v>
          </cell>
          <cell r="G202">
            <v>0</v>
          </cell>
          <cell r="H202">
            <v>0</v>
          </cell>
          <cell r="I202">
            <v>0.218999999999999</v>
          </cell>
          <cell r="J202">
            <v>-0.15706806282722499</v>
          </cell>
          <cell r="K202">
            <v>0.57471264367816</v>
          </cell>
          <cell r="L202">
            <v>0.21839080459770099</v>
          </cell>
          <cell r="M202">
            <v>8.8235294117646995E-2</v>
          </cell>
          <cell r="N202">
            <v>0.77373068432670999</v>
          </cell>
          <cell r="O202">
            <v>3.6093418259023298E-2</v>
          </cell>
          <cell r="P202">
            <v>8.3864118895965997E-2</v>
          </cell>
          <cell r="Q202">
            <v>0</v>
          </cell>
          <cell r="R202">
            <v>0</v>
          </cell>
          <cell r="S202">
            <v>5.6263269639065798E-2</v>
          </cell>
          <cell r="T202">
            <v>0.83014861995753697</v>
          </cell>
          <cell r="U202">
            <v>0.87154989384288695</v>
          </cell>
          <cell r="V202">
            <v>0.101910828025477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2</v>
          </cell>
          <cell r="AD202">
            <v>2</v>
          </cell>
          <cell r="AE202">
            <v>2</v>
          </cell>
          <cell r="AF202">
            <v>0</v>
          </cell>
          <cell r="AG202">
            <v>6</v>
          </cell>
          <cell r="AH202" t="str">
            <v>list(list(c(-92.826015, -92.821059, -92.820977, -92.816209, -92.816161, -92.82197, -92.825852, -92.826015, 42.224526, 42.224551, 42.22092, 42.220936, 42.217342, 42.21735, 42.217328, 42.224526)), list(c(-92.830651, -92.828086, -92.827321, -92.828801, -92.829783, -92.830635, -92.830651, 42.217359, 42.217348, 42.217344, 42.216932, 42.216249, 42.216227, 42.217359)))</v>
          </cell>
        </row>
        <row r="203">
          <cell r="A203">
            <v>1936705</v>
          </cell>
          <cell r="B203" t="str">
            <v>Holland city, Iowa</v>
          </cell>
          <cell r="C203">
            <v>269</v>
          </cell>
          <cell r="D203">
            <v>72788</v>
          </cell>
          <cell r="E203">
            <v>0.154</v>
          </cell>
          <cell r="F203">
            <v>5.1094890510948898E-2</v>
          </cell>
          <cell r="G203">
            <v>7.2992700729926996E-3</v>
          </cell>
          <cell r="H203">
            <v>0.128</v>
          </cell>
          <cell r="I203">
            <v>0.26300000000000001</v>
          </cell>
          <cell r="J203">
            <v>-4.6099290780141799E-2</v>
          </cell>
          <cell r="K203">
            <v>0.40888888888888802</v>
          </cell>
          <cell r="L203">
            <v>7.4324324324324301E-2</v>
          </cell>
          <cell r="M203">
            <v>0.13868613138686101</v>
          </cell>
          <cell r="N203">
            <v>0.63907284768211903</v>
          </cell>
          <cell r="O203">
            <v>0.79193205944798295</v>
          </cell>
          <cell r="P203">
            <v>0.242038216560509</v>
          </cell>
          <cell r="Q203">
            <v>0.153927813163481</v>
          </cell>
          <cell r="R203">
            <v>0.963829787234042</v>
          </cell>
          <cell r="S203">
            <v>0.14118895966029699</v>
          </cell>
          <cell r="T203">
            <v>0.33333333333333298</v>
          </cell>
          <cell r="U203">
            <v>0.38110403397027598</v>
          </cell>
          <cell r="V203">
            <v>0.272823779193205</v>
          </cell>
          <cell r="W203">
            <v>1</v>
          </cell>
          <cell r="X203">
            <v>2</v>
          </cell>
          <cell r="Y203">
            <v>0</v>
          </cell>
          <cell r="Z203">
            <v>0</v>
          </cell>
          <cell r="AA203">
            <v>2</v>
          </cell>
          <cell r="AB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0</v>
          </cell>
          <cell r="AG203">
            <v>8</v>
          </cell>
          <cell r="AH203" t="str">
            <v>list(list(c(-92.803497, -92.80347, -92.794214, -92.794219, -92.801815, -92.803523, -92.803497, 42.400358, 42.403967, 42.403976, 42.396242, 42.396215, 42.396526, 42.400358)))</v>
          </cell>
        </row>
        <row r="204">
          <cell r="A204">
            <v>1960915</v>
          </cell>
          <cell r="B204" t="str">
            <v>Packwood city, Iowa</v>
          </cell>
          <cell r="C204">
            <v>183</v>
          </cell>
          <cell r="D204">
            <v>51500</v>
          </cell>
          <cell r="E204">
            <v>6.9999999999999897E-3</v>
          </cell>
          <cell r="F204">
            <v>0.226190476190476</v>
          </cell>
          <cell r="G204">
            <v>4.7619047619047603E-2</v>
          </cell>
          <cell r="H204">
            <v>0.19399999999999901</v>
          </cell>
          <cell r="I204">
            <v>0.35599999999999998</v>
          </cell>
          <cell r="J204">
            <v>-0.10294117647058799</v>
          </cell>
          <cell r="K204">
            <v>0.48780487804877998</v>
          </cell>
          <cell r="L204">
            <v>7.8651685393258397E-2</v>
          </cell>
          <cell r="M204">
            <v>0.29166666666666602</v>
          </cell>
          <cell r="N204">
            <v>0.146799116997792</v>
          </cell>
          <cell r="O204">
            <v>3.3970276008492499E-2</v>
          </cell>
          <cell r="P204">
            <v>0.936305732484076</v>
          </cell>
          <cell r="Q204">
            <v>0.62420382165605004</v>
          </cell>
          <cell r="R204">
            <v>0.98936170212765895</v>
          </cell>
          <cell r="S204">
            <v>0.52123142250530696</v>
          </cell>
          <cell r="T204">
            <v>0.60828025477707004</v>
          </cell>
          <cell r="U204">
            <v>0.404458598726114</v>
          </cell>
          <cell r="V204">
            <v>0.90339702760084895</v>
          </cell>
          <cell r="W204">
            <v>2</v>
          </cell>
          <cell r="X204">
            <v>0</v>
          </cell>
          <cell r="Y204">
            <v>2</v>
          </cell>
          <cell r="Z204">
            <v>1</v>
          </cell>
          <cell r="AA204">
            <v>2</v>
          </cell>
          <cell r="AB204">
            <v>1</v>
          </cell>
          <cell r="AC204">
            <v>2</v>
          </cell>
          <cell r="AD204">
            <v>1</v>
          </cell>
          <cell r="AE204">
            <v>1</v>
          </cell>
          <cell r="AF204">
            <v>2</v>
          </cell>
          <cell r="AG204">
            <v>14</v>
          </cell>
          <cell r="AH204" t="str">
            <v>list(list(c(-92.092136, -92.082578, -92.072914, -92.072973, -92.092142, -92.092136, 41.138051, 41.138057, 41.1383, 41.12744, 41.12719, 41.138051)))</v>
          </cell>
        </row>
        <row r="205">
          <cell r="A205">
            <v>1914925</v>
          </cell>
          <cell r="B205" t="str">
            <v>Coggon city, Iowa</v>
          </cell>
          <cell r="C205">
            <v>701</v>
          </cell>
          <cell r="D205">
            <v>76250</v>
          </cell>
          <cell r="E205">
            <v>2.7E-2</v>
          </cell>
          <cell r="F205">
            <v>1.8808777429466999E-2</v>
          </cell>
          <cell r="G205">
            <v>6.2695924764890202E-3</v>
          </cell>
          <cell r="H205">
            <v>1.7000000000000001E-2</v>
          </cell>
          <cell r="I205">
            <v>0.27399999999999902</v>
          </cell>
          <cell r="J205">
            <v>6.5349544072948296E-2</v>
          </cell>
          <cell r="K205">
            <v>0.39085239085238999</v>
          </cell>
          <cell r="L205">
            <v>0.248648648648648</v>
          </cell>
          <cell r="M205">
            <v>0.115987460815047</v>
          </cell>
          <cell r="N205">
            <v>0.70971302428256</v>
          </cell>
          <cell r="O205">
            <v>9.1295116772823703E-2</v>
          </cell>
          <cell r="P205">
            <v>9.76645435244161E-2</v>
          </cell>
          <cell r="Q205">
            <v>0.145435244161358</v>
          </cell>
          <cell r="R205">
            <v>0.40531914893616999</v>
          </cell>
          <cell r="S205">
            <v>0.18152866242038199</v>
          </cell>
          <cell r="T205">
            <v>0.28131634819532902</v>
          </cell>
          <cell r="U205">
            <v>0.91613588110403399</v>
          </cell>
          <cell r="V205">
            <v>0.17303609341825901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1</v>
          </cell>
          <cell r="AB205">
            <v>0</v>
          </cell>
          <cell r="AC205">
            <v>0</v>
          </cell>
          <cell r="AD205">
            <v>0</v>
          </cell>
          <cell r="AE205">
            <v>2</v>
          </cell>
          <cell r="AF205">
            <v>0</v>
          </cell>
          <cell r="AG205">
            <v>3</v>
          </cell>
          <cell r="AH205" t="str">
            <v>list(list(c(-91.53883, -91.533975, -91.533957, -91.524082, -91.524177, -91.519156, -91.519145, -91.521503, -91.520946, -91.519795, -91.525408, -91.526749, -91.529116, -91.529167, -91.529166, -91.531461, -91.531464, -91.531392, -91.534004, -91.533999, -91.538881, -91.53883, 42.28202, 42.282006, 42.285696, 42.285635, 42.282383, 42.28239, 42.281665, 42.28053, 42.277135, 42.274722, 42.274705, 42.27111, 42.271116, 42.268215, 42.267398, 42.267404, 42.267516, 42.271123, 42.271845, 42.274758, 42.274743, 
42.28202)))</v>
          </cell>
        </row>
        <row r="206">
          <cell r="A206">
            <v>1945615</v>
          </cell>
          <cell r="B206" t="str">
            <v>Lisbon city, Iowa</v>
          </cell>
          <cell r="C206">
            <v>2233</v>
          </cell>
          <cell r="D206">
            <v>93906</v>
          </cell>
          <cell r="E206">
            <v>4.3999999999999997E-2</v>
          </cell>
          <cell r="F206">
            <v>7.2483221476509999E-2</v>
          </cell>
          <cell r="G206">
            <v>1.74496644295302E-2</v>
          </cell>
          <cell r="H206">
            <v>1.9E-2</v>
          </cell>
          <cell r="I206">
            <v>0.27</v>
          </cell>
          <cell r="J206">
            <v>3.76394052044609E-2</v>
          </cell>
          <cell r="K206">
            <v>0.353195164075993</v>
          </cell>
          <cell r="L206">
            <v>2.9947916666666598E-2</v>
          </cell>
          <cell r="M206">
            <v>0.15033557046979801</v>
          </cell>
          <cell r="N206">
            <v>0.90397350993377401</v>
          </cell>
          <cell r="O206">
            <v>0.17409766454352399</v>
          </cell>
          <cell r="P206">
            <v>0.38428874734607199</v>
          </cell>
          <cell r="Q206">
            <v>0.24734607218683599</v>
          </cell>
          <cell r="R206">
            <v>0.43723404255319098</v>
          </cell>
          <cell r="S206">
            <v>0.16560509554140099</v>
          </cell>
          <cell r="T206">
            <v>0.18365180467091199</v>
          </cell>
          <cell r="U206">
            <v>0.16666666666666599</v>
          </cell>
          <cell r="V206">
            <v>0.33014861995753703</v>
          </cell>
          <cell r="W206">
            <v>0</v>
          </cell>
          <cell r="X206">
            <v>0</v>
          </cell>
          <cell r="Y206">
            <v>1</v>
          </cell>
          <cell r="Z206">
            <v>0</v>
          </cell>
          <cell r="AA206">
            <v>1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1</v>
          </cell>
          <cell r="AG206">
            <v>3</v>
          </cell>
          <cell r="AH206" t="str">
            <v>list(list(c(-91.405063, -91.405031, -91.404991, -91.404887, -91.4, -91.38059, -91.380594, -91.38019, -91.377838, -91.378234, -91.375733, -91.375485, -91.380649, -91.380634, -91.377896, -91.377907, -91.380634, -91.380615, -91.382427, -91.383022, -91.380646, -91.380662, -91.385823, -91.385868, -91.387664, -91.388204, -91.38819, -91.387981, -91.386745, -91.400232, -91.402051, -91.405067, -91.405063, 41.912375, 41.917049, 41.921519, 41.93234, 41.932369, 41.932536, 41.925276, 41.923739, 41.922925, 41.921062, 
41.921396, 41.918104, 41.918004, 41.915074, 41.915099, 41.912614, 41.913543, 41.910519, 41.91052, 41.908876, 41.908914, 41.904814, 41.90474, 41.903382, 41.904391, 41.908166, 41.908752, 41.909267, 41.910667, 41.910573, 41.91053, 41.910538, 41.912375), c(-91.387894, -91.38617, -91.38616, -91.388087, -91.387894, 41.907595, 41.907602, 41.908794, 41.908758, 41.907595)))</v>
          </cell>
        </row>
        <row r="207">
          <cell r="A207">
            <v>1981885</v>
          </cell>
          <cell r="B207" t="str">
            <v>Walker city, Iowa</v>
          </cell>
          <cell r="C207">
            <v>688</v>
          </cell>
          <cell r="D207">
            <v>82656</v>
          </cell>
          <cell r="E207">
            <v>0.14199999999999999</v>
          </cell>
          <cell r="F207">
            <v>9.5617529880478003E-2</v>
          </cell>
          <cell r="G207">
            <v>6.7729083665338599E-2</v>
          </cell>
          <cell r="H207">
            <v>5.5E-2</v>
          </cell>
          <cell r="I207">
            <v>0.34100000000000003</v>
          </cell>
          <cell r="J207">
            <v>-0.13021491782553701</v>
          </cell>
          <cell r="K207">
            <v>0.37875288683602698</v>
          </cell>
          <cell r="L207">
            <v>0.11307420494699599</v>
          </cell>
          <cell r="M207">
            <v>0.20318725099601501</v>
          </cell>
          <cell r="N207">
            <v>0.80794701986754902</v>
          </cell>
          <cell r="O207">
            <v>0.743099787685774</v>
          </cell>
          <cell r="P207">
            <v>0.52016985138004201</v>
          </cell>
          <cell r="Q207">
            <v>0.79299363057324801</v>
          </cell>
          <cell r="R207">
            <v>0.82021276595744597</v>
          </cell>
          <cell r="S207">
            <v>0.44479830148619898</v>
          </cell>
          <cell r="T207">
            <v>0.25583864118895899</v>
          </cell>
          <cell r="U207">
            <v>0.58598726114649602</v>
          </cell>
          <cell r="V207">
            <v>0.60934182590233499</v>
          </cell>
          <cell r="W207">
            <v>0</v>
          </cell>
          <cell r="X207">
            <v>2</v>
          </cell>
          <cell r="Y207">
            <v>1</v>
          </cell>
          <cell r="Z207">
            <v>2</v>
          </cell>
          <cell r="AA207">
            <v>2</v>
          </cell>
          <cell r="AB207">
            <v>1</v>
          </cell>
          <cell r="AC207">
            <v>2</v>
          </cell>
          <cell r="AD207">
            <v>0</v>
          </cell>
          <cell r="AE207">
            <v>1</v>
          </cell>
          <cell r="AF207">
            <v>1</v>
          </cell>
          <cell r="AG207">
            <v>12</v>
          </cell>
          <cell r="AH207" t="str">
            <v>list(list(c(-91.793384, -91.788531, -91.78846, -91.773913, -91.77409, -91.776468, -91.776438, -91.778859, -91.783732, -91.784176, -91.785993, -91.793386, -91.793384, 42.285925, 42.285835, 42.294856, 42.294632, 42.276491, 42.276527, 42.279252, 42.280199, 42.280274, 42.282664, 42.283937, 42.284148, 42.285925)))</v>
          </cell>
        </row>
        <row r="208">
          <cell r="A208">
            <v>1932295</v>
          </cell>
          <cell r="B208" t="str">
            <v>Grant city, Iowa</v>
          </cell>
          <cell r="C208">
            <v>86</v>
          </cell>
          <cell r="D208">
            <v>68125</v>
          </cell>
          <cell r="E208">
            <v>0.14299999999999999</v>
          </cell>
          <cell r="F208">
            <v>9.5238095238095205E-2</v>
          </cell>
          <cell r="G208">
            <v>4.7619047619047603E-2</v>
          </cell>
          <cell r="H208">
            <v>0</v>
          </cell>
          <cell r="I208">
            <v>0.56299999999999994</v>
          </cell>
          <cell r="J208">
            <v>-6.5217391304347797E-2</v>
          </cell>
          <cell r="K208">
            <v>0.53333333333333299</v>
          </cell>
          <cell r="L208">
            <v>4.54545454545454E-2</v>
          </cell>
          <cell r="M208">
            <v>4.7619047619047603E-2</v>
          </cell>
          <cell r="N208">
            <v>0.53642384105960195</v>
          </cell>
          <cell r="O208">
            <v>0.74628450106157096</v>
          </cell>
          <cell r="P208">
            <v>0.51698513800424595</v>
          </cell>
          <cell r="Q208">
            <v>0.62420382165605004</v>
          </cell>
          <cell r="R208">
            <v>0</v>
          </cell>
          <cell r="S208">
            <v>0.95541401273885296</v>
          </cell>
          <cell r="T208">
            <v>0.73248407643312097</v>
          </cell>
          <cell r="U208">
            <v>0.23885350318471299</v>
          </cell>
          <cell r="V208">
            <v>4.3524416135881101E-2</v>
          </cell>
          <cell r="W208">
            <v>1</v>
          </cell>
          <cell r="X208">
            <v>2</v>
          </cell>
          <cell r="Y208">
            <v>1</v>
          </cell>
          <cell r="Z208">
            <v>1</v>
          </cell>
          <cell r="AA208">
            <v>0</v>
          </cell>
          <cell r="AB208">
            <v>2</v>
          </cell>
          <cell r="AC208">
            <v>1</v>
          </cell>
          <cell r="AD208">
            <v>2</v>
          </cell>
          <cell r="AE208">
            <v>0</v>
          </cell>
          <cell r="AF208">
            <v>0</v>
          </cell>
          <cell r="AG208">
            <v>10</v>
          </cell>
          <cell r="AH208" t="str">
            <v>list(list(c(-94.994259, -94.975248, -94.975255, -94.994255, -94.994259, 41.148325, 41.148238, 41.137397, 41.137485, 41.148325)))</v>
          </cell>
        </row>
        <row r="209">
          <cell r="A209">
            <v>1966135</v>
          </cell>
          <cell r="B209" t="str">
            <v>Red Oak city, Iowa</v>
          </cell>
          <cell r="C209">
            <v>5596</v>
          </cell>
          <cell r="D209">
            <v>50109</v>
          </cell>
          <cell r="E209">
            <v>0.218999999999999</v>
          </cell>
          <cell r="F209">
            <v>0.21056943875460801</v>
          </cell>
          <cell r="G209">
            <v>0.10159770585825401</v>
          </cell>
          <cell r="H209">
            <v>2.8999999999999901E-2</v>
          </cell>
          <cell r="I209">
            <v>0.45100000000000001</v>
          </cell>
          <cell r="J209">
            <v>-2.5426680599094299E-2</v>
          </cell>
          <cell r="K209">
            <v>0.55328738069989303</v>
          </cell>
          <cell r="L209">
            <v>9.1725945338824402E-2</v>
          </cell>
          <cell r="M209">
            <v>0.33224088488324399</v>
          </cell>
          <cell r="N209">
            <v>0.12030905077262601</v>
          </cell>
          <cell r="O209">
            <v>0.90764331210190996</v>
          </cell>
          <cell r="P209">
            <v>0.91719745222929905</v>
          </cell>
          <cell r="Q209">
            <v>0.90552016985137995</v>
          </cell>
          <cell r="R209">
            <v>0.58191489361702098</v>
          </cell>
          <cell r="S209">
            <v>0.84925690021231404</v>
          </cell>
          <cell r="T209">
            <v>0.78450106157112498</v>
          </cell>
          <cell r="U209">
            <v>0.47239915074309902</v>
          </cell>
          <cell r="V209">
            <v>0.95647558386411802</v>
          </cell>
          <cell r="W209">
            <v>2</v>
          </cell>
          <cell r="X209">
            <v>2</v>
          </cell>
          <cell r="Y209">
            <v>2</v>
          </cell>
          <cell r="Z209">
            <v>2</v>
          </cell>
          <cell r="AA209">
            <v>1</v>
          </cell>
          <cell r="AB209">
            <v>2</v>
          </cell>
          <cell r="AC209">
            <v>1</v>
          </cell>
          <cell r="AD209">
            <v>2</v>
          </cell>
          <cell r="AE209">
            <v>1</v>
          </cell>
          <cell r="AF209">
            <v>2</v>
          </cell>
          <cell r="AG209">
            <v>17</v>
          </cell>
          <cell r="AH209" t="str">
            <v>list(list(c(-95.244218, -95.242734, -95.242311, -95.242172, -95.242569, -95.241636, -95.241908, -95.23286, -95.232917, -95.232949, -95.233049, -95.213958, -95.213927, -95.213879, -95.211032, -95.210936, -95.20514, -95.204275, -95.204301, -95.204331, -95.218593, -95.218567, -95.223298, -95.223308, -95.232779, -95.246899, -95.244218, 41.004422, 41.006789, 41.008934, 41.015834, 41.017755, 41.019511, 41.023498, 41.023522, 41.026021, 41.030773, 41.034343, 41.034345, 41.030713, 41.025862, 41.025842, 41.016178, 
41.016177, 41.016165, 41.010245, 41.001792, 41.001801, 40.998158, 40.998177, 40.997497, 40.997399, 40.998165, 41.004422)))</v>
          </cell>
        </row>
        <row r="210">
          <cell r="A210">
            <v>1900955</v>
          </cell>
          <cell r="B210" t="str">
            <v>Albion city, Iowa</v>
          </cell>
          <cell r="C210">
            <v>448</v>
          </cell>
          <cell r="D210">
            <v>91250</v>
          </cell>
          <cell r="E210">
            <v>0.107</v>
          </cell>
          <cell r="F210">
            <v>7.1428571428571397E-2</v>
          </cell>
          <cell r="G210">
            <v>3.1746031746031703E-2</v>
          </cell>
          <cell r="H210">
            <v>2.3E-2</v>
          </cell>
          <cell r="I210">
            <v>0.22</v>
          </cell>
          <cell r="J210">
            <v>-0.112871287128712</v>
          </cell>
          <cell r="K210">
            <v>0.70143149284253503</v>
          </cell>
          <cell r="L210">
            <v>0.235880398671096</v>
          </cell>
          <cell r="M210">
            <v>0.119047619047619</v>
          </cell>
          <cell r="N210">
            <v>0.88520971302428197</v>
          </cell>
          <cell r="O210">
            <v>0.56687898089171895</v>
          </cell>
          <cell r="P210">
            <v>0.37791932059447902</v>
          </cell>
          <cell r="Q210">
            <v>0.43099787685774898</v>
          </cell>
          <cell r="R210">
            <v>0.49680851063829701</v>
          </cell>
          <cell r="S210">
            <v>5.9447983014861899E-2</v>
          </cell>
          <cell r="T210">
            <v>0.96709129511677205</v>
          </cell>
          <cell r="U210">
            <v>0.89808917197452198</v>
          </cell>
          <cell r="V210">
            <v>0.192144373673036</v>
          </cell>
          <cell r="W210">
            <v>0</v>
          </cell>
          <cell r="X210">
            <v>1</v>
          </cell>
          <cell r="Y210">
            <v>1</v>
          </cell>
          <cell r="Z210">
            <v>1</v>
          </cell>
          <cell r="AA210">
            <v>1</v>
          </cell>
          <cell r="AB210">
            <v>0</v>
          </cell>
          <cell r="AC210">
            <v>2</v>
          </cell>
          <cell r="AD210">
            <v>2</v>
          </cell>
          <cell r="AE210">
            <v>2</v>
          </cell>
          <cell r="AF210">
            <v>0</v>
          </cell>
          <cell r="AG210">
            <v>10</v>
          </cell>
          <cell r="AH210" t="str">
            <v>list(list(c(-92.995885, -92.986103, -92.981284, -92.981292, -92.995801, -92.995885, 42.118271, 42.11843, 42.118509, 42.106804, 42.106529, 42.118271)))</v>
          </cell>
        </row>
        <row r="211">
          <cell r="A211">
            <v>1930900</v>
          </cell>
          <cell r="B211" t="str">
            <v>Gilman city, Iowa</v>
          </cell>
          <cell r="C211">
            <v>542</v>
          </cell>
          <cell r="D211">
            <v>101136</v>
          </cell>
          <cell r="E211">
            <v>8.7999999999999995E-2</v>
          </cell>
          <cell r="F211">
            <v>0.17692307692307599</v>
          </cell>
          <cell r="G211">
            <v>1.1538461538461499E-2</v>
          </cell>
          <cell r="H211">
            <v>6.8000000000000005E-2</v>
          </cell>
          <cell r="I211">
            <v>0.28399999999999997</v>
          </cell>
          <cell r="J211">
            <v>6.4833005893909598E-2</v>
          </cell>
          <cell r="K211">
            <v>0.51813471502590602</v>
          </cell>
          <cell r="L211">
            <v>0.112627986348122</v>
          </cell>
          <cell r="M211">
            <v>0.115384615384615</v>
          </cell>
          <cell r="N211">
            <v>0.93487858719646799</v>
          </cell>
          <cell r="O211">
            <v>0.452229299363057</v>
          </cell>
          <cell r="P211">
            <v>0.86411889596602898</v>
          </cell>
          <cell r="Q211">
            <v>0.19108280254776999</v>
          </cell>
          <cell r="R211">
            <v>0.88297872340425498</v>
          </cell>
          <cell r="S211">
            <v>0.20806794055201699</v>
          </cell>
          <cell r="T211">
            <v>0.68365180467091202</v>
          </cell>
          <cell r="U211">
            <v>0.58386411889596601</v>
          </cell>
          <cell r="V211">
            <v>0.17091295116772801</v>
          </cell>
          <cell r="W211">
            <v>0</v>
          </cell>
          <cell r="X211">
            <v>1</v>
          </cell>
          <cell r="Y211">
            <v>2</v>
          </cell>
          <cell r="Z211">
            <v>0</v>
          </cell>
          <cell r="AA211">
            <v>2</v>
          </cell>
          <cell r="AB211">
            <v>0</v>
          </cell>
          <cell r="AC211">
            <v>0</v>
          </cell>
          <cell r="AD211">
            <v>2</v>
          </cell>
          <cell r="AE211">
            <v>1</v>
          </cell>
          <cell r="AF211">
            <v>0</v>
          </cell>
          <cell r="AG211">
            <v>8</v>
          </cell>
          <cell r="AH211" t="str">
            <v>list(list(c(-92.795097, -92.785407, -92.780525, -92.780569, -92.782405, -92.782384, -92.795191, -92.795097, 41.884055, 41.8841, 41.884159, 41.876935, 41.876948, 41.873304, 41.873402, 41.884055)))</v>
          </cell>
        </row>
        <row r="212">
          <cell r="A212">
            <v>1969780</v>
          </cell>
          <cell r="B212" t="str">
            <v>St. Anthony city, Iowa</v>
          </cell>
          <cell r="C212">
            <v>76</v>
          </cell>
          <cell r="D212">
            <v>58750</v>
          </cell>
          <cell r="E212">
            <v>0.23899999999999999</v>
          </cell>
          <cell r="F212">
            <v>0</v>
          </cell>
          <cell r="G212">
            <v>0</v>
          </cell>
          <cell r="H212">
            <v>0</v>
          </cell>
          <cell r="I212">
            <v>0.44799999999999901</v>
          </cell>
          <cell r="J212">
            <v>-0.25490196078431299</v>
          </cell>
          <cell r="K212">
            <v>0.49206349206349198</v>
          </cell>
          <cell r="L212">
            <v>0.10416666666666601</v>
          </cell>
          <cell r="M212">
            <v>0.186046511627906</v>
          </cell>
          <cell r="N212">
            <v>0.30022075055187603</v>
          </cell>
          <cell r="O212">
            <v>0.93205944798301399</v>
          </cell>
          <cell r="P212">
            <v>0</v>
          </cell>
          <cell r="Q212">
            <v>0</v>
          </cell>
          <cell r="R212">
            <v>0</v>
          </cell>
          <cell r="S212">
            <v>0.83970276008492495</v>
          </cell>
          <cell r="T212">
            <v>0.61783439490445802</v>
          </cell>
          <cell r="U212">
            <v>0.54246284501061504</v>
          </cell>
          <cell r="V212">
            <v>0.52441613588110403</v>
          </cell>
          <cell r="W212">
            <v>2</v>
          </cell>
          <cell r="X212">
            <v>2</v>
          </cell>
          <cell r="Y212">
            <v>0</v>
          </cell>
          <cell r="Z212">
            <v>0</v>
          </cell>
          <cell r="AA212">
            <v>0</v>
          </cell>
          <cell r="AB212">
            <v>2</v>
          </cell>
          <cell r="AC212">
            <v>2</v>
          </cell>
          <cell r="AD212">
            <v>1</v>
          </cell>
          <cell r="AE212">
            <v>1</v>
          </cell>
          <cell r="AF212">
            <v>1</v>
          </cell>
          <cell r="AG212">
            <v>11</v>
          </cell>
          <cell r="AH212" t="str">
            <v>list(list(c(-93.204839, -93.204657, -93.190105, -93.190253, -93.190291, -93.204913, -93.204839, 42.122291, 42.12951, 42.12945, 42.122276, 42.117592, 42.117616, 42.122291)))</v>
          </cell>
        </row>
        <row r="213">
          <cell r="A213">
            <v>1948045</v>
          </cell>
          <cell r="B213" t="str">
            <v>McIntire city, Iowa</v>
          </cell>
          <cell r="C213">
            <v>113</v>
          </cell>
          <cell r="D213" t="str">
            <v>NA</v>
          </cell>
          <cell r="E213">
            <v>0.23599999999999999</v>
          </cell>
          <cell r="F213">
            <v>0.14285714285714199</v>
          </cell>
          <cell r="G213">
            <v>7.1428571428571397E-2</v>
          </cell>
          <cell r="H213">
            <v>2.3E-2</v>
          </cell>
          <cell r="I213">
            <v>0.46299999999999902</v>
          </cell>
          <cell r="J213">
            <v>-7.3770491803278604E-2</v>
          </cell>
          <cell r="K213">
            <v>0.645569620253164</v>
          </cell>
          <cell r="L213">
            <v>0.21126760563380201</v>
          </cell>
          <cell r="M213">
            <v>0.35714285714285698</v>
          </cell>
          <cell r="N213">
            <v>0</v>
          </cell>
          <cell r="O213">
            <v>0.92781316348195297</v>
          </cell>
          <cell r="P213">
            <v>0.75371549893842804</v>
          </cell>
          <cell r="Q213">
            <v>0.80785562632696395</v>
          </cell>
          <cell r="R213">
            <v>0.49680851063829701</v>
          </cell>
          <cell r="S213">
            <v>0.86518046709129504</v>
          </cell>
          <cell r="T213">
            <v>0.94267515923566803</v>
          </cell>
          <cell r="U213">
            <v>0.86199575371549897</v>
          </cell>
          <cell r="V213">
            <v>0.97558386411889597</v>
          </cell>
          <cell r="W213">
            <v>2</v>
          </cell>
          <cell r="X213">
            <v>2</v>
          </cell>
          <cell r="Y213">
            <v>2</v>
          </cell>
          <cell r="Z213">
            <v>2</v>
          </cell>
          <cell r="AA213">
            <v>1</v>
          </cell>
          <cell r="AB213">
            <v>2</v>
          </cell>
          <cell r="AC213">
            <v>1</v>
          </cell>
          <cell r="AD213">
            <v>2</v>
          </cell>
          <cell r="AE213">
            <v>2</v>
          </cell>
          <cell r="AF213">
            <v>2</v>
          </cell>
          <cell r="AG213">
            <v>18</v>
          </cell>
          <cell r="AH213" t="str">
            <v>list(list(c(-92.603559, -92.583613, -92.583698, -92.603478, -92.603559, 43.443265, 43.443263, 43.428695, 43.428669, 43.443265)))</v>
          </cell>
        </row>
        <row r="214">
          <cell r="A214">
            <v>1903295</v>
          </cell>
          <cell r="B214" t="str">
            <v>Ashton city, Iowa</v>
          </cell>
          <cell r="C214">
            <v>436</v>
          </cell>
          <cell r="D214">
            <v>57375</v>
          </cell>
          <cell r="E214">
            <v>7.1999999999999995E-2</v>
          </cell>
          <cell r="F214">
            <v>8.9622641509433901E-2</v>
          </cell>
          <cell r="G214">
            <v>3.7735849056603703E-2</v>
          </cell>
          <cell r="H214">
            <v>0</v>
          </cell>
          <cell r="I214">
            <v>0.315</v>
          </cell>
          <cell r="J214">
            <v>-4.8034934497816498E-2</v>
          </cell>
          <cell r="K214">
            <v>0.50301204819277101</v>
          </cell>
          <cell r="L214">
            <v>5.3571428571428499E-2</v>
          </cell>
          <cell r="M214">
            <v>0.160377358490566</v>
          </cell>
          <cell r="N214">
            <v>0.270419426048565</v>
          </cell>
          <cell r="O214">
            <v>0.35987261146496802</v>
          </cell>
          <cell r="P214">
            <v>0.48832271762208002</v>
          </cell>
          <cell r="Q214">
            <v>0.50849256900212303</v>
          </cell>
          <cell r="R214">
            <v>0</v>
          </cell>
          <cell r="S214">
            <v>0.33227176220806698</v>
          </cell>
          <cell r="T214">
            <v>0.65817409766454305</v>
          </cell>
          <cell r="U214">
            <v>0.272823779193205</v>
          </cell>
          <cell r="V214">
            <v>0.39808917197452198</v>
          </cell>
          <cell r="W214">
            <v>2</v>
          </cell>
          <cell r="X214">
            <v>1</v>
          </cell>
          <cell r="Y214">
            <v>1</v>
          </cell>
          <cell r="Z214">
            <v>1</v>
          </cell>
          <cell r="AA214">
            <v>0</v>
          </cell>
          <cell r="AB214">
            <v>1</v>
          </cell>
          <cell r="AC214">
            <v>1</v>
          </cell>
          <cell r="AD214">
            <v>1</v>
          </cell>
          <cell r="AE214">
            <v>0</v>
          </cell>
          <cell r="AF214">
            <v>1</v>
          </cell>
          <cell r="AG214">
            <v>9</v>
          </cell>
          <cell r="AH214" t="str">
            <v>list(list(c(-95.802363, -95.800166, -95.778769, -95.779125, -95.782446, -95.782509, -95.802486, -95.802363, 43.315953, 43.315975, 43.316037, 43.308784, 43.304519, 43.301459, 43.301415, 43.315953)))</v>
          </cell>
        </row>
        <row r="215">
          <cell r="A215">
            <v>1934635</v>
          </cell>
          <cell r="B215" t="str">
            <v>Harris city, Iowa</v>
          </cell>
          <cell r="C215">
            <v>151</v>
          </cell>
          <cell r="D215">
            <v>53911</v>
          </cell>
          <cell r="E215">
            <v>0.11</v>
          </cell>
          <cell r="F215">
            <v>8.4967320261437898E-2</v>
          </cell>
          <cell r="G215">
            <v>2.61437908496732E-2</v>
          </cell>
          <cell r="H215">
            <v>0</v>
          </cell>
          <cell r="I215">
            <v>0.184</v>
          </cell>
          <cell r="J215">
            <v>-0.111764705882352</v>
          </cell>
          <cell r="K215">
            <v>0.82122905027932902</v>
          </cell>
          <cell r="L215">
            <v>4.9689440993788803E-2</v>
          </cell>
          <cell r="M215">
            <v>6.5359477124182996E-2</v>
          </cell>
          <cell r="N215">
            <v>0.19426048565121401</v>
          </cell>
          <cell r="O215">
            <v>0.59235668789808904</v>
          </cell>
          <cell r="P215">
            <v>0.46602972399150699</v>
          </cell>
          <cell r="Q215">
            <v>0.35881104033970201</v>
          </cell>
          <cell r="R215">
            <v>0</v>
          </cell>
          <cell r="S215">
            <v>1.6985138004246201E-2</v>
          </cell>
          <cell r="T215">
            <v>0.99681528662420305</v>
          </cell>
          <cell r="U215">
            <v>0.25371549893842799</v>
          </cell>
          <cell r="V215">
            <v>6.1571125265392698E-2</v>
          </cell>
          <cell r="W215">
            <v>2</v>
          </cell>
          <cell r="X215">
            <v>1</v>
          </cell>
          <cell r="Y215">
            <v>1</v>
          </cell>
          <cell r="Z215">
            <v>1</v>
          </cell>
          <cell r="AA215">
            <v>0</v>
          </cell>
          <cell r="AB215">
            <v>0</v>
          </cell>
          <cell r="AC215">
            <v>2</v>
          </cell>
          <cell r="AD215">
            <v>2</v>
          </cell>
          <cell r="AE215">
            <v>0</v>
          </cell>
          <cell r="AF215">
            <v>0</v>
          </cell>
          <cell r="AG215">
            <v>9</v>
          </cell>
          <cell r="AH215" t="str">
            <v>list(list(c(-95.447179, -95.427325, -95.427191, -95.435866, -95.447236, -95.447179, 43.452349, 43.452347, 43.437843, 43.437873, 43.437897, 43.452349)))</v>
          </cell>
        </row>
        <row r="216">
          <cell r="A216">
            <v>1958530</v>
          </cell>
          <cell r="B216" t="str">
            <v>Ocheyedan city, Iowa</v>
          </cell>
          <cell r="C216">
            <v>439</v>
          </cell>
          <cell r="D216">
            <v>79500</v>
          </cell>
          <cell r="E216">
            <v>6.3E-2</v>
          </cell>
          <cell r="F216">
            <v>3.4482758620689599E-2</v>
          </cell>
          <cell r="G216">
            <v>2.1551724137931001E-2</v>
          </cell>
          <cell r="H216">
            <v>2.5000000000000001E-2</v>
          </cell>
          <cell r="I216">
            <v>0.29299999999999998</v>
          </cell>
          <cell r="J216">
            <v>-0.104081632653061</v>
          </cell>
          <cell r="K216">
            <v>0.59729729729729697</v>
          </cell>
          <cell r="L216">
            <v>0.107692307692307</v>
          </cell>
          <cell r="M216">
            <v>9.9137931034482707E-2</v>
          </cell>
          <cell r="N216">
            <v>0.76821192052980103</v>
          </cell>
          <cell r="O216">
            <v>0.29193205944798301</v>
          </cell>
          <cell r="P216">
            <v>0.160297239915074</v>
          </cell>
          <cell r="Q216">
            <v>0.306794055201698</v>
          </cell>
          <cell r="R216">
            <v>0.52978723404255301</v>
          </cell>
          <cell r="S216">
            <v>0.25053078556263197</v>
          </cell>
          <cell r="T216">
            <v>0.87579617834394896</v>
          </cell>
          <cell r="U216">
            <v>0.56050955414012704</v>
          </cell>
          <cell r="V216">
            <v>0.128450106157112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</v>
          </cell>
          <cell r="AB216">
            <v>0</v>
          </cell>
          <cell r="AC216">
            <v>2</v>
          </cell>
          <cell r="AD216">
            <v>2</v>
          </cell>
          <cell r="AE216">
            <v>1</v>
          </cell>
          <cell r="AF216">
            <v>0</v>
          </cell>
          <cell r="AG216">
            <v>6</v>
          </cell>
          <cell r="AH216" t="str">
            <v>list(list(c(-95.544553, -95.534522, -95.534677, -95.530375, -95.524733, -95.524733, -95.527711, -95.52977, -95.529772, -95.52614, -95.524706, -95.524727, -95.544715, -95.544553, 43.431457, 43.431258, 43.419747, 43.419843, 43.42243, 43.420655, 43.420528, 43.419572, 43.416971, 43.416876, 43.415871, 43.408494, 43.409019, 43.431457)))</v>
          </cell>
        </row>
        <row r="217">
          <cell r="A217">
            <v>1941385</v>
          </cell>
          <cell r="B217" t="str">
            <v>Kingsley city, Iowa</v>
          </cell>
          <cell r="C217">
            <v>1396</v>
          </cell>
          <cell r="D217">
            <v>72841</v>
          </cell>
          <cell r="E217">
            <v>0.1</v>
          </cell>
          <cell r="F217">
            <v>0.08</v>
          </cell>
          <cell r="G217">
            <v>2.4E-2</v>
          </cell>
          <cell r="H217">
            <v>5.0000000000000001E-3</v>
          </cell>
          <cell r="I217">
            <v>0.376</v>
          </cell>
          <cell r="J217">
            <v>-1.0630758327427299E-2</v>
          </cell>
          <cell r="K217">
            <v>0.38364167478091499</v>
          </cell>
          <cell r="L217">
            <v>6.6666666666666596E-2</v>
          </cell>
          <cell r="M217">
            <v>0.17280000000000001</v>
          </cell>
          <cell r="N217">
            <v>0.64459161147902799</v>
          </cell>
          <cell r="O217">
            <v>0.52547770700636898</v>
          </cell>
          <cell r="P217">
            <v>0.43099787685774898</v>
          </cell>
          <cell r="Q217">
            <v>0.33651804670912899</v>
          </cell>
          <cell r="R217">
            <v>0.23297872340425499</v>
          </cell>
          <cell r="S217">
            <v>0.62101910828025397</v>
          </cell>
          <cell r="T217">
            <v>0.26645435244161297</v>
          </cell>
          <cell r="U217">
            <v>0.34925690021231398</v>
          </cell>
          <cell r="V217">
            <v>0.46284501061571098</v>
          </cell>
          <cell r="W217">
            <v>1</v>
          </cell>
          <cell r="X217">
            <v>1</v>
          </cell>
          <cell r="Y217">
            <v>1</v>
          </cell>
          <cell r="Z217">
            <v>1</v>
          </cell>
          <cell r="AA217">
            <v>0</v>
          </cell>
          <cell r="AB217">
            <v>1</v>
          </cell>
          <cell r="AC217">
            <v>1</v>
          </cell>
          <cell r="AD217">
            <v>0</v>
          </cell>
          <cell r="AE217">
            <v>1</v>
          </cell>
          <cell r="AF217">
            <v>1</v>
          </cell>
          <cell r="AG217">
            <v>8</v>
          </cell>
          <cell r="AH217" t="str">
            <v>list(list(c(-95.982273, -95.977888, -95.977875, -95.967142, -95.964077, -95.957245, -95.957606, -95.966292, -95.976058, -95.975992, -95.978041, -95.977903, -95.982208, -95.982273, 42.586571, 42.586709, 42.597484, 42.597344, 42.597843, 42.597179, 42.575462, 42.575561, 42.575643, 42.574279, 42.574297, 42.585195, 42.585067, 42.586571)))</v>
          </cell>
        </row>
        <row r="218">
          <cell r="A218">
            <v>1984090</v>
          </cell>
          <cell r="B218" t="str">
            <v>Westfield city, Iowa</v>
          </cell>
          <cell r="C218">
            <v>123</v>
          </cell>
          <cell r="D218">
            <v>68125</v>
          </cell>
          <cell r="E218">
            <v>8.1000000000000003E-2</v>
          </cell>
          <cell r="F218">
            <v>9.3333333333333296E-2</v>
          </cell>
          <cell r="G218">
            <v>0</v>
          </cell>
          <cell r="H218">
            <v>2.5000000000000001E-2</v>
          </cell>
          <cell r="I218">
            <v>0.26500000000000001</v>
          </cell>
          <cell r="J218">
            <v>-6.8181818181818094E-2</v>
          </cell>
          <cell r="K218">
            <v>0.62765957446808496</v>
          </cell>
          <cell r="L218">
            <v>0.13793103448275801</v>
          </cell>
          <cell r="M218">
            <v>0.133333333333333</v>
          </cell>
          <cell r="N218">
            <v>0.53642384105960195</v>
          </cell>
          <cell r="O218">
            <v>0.41401273885350298</v>
          </cell>
          <cell r="P218">
            <v>0.50424628450106102</v>
          </cell>
          <cell r="Q218">
            <v>0</v>
          </cell>
          <cell r="R218">
            <v>0.52978723404255301</v>
          </cell>
          <cell r="S218">
            <v>0.15074309978768499</v>
          </cell>
          <cell r="T218">
            <v>0.91507430997876804</v>
          </cell>
          <cell r="U218">
            <v>0.68577494692144303</v>
          </cell>
          <cell r="V218">
            <v>0.25159235668789798</v>
          </cell>
          <cell r="W218">
            <v>1</v>
          </cell>
          <cell r="X218">
            <v>1</v>
          </cell>
          <cell r="Y218">
            <v>1</v>
          </cell>
          <cell r="Z218">
            <v>0</v>
          </cell>
          <cell r="AA218">
            <v>1</v>
          </cell>
          <cell r="AB218">
            <v>0</v>
          </cell>
          <cell r="AC218">
            <v>1</v>
          </cell>
          <cell r="AD218">
            <v>2</v>
          </cell>
          <cell r="AE218">
            <v>2</v>
          </cell>
          <cell r="AF218">
            <v>0</v>
          </cell>
          <cell r="AG218">
            <v>9</v>
          </cell>
          <cell r="AH218" t="str">
            <v>list(list(c(-96.610633, -96.606558, -96.602849, -96.600516, -96.600529, -96.600455, -96.610383, -96.610633, 42.757934, 42.758077, 42.75851, 42.757946, 42.756525, 42.754215, 42.754424, 42.757934)))</v>
          </cell>
        </row>
        <row r="219">
          <cell r="A219">
            <v>1934770</v>
          </cell>
          <cell r="B219" t="str">
            <v>Hartwick city, Iowa</v>
          </cell>
          <cell r="C219">
            <v>92</v>
          </cell>
          <cell r="D219">
            <v>83750</v>
          </cell>
          <cell r="E219">
            <v>1.7999999999999999E-2</v>
          </cell>
          <cell r="F219">
            <v>0</v>
          </cell>
          <cell r="G219">
            <v>0</v>
          </cell>
          <cell r="H219">
            <v>0</v>
          </cell>
          <cell r="I219">
            <v>0.22800000000000001</v>
          </cell>
          <cell r="J219">
            <v>6.9767441860465101E-2</v>
          </cell>
          <cell r="K219">
            <v>0.35294117647058798</v>
          </cell>
          <cell r="L219">
            <v>0</v>
          </cell>
          <cell r="M219">
            <v>0.21875</v>
          </cell>
          <cell r="N219">
            <v>0.82008830022074997</v>
          </cell>
          <cell r="O219">
            <v>5.9447983014861899E-2</v>
          </cell>
          <cell r="P219">
            <v>0</v>
          </cell>
          <cell r="Q219">
            <v>0</v>
          </cell>
          <cell r="R219">
            <v>0</v>
          </cell>
          <cell r="S219">
            <v>7.1125265392781301E-2</v>
          </cell>
          <cell r="T219">
            <v>0.18259023354564699</v>
          </cell>
          <cell r="U219">
            <v>0</v>
          </cell>
          <cell r="V219">
            <v>0.68895966029723898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2</v>
          </cell>
          <cell r="AG219">
            <v>2</v>
          </cell>
          <cell r="AH219" t="str">
            <v>list(list(c(-92.347489, -92.342697, -92.343194, -92.347546, -92.347489, 41.790247, 41.790281, 41.780792, 41.780789, 41.790247)))</v>
          </cell>
        </row>
        <row r="220">
          <cell r="A220">
            <v>1945390</v>
          </cell>
          <cell r="B220" t="str">
            <v>Linden city, Iowa</v>
          </cell>
          <cell r="C220">
            <v>200</v>
          </cell>
          <cell r="D220">
            <v>107813</v>
          </cell>
          <cell r="E220">
            <v>0.14699999999999999</v>
          </cell>
          <cell r="F220">
            <v>0.145454545454545</v>
          </cell>
          <cell r="G220">
            <v>5.4545454545454501E-2</v>
          </cell>
          <cell r="H220">
            <v>0</v>
          </cell>
          <cell r="I220">
            <v>0.316</v>
          </cell>
          <cell r="J220">
            <v>5.0251256281407001E-3</v>
          </cell>
          <cell r="K220">
            <v>0.45652173913043398</v>
          </cell>
          <cell r="L220">
            <v>0.27631578947368401</v>
          </cell>
          <cell r="M220">
            <v>0.163636363636363</v>
          </cell>
          <cell r="N220">
            <v>0.95805739514348698</v>
          </cell>
          <cell r="O220">
            <v>0.76220806794055196</v>
          </cell>
          <cell r="P220">
            <v>0.76539278131634803</v>
          </cell>
          <cell r="Q220">
            <v>0.69002123142250504</v>
          </cell>
          <cell r="R220">
            <v>0</v>
          </cell>
          <cell r="S220">
            <v>0.337579617834394</v>
          </cell>
          <cell r="T220">
            <v>0.49787685774946899</v>
          </cell>
          <cell r="U220">
            <v>0.93524416135881105</v>
          </cell>
          <cell r="V220">
            <v>0.41188959660297197</v>
          </cell>
          <cell r="W220">
            <v>0</v>
          </cell>
          <cell r="X220">
            <v>2</v>
          </cell>
          <cell r="Y220">
            <v>2</v>
          </cell>
          <cell r="Z220">
            <v>2</v>
          </cell>
          <cell r="AA220">
            <v>0</v>
          </cell>
          <cell r="AB220">
            <v>1</v>
          </cell>
          <cell r="AC220">
            <v>0</v>
          </cell>
          <cell r="AD220">
            <v>1</v>
          </cell>
          <cell r="AE220">
            <v>2</v>
          </cell>
          <cell r="AF220">
            <v>1</v>
          </cell>
          <cell r="AG220">
            <v>11</v>
          </cell>
          <cell r="AH220" t="str">
            <v>list(list(c(-94.279922, -94.2799, -94.277153, -94.259987, -94.25995, -94.279917, -94.279922, 41.645691, 41.649664, 41.648182, 41.648021, 41.63715, 41.637354, 41.645691)))</v>
          </cell>
        </row>
        <row r="221">
          <cell r="A221">
            <v>1952545</v>
          </cell>
          <cell r="B221" t="str">
            <v>Minburn city, Iowa</v>
          </cell>
          <cell r="C221">
            <v>325</v>
          </cell>
          <cell r="D221">
            <v>71042</v>
          </cell>
          <cell r="E221">
            <v>3.1E-2</v>
          </cell>
          <cell r="F221">
            <v>6.0606060606060597E-3</v>
          </cell>
          <cell r="G221">
            <v>6.0606060606060597E-3</v>
          </cell>
          <cell r="H221">
            <v>0</v>
          </cell>
          <cell r="I221">
            <v>0.32100000000000001</v>
          </cell>
          <cell r="J221">
            <v>-0.10958904109589</v>
          </cell>
          <cell r="K221">
            <v>0.52777777777777701</v>
          </cell>
          <cell r="L221">
            <v>8.8397790055248601E-2</v>
          </cell>
          <cell r="M221">
            <v>7.2727272727272696E-2</v>
          </cell>
          <cell r="N221">
            <v>0.60154525386313396</v>
          </cell>
          <cell r="O221">
            <v>0.10721868365180399</v>
          </cell>
          <cell r="P221">
            <v>6.2632696390658105E-2</v>
          </cell>
          <cell r="Q221">
            <v>0.14331210191082799</v>
          </cell>
          <cell r="R221">
            <v>0</v>
          </cell>
          <cell r="S221">
            <v>0.35987261146496802</v>
          </cell>
          <cell r="T221">
            <v>0.71443736730360896</v>
          </cell>
          <cell r="U221">
            <v>0.45329087048832201</v>
          </cell>
          <cell r="V221">
            <v>7.5371549893842801E-2</v>
          </cell>
          <cell r="W221">
            <v>1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1</v>
          </cell>
          <cell r="AC221">
            <v>2</v>
          </cell>
          <cell r="AD221">
            <v>2</v>
          </cell>
          <cell r="AE221">
            <v>1</v>
          </cell>
          <cell r="AF221">
            <v>0</v>
          </cell>
          <cell r="AG221">
            <v>7</v>
          </cell>
          <cell r="AH221" t="str">
            <v>list(list(c(-94.033358, -94.028503, -94.023575, -94.02366, -94.03334, -94.033358, 41.761142, 41.76126, 41.761245, 41.75396, 41.75386, 41.761142)))</v>
          </cell>
        </row>
        <row r="222">
          <cell r="A222">
            <v>1925500</v>
          </cell>
          <cell r="B222" t="str">
            <v>Emerson city, Iowa</v>
          </cell>
          <cell r="C222">
            <v>403</v>
          </cell>
          <cell r="D222">
            <v>49063</v>
          </cell>
          <cell r="E222">
            <v>0.151</v>
          </cell>
          <cell r="F222">
            <v>8.9430894308942993E-2</v>
          </cell>
          <cell r="G222">
            <v>0.105691056910569</v>
          </cell>
          <cell r="H222">
            <v>4.2999999999999997E-2</v>
          </cell>
          <cell r="I222">
            <v>0.45500000000000002</v>
          </cell>
          <cell r="J222">
            <v>-7.9908675799086698E-2</v>
          </cell>
          <cell r="K222">
            <v>0.55949367088607505</v>
          </cell>
          <cell r="L222">
            <v>0.12765957446808501</v>
          </cell>
          <cell r="M222">
            <v>0.23170731707316999</v>
          </cell>
          <cell r="N222">
            <v>0.102649006622516</v>
          </cell>
          <cell r="O222">
            <v>0.78025477707006297</v>
          </cell>
          <cell r="P222">
            <v>0.48726114649681501</v>
          </cell>
          <cell r="Q222">
            <v>0.91188959660297197</v>
          </cell>
          <cell r="R222">
            <v>0.73404255319148903</v>
          </cell>
          <cell r="S222">
            <v>0.854564755838641</v>
          </cell>
          <cell r="T222">
            <v>0.80148619957537104</v>
          </cell>
          <cell r="U222">
            <v>0.645435244161358</v>
          </cell>
          <cell r="V222">
            <v>0.743099787685774</v>
          </cell>
          <cell r="W222">
            <v>2</v>
          </cell>
          <cell r="X222">
            <v>2</v>
          </cell>
          <cell r="Y222">
            <v>1</v>
          </cell>
          <cell r="Z222">
            <v>2</v>
          </cell>
          <cell r="AA222">
            <v>2</v>
          </cell>
          <cell r="AB222">
            <v>2</v>
          </cell>
          <cell r="AC222">
            <v>2</v>
          </cell>
          <cell r="AD222">
            <v>2</v>
          </cell>
          <cell r="AE222">
            <v>1</v>
          </cell>
          <cell r="AF222">
            <v>2</v>
          </cell>
          <cell r="AG222">
            <v>18</v>
          </cell>
          <cell r="AH222" t="str">
            <v>list(list(c(-95.408364, -95.405878, -95.404269, -95.403604, -95.398177, -95.398108, -95.398032, -95.396256, -95.398899, -95.406367, -95.406626, -95.408323, -95.408364, 41.020037, 41.020049, 41.023655, 41.021468, 41.02148, 41.020379, 41.016952, 41.016217, 41.014324, 41.014279, 41.01607, 41.016077, 41.020037)))</v>
          </cell>
        </row>
        <row r="223">
          <cell r="A223">
            <v>1935715</v>
          </cell>
          <cell r="B223" t="str">
            <v>Henderson city, Iowa</v>
          </cell>
          <cell r="C223">
            <v>144</v>
          </cell>
          <cell r="D223">
            <v>54375</v>
          </cell>
          <cell r="E223">
            <v>0.254</v>
          </cell>
          <cell r="F223">
            <v>0.18</v>
          </cell>
          <cell r="G223">
            <v>0.04</v>
          </cell>
          <cell r="H223">
            <v>0</v>
          </cell>
          <cell r="I223">
            <v>0.47399999999999998</v>
          </cell>
          <cell r="J223">
            <v>-0.221621621621621</v>
          </cell>
          <cell r="K223">
            <v>0.59</v>
          </cell>
          <cell r="L223">
            <v>0.27536231884057899</v>
          </cell>
          <cell r="M223">
            <v>0.32</v>
          </cell>
          <cell r="N223">
            <v>0.19867549668874099</v>
          </cell>
          <cell r="O223">
            <v>0.94798301486199499</v>
          </cell>
          <cell r="P223">
            <v>0.87261146496815201</v>
          </cell>
          <cell r="Q223">
            <v>0.53821656050955402</v>
          </cell>
          <cell r="R223">
            <v>0</v>
          </cell>
          <cell r="S223">
            <v>0.886411889596603</v>
          </cell>
          <cell r="T223">
            <v>0.85987261146496796</v>
          </cell>
          <cell r="U223">
            <v>0.93312101910828005</v>
          </cell>
          <cell r="V223">
            <v>0.94585987261146498</v>
          </cell>
          <cell r="W223">
            <v>2</v>
          </cell>
          <cell r="X223">
            <v>2</v>
          </cell>
          <cell r="Y223">
            <v>2</v>
          </cell>
          <cell r="Z223">
            <v>1</v>
          </cell>
          <cell r="AA223">
            <v>0</v>
          </cell>
          <cell r="AB223">
            <v>2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>
            <v>17</v>
          </cell>
          <cell r="AH223" t="str">
            <v>list(list(c(-95.433906, -95.433298, -95.428771, -95.427587, -95.426428, -95.426706, -95.427648, -95.434202, -95.433906, 41.139774, 41.142585, 41.142439, 41.143216, 41.139134, 41.139432, 41.137205, 41.137282, 41.139774)))</v>
          </cell>
        </row>
        <row r="224">
          <cell r="A224">
            <v>1948720</v>
          </cell>
          <cell r="B224" t="str">
            <v>Malvern city, Iowa</v>
          </cell>
          <cell r="C224">
            <v>1046</v>
          </cell>
          <cell r="D224">
            <v>84223</v>
          </cell>
          <cell r="E224">
            <v>6.5000000000000002E-2</v>
          </cell>
          <cell r="F224">
            <v>0.12967032967032899</v>
          </cell>
          <cell r="G224">
            <v>5.9340659340659303E-2</v>
          </cell>
          <cell r="H224">
            <v>0.01</v>
          </cell>
          <cell r="I224">
            <v>0.40699999999999997</v>
          </cell>
          <cell r="J224">
            <v>-8.4063047285464099E-2</v>
          </cell>
          <cell r="K224">
            <v>0.37711864406779599</v>
          </cell>
          <cell r="L224">
            <v>0.14794007490636699</v>
          </cell>
          <cell r="M224">
            <v>0.206593406593406</v>
          </cell>
          <cell r="N224">
            <v>0.83002207505518699</v>
          </cell>
          <cell r="O224">
            <v>0.31210191082802502</v>
          </cell>
          <cell r="P224">
            <v>0.69002123142250504</v>
          </cell>
          <cell r="Q224">
            <v>0.72823779193205895</v>
          </cell>
          <cell r="R224">
            <v>0.3</v>
          </cell>
          <cell r="S224">
            <v>0.73885350318471299</v>
          </cell>
          <cell r="T224">
            <v>0.249469214437367</v>
          </cell>
          <cell r="U224">
            <v>0.72186836518046704</v>
          </cell>
          <cell r="V224">
            <v>0.62738853503184699</v>
          </cell>
          <cell r="W224">
            <v>0</v>
          </cell>
          <cell r="X224">
            <v>0</v>
          </cell>
          <cell r="Y224">
            <v>2</v>
          </cell>
          <cell r="Z224">
            <v>2</v>
          </cell>
          <cell r="AA224">
            <v>0</v>
          </cell>
          <cell r="AB224">
            <v>2</v>
          </cell>
          <cell r="AC224">
            <v>2</v>
          </cell>
          <cell r="AD224">
            <v>0</v>
          </cell>
          <cell r="AE224">
            <v>2</v>
          </cell>
          <cell r="AF224">
            <v>1</v>
          </cell>
          <cell r="AG224">
            <v>11</v>
          </cell>
          <cell r="AH224" t="str">
            <v>list(list(c(-95.594707, -95.575617, -95.575625, -95.578169, -95.578172, -95.575637, -95.575668, -95.578088, -95.57803, -95.575642, -95.575585, -95.573013, -95.575537, -95.575491, -95.585046, -95.585148, -95.594497, -95.594779, -95.594707, 41.016195, 41.016267, 41.009108, 41.009138, 41.008474, 41.007794, 41.002509, 41.001747, 40.998157, 40.998103, 40.994175, 40.990892, 40.990879, 40.987294, 40.987264, 40.998066, 40.99809, 40.999998, 41.016195)))</v>
          </cell>
        </row>
        <row r="225">
          <cell r="A225">
            <v>1955515</v>
          </cell>
          <cell r="B225" t="str">
            <v>Nemaha city, Iowa</v>
          </cell>
          <cell r="C225">
            <v>66</v>
          </cell>
          <cell r="D225">
            <v>56667</v>
          </cell>
          <cell r="E225">
            <v>0</v>
          </cell>
          <cell r="F225">
            <v>0.375</v>
          </cell>
          <cell r="G225">
            <v>6.25E-2</v>
          </cell>
          <cell r="H225">
            <v>0.15</v>
          </cell>
          <cell r="I225">
            <v>0.35499999999999998</v>
          </cell>
          <cell r="J225">
            <v>-0.223529411764705</v>
          </cell>
          <cell r="K225">
            <v>0.53333333333333299</v>
          </cell>
          <cell r="L225">
            <v>0</v>
          </cell>
          <cell r="M225">
            <v>6.25E-2</v>
          </cell>
          <cell r="N225">
            <v>0.25275938189845398</v>
          </cell>
          <cell r="O225">
            <v>0</v>
          </cell>
          <cell r="P225">
            <v>0.99256900212314203</v>
          </cell>
          <cell r="Q225">
            <v>0.75265392781316298</v>
          </cell>
          <cell r="R225">
            <v>0.97446808510638205</v>
          </cell>
          <cell r="S225">
            <v>0.51910828025477695</v>
          </cell>
          <cell r="T225">
            <v>0.73248407643312097</v>
          </cell>
          <cell r="U225">
            <v>0</v>
          </cell>
          <cell r="V225">
            <v>5.6263269639065798E-2</v>
          </cell>
          <cell r="W225">
            <v>2</v>
          </cell>
          <cell r="X225">
            <v>0</v>
          </cell>
          <cell r="Y225">
            <v>2</v>
          </cell>
          <cell r="Z225">
            <v>2</v>
          </cell>
          <cell r="AA225">
            <v>2</v>
          </cell>
          <cell r="AB225">
            <v>1</v>
          </cell>
          <cell r="AC225">
            <v>2</v>
          </cell>
          <cell r="AD225">
            <v>2</v>
          </cell>
          <cell r="AE225">
            <v>0</v>
          </cell>
          <cell r="AF225">
            <v>0</v>
          </cell>
          <cell r="AG225">
            <v>13</v>
          </cell>
          <cell r="AH225" t="str">
            <v>list(list(c(-95.091495, -95.090277, -95.087166, -95.082873, -95.086574, -95.091469, -95.091495, 42.517975, 42.517977, 42.515533, 42.512528, 42.51299, 42.512983, 42.517975)))</v>
          </cell>
        </row>
        <row r="226">
          <cell r="A226">
            <v>1938820</v>
          </cell>
          <cell r="B226" t="str">
            <v>Ireton city, Iowa</v>
          </cell>
          <cell r="C226">
            <v>590</v>
          </cell>
          <cell r="D226">
            <v>71250</v>
          </cell>
          <cell r="E226">
            <v>0.187</v>
          </cell>
          <cell r="F226">
            <v>5.7268722466960298E-2</v>
          </cell>
          <cell r="G226">
            <v>8.8105726872246704E-3</v>
          </cell>
          <cell r="H226">
            <v>6.9999999999999897E-3</v>
          </cell>
          <cell r="I226">
            <v>0.28399999999999997</v>
          </cell>
          <cell r="J226">
            <v>-3.1198686371100098E-2</v>
          </cell>
          <cell r="K226">
            <v>0.40575916230366399</v>
          </cell>
          <cell r="L226">
            <v>0.10980392156862701</v>
          </cell>
          <cell r="M226">
            <v>0.19383259911894199</v>
          </cell>
          <cell r="N226">
            <v>0.60596026490066202</v>
          </cell>
          <cell r="O226">
            <v>0.86093418259023302</v>
          </cell>
          <cell r="P226">
            <v>0.290870488322717</v>
          </cell>
          <cell r="Q226">
            <v>0.16454352441613501</v>
          </cell>
          <cell r="R226">
            <v>0.25957446808510598</v>
          </cell>
          <cell r="S226">
            <v>0.20806794055201699</v>
          </cell>
          <cell r="T226">
            <v>0.323779193205944</v>
          </cell>
          <cell r="U226">
            <v>0.57112526539278097</v>
          </cell>
          <cell r="V226">
            <v>0.55838641188959603</v>
          </cell>
          <cell r="W226">
            <v>1</v>
          </cell>
          <cell r="X226">
            <v>2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1</v>
          </cell>
          <cell r="AD226">
            <v>0</v>
          </cell>
          <cell r="AE226">
            <v>1</v>
          </cell>
          <cell r="AF226">
            <v>1</v>
          </cell>
          <cell r="AG226">
            <v>6</v>
          </cell>
          <cell r="AH226" t="str">
            <v>list(list(c(-96.331659, -96.312632, -96.312618, -96.309022, -96.309008, -96.308074, -96.309567, -96.312586, -96.312569, -96.331727, -96.331659, 42.982235, 42.982093, 42.977773, 42.976715, 42.974743, 42.974731, 42.973314, 42.973978, 42.967505, 42.967684, 42.982235)))</v>
          </cell>
        </row>
        <row r="227">
          <cell r="A227">
            <v>1901180</v>
          </cell>
          <cell r="B227" t="str">
            <v>Alleman city, Iowa</v>
          </cell>
          <cell r="C227">
            <v>423</v>
          </cell>
          <cell r="D227">
            <v>121875</v>
          </cell>
          <cell r="E227">
            <v>6.9999999999999897E-3</v>
          </cell>
          <cell r="F227">
            <v>0</v>
          </cell>
          <cell r="G227">
            <v>1.1695906432748499E-2</v>
          </cell>
          <cell r="H227">
            <v>1.7000000000000001E-2</v>
          </cell>
          <cell r="I227">
            <v>0.28999999999999998</v>
          </cell>
          <cell r="J227">
            <v>-2.0833333333333301E-2</v>
          </cell>
          <cell r="K227">
            <v>0.198738170347003</v>
          </cell>
          <cell r="L227">
            <v>5.8139534883720903E-3</v>
          </cell>
          <cell r="M227">
            <v>8.1871345029239706E-2</v>
          </cell>
          <cell r="N227">
            <v>0.98675496688741704</v>
          </cell>
          <cell r="O227">
            <v>3.3970276008492499E-2</v>
          </cell>
          <cell r="P227">
            <v>0</v>
          </cell>
          <cell r="Q227">
            <v>0.192144373673036</v>
          </cell>
          <cell r="R227">
            <v>0.40531914893616999</v>
          </cell>
          <cell r="S227">
            <v>0.234607218683651</v>
          </cell>
          <cell r="T227">
            <v>2.2292993630573198E-2</v>
          </cell>
          <cell r="U227">
            <v>0.10721868365180399</v>
          </cell>
          <cell r="V227">
            <v>9.2356687898089096E-2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</v>
          </cell>
          <cell r="AB227">
            <v>0</v>
          </cell>
          <cell r="AC227">
            <v>1</v>
          </cell>
          <cell r="AD227">
            <v>0</v>
          </cell>
          <cell r="AE227">
            <v>0</v>
          </cell>
          <cell r="AF227">
            <v>0</v>
          </cell>
          <cell r="AG227">
            <v>2</v>
          </cell>
          <cell r="AH227" t="str">
            <v>list(list(c(-93.639111, -93.629403, -93.629377, -93.621013, -93.619606, -93.61967, -93.595433, -93.595437, -93.595484, -93.598685, -93.600328, -93.60034, -93.61014, -93.610186, -93.624728, -93.624654, -93.634368, -93.639239, -93.639111, 41.820325, 41.820319, 41.823939, 41.823935, 41.821993, 41.827543, 41.827586, 41.820354, 41.805162, 41.805116, 41.803411, 41.79851, 41.798538, 41.805771, 41.805822, 41.812143, 41.812154, 41.813064, 41.820325)))</v>
          </cell>
        </row>
        <row r="228">
          <cell r="A228">
            <v>1921000</v>
          </cell>
          <cell r="B228" t="str">
            <v>Des Moines city, Iowa</v>
          </cell>
          <cell r="C228">
            <v>214133</v>
          </cell>
          <cell r="D228">
            <v>65932</v>
          </cell>
          <cell r="E228">
            <v>0.15</v>
          </cell>
          <cell r="F228">
            <v>0.17131124798845701</v>
          </cell>
          <cell r="G228">
            <v>4.3482603629099302E-2</v>
          </cell>
          <cell r="H228">
            <v>5.5999999999999897E-2</v>
          </cell>
          <cell r="I228">
            <v>0.28899999999999998</v>
          </cell>
          <cell r="J228">
            <v>5.2597169584089103E-2</v>
          </cell>
          <cell r="K228">
            <v>0.41292439372325201</v>
          </cell>
          <cell r="L228">
            <v>8.1820417196016501E-2</v>
          </cell>
          <cell r="M228">
            <v>0.31392264580211898</v>
          </cell>
          <cell r="N228">
            <v>0.49006622516556197</v>
          </cell>
          <cell r="O228">
            <v>0.77176220806794005</v>
          </cell>
          <cell r="P228">
            <v>0.84288747346072102</v>
          </cell>
          <cell r="Q228">
            <v>0.57749469214437299</v>
          </cell>
          <cell r="R228">
            <v>0.822340425531914</v>
          </cell>
          <cell r="S228">
            <v>0.22929936305732401</v>
          </cell>
          <cell r="T228">
            <v>0.34607218683651803</v>
          </cell>
          <cell r="U228">
            <v>0.420382165605095</v>
          </cell>
          <cell r="V228">
            <v>0.94055201698513802</v>
          </cell>
          <cell r="W228">
            <v>1</v>
          </cell>
          <cell r="X228">
            <v>2</v>
          </cell>
          <cell r="Y228">
            <v>2</v>
          </cell>
          <cell r="Z228">
            <v>1</v>
          </cell>
          <cell r="AA228">
            <v>2</v>
          </cell>
          <cell r="AB228">
            <v>0</v>
          </cell>
          <cell r="AC228">
            <v>0</v>
          </cell>
          <cell r="AD228">
            <v>1</v>
          </cell>
          <cell r="AE228">
            <v>1</v>
          </cell>
          <cell r="AF228">
            <v>2</v>
          </cell>
          <cell r="AG228">
            <v>12</v>
          </cell>
          <cell r="AH228" t="str">
            <v>list(list(c(-93.60183, -93.601649, -93.600535, -93.600538, -93.601545, -93.600754, -93.603571, -93.60183, 41.651313, 41.654179, 41.654178, 41.652737, 41.652234, 41.65063, 41.65017, 41.651313)), list(c(-93.709578, -93.703548, -93.703559, -93.703561, -93.703658, -93.703679, -93.703769, -93.703769, -93.703758, -93.708089, -93.707344, -93.708649, -93.708601, -93.704019, -93.703793, -93.703843, -93.702567, -93.70268, -93.697657, -93.697643, -93.697618, -93.695021, -93.695037, -93.695875, -93.692664, -93.692659, 
-93.690624, -93.686492, -93.685978, -93.685982, -93.685544, -93.685542, -93.684679, -93.684671, -93.681475, -93.678156, -93.678121, -93.674282, -93.674256, -93.673503, -93.673507, -93.673322, -93.66853, -93.669876, -93.67147, -93.671301, -93.668929, -93.663611, -93.662628, -93.662542, -93.654229, -93.652619, -93.651919, -93.64186, -93.640144, -93.639733, -93.637516, -93.637517, -93.635664, -93.634641, -93.636245, -93.636251, -93.634465, -93.629645, -93.628977, -93.628979, -93.628765, -93.628776, 
-93.62481, -93.623583, -93.619972, -93.615114, -93.610254, -93.607825, -93.604793, -93.604797, -93.602463, -93.602942, -93.60537, -93.605376, -93.602522, -93.602517, -93.605372, -93.605385, -93.607748, -93.607813, -93.610262, -93.610246, -93.605382, -93.601289, -93.600933, -93.600775, -93.600771, -93.600921, -93.600915, -93.600564, -93.602221, -93.600566, -93.600552, -93.600491, -93.594492, -93.59483, -93.591788, -93.591754, -93.591081, -93.588423, -93.586974, -93.586976, -93.585671, -93.58133, -93.575846, 
-93.575269, -93.575257, -93.570825, -93.570831, -93.569412, -93.562602, -93.561158, -93.561167, -93.559996, -93.55852, -93.558524, -93.556634, -93.556634, -93.555145, -93.557326, -93.557333, -93.547442, -93.54668, -93.541862, -93.541857, -93.542106, -93.542105, -93.541855, -93.54183, -93.541814, -93.54178, -93.542216, -93.543315, -93.542968, -93.536974, -93.529633, -93.527889, -93.52298, -93.520483, -93.51655, -93.514803, -93.513759, -93.508733, -93.506361, -93.528633, -93.529908, -93.529915, -93.512787, 
-93.512785, -93.515183, -93.51517, -93.517564, -93.517545, -93.512749, -93.512652, -93.504481, -93.503215, -93.503228, -93.501388, -93.494524, -93.493798, -93.501587, -93.503247, -93.504654, -93.504653, -93.505907, -93.506415, -93.506786, -93.506776, -93.512831, -93.512859, -93.513217, -93.513949, -93.516456, -93.516448, -93.519293, -93.5193, -93.52341, -93.524857, -93.524819, -93.527262, -93.527268, -93.529893, -93.529908, -93.529899, -93.529895, -93.527306, -93.527323, -93.529908, -93.532155, -93.532162, 
-93.531662, -93.531583, -93.529854, -93.529842, -93.529809, -93.52962, -93.52966, -93.528161, -93.521926, -93.516728, -93.514674, -93.513189, -93.513318, -93.51206, -93.51096, -93.510957, -93.511611, -93.516855, -93.520068, -93.52001, -93.521545, -93.521292, -93.520462, -93.521058, -93.52299, -93.524792, -93.527649, -93.52933, -93.532846, -93.540671, -93.544127, -93.544134, -93.548242, -93.548909, -93.549361, -93.5579, -93.558106, -93.558003, -93.557197, -93.549603, -93.549686, -93.554499, -93.554473, 
-93.558043, -93.561253, -93.564589, -93.562944, -93.562938, -93.562157, -93.567117, -93.566416, -93.568031, -93.569639, -93.571637, -93.569799, -93.572541, -93.570407, -93.570277, -93.591131, -93.593961, -93.604665, -93.603343, -93.600338, -93.596678, -93.596699, -93.606376, -93.61599, -93.616053, -93.615823, -93.608906, -93.608877, -93.608835, -93.606404, -93.606411, -93.61129, -93.624481, -93.625757, -93.625724, -93.630644, -93.635409, -93.636019, -93.636144, -93.630738, -93.630765, -93.633173, 
-93.633197, -93.635926, -93.635901, -93.637229, -93.645328, -93.645224, -93.640141, -93.640105, -93.639284, -93.644357, -93.64506, -93.654404, -93.654679, -93.654591, -93.657784, -93.658892, -93.674276, -93.674217, -93.698154, -93.698359, -93.703175, -93.703292, -93.703316, -93.703191, -93.703369, -93.703367, -93.703366, -93.703263, -93.703381, -93.703401, -93.703499, -93.703415, -93.703464, -93.704704, -93.704721, -93.706165, -93.709578, 41.591832, 41.591837, 41.593014, 41.593157, 41.600437, 41.600437, 
41.607193, 41.607646, 41.614886, 41.614882, 41.616086, 41.616688, 41.622135, 41.622136, 41.622136, 41.629395, 41.629397, 41.636661, 41.63668, 41.643914, 41.648904, 41.64879, 41.644988, 41.644056, 41.645712, 41.644072, 41.643994, 41.644028, 41.644032, 41.645437, 41.645441, 41.64601, 41.64601, 41.644042, 41.644902, 41.644929, 41.642325, 41.642756, 41.643881, 41.643885, 41.644507, 41.644507, 41.644145, 41.645254, 41.646006, 41.646087, 41.645536, 41.645274, 41.645122, 41.644952, 41.642232, 41.640188, 
41.636822, 41.636768, 41.636777, 41.639392, 41.639994, 41.639583, 41.639541, 41.637716, 41.637656, 41.636753, 41.63676, 41.636786, 41.636779, 41.637794, 41.637795, 41.636778, 41.636753, 41.636745, 41.636752, 41.636752, 41.636757, 41.636767, 41.636779, 41.637692, 41.637697, 41.639513, 41.639508, 41.64042, 41.640426, 41.641671, 41.641836, 41.644044, 41.644664, 41.647683, 41.64768, 41.648998, 41.649003, 41.648399, 41.64587, 41.64587, 41.644708, 41.644705, 41.644049, 41.639517, 41.63813, 41.638589, 41.636793, 
41.636794, 41.636821, 41.638606, 41.63862, 41.63979, 41.640243, 41.639334, 41.638357, 41.636857, 41.63689, 41.63689, 41.636847, 41.636955, 41.638659, 41.638627, 41.636815, 41.636798, 41.636756, 41.637726, 41.639256, 41.639837, 41.638875, 41.64049, 41.640494, 41.638723, 41.637867, 41.637866, 41.636766, 41.636833, 41.636821, 41.636854, 41.637805, 41.637806, 41.638162, 41.638167, 41.647673, 41.651375, 41.654086, 41.654947, 41.65638, 41.656465, 41.657491, 41.658573, 41.658614, 41.658585, 41.657356, 41.65201, 
41.648938, 41.646189, 41.64083, 41.636831, 41.636711, 41.635598, 41.629603, 41.629554, 41.630161, 41.630162, 41.633154, 41.633165, 41.636603, 41.636596, 41.633228, 41.633229, 41.631557, 41.629615, 41.62958, 41.623048, 41.618706, 41.619222, 41.620609, 41.622213, 41.616144, 41.615226, 41.615205, 41.616476, 41.62236, 41.622373, 41.615662, 41.615085, 41.615087, 41.615093, 41.616672, 41.616565, 41.615349, 41.615112, 41.615115, 41.622377, 41.622368, 41.620555, 41.620546, 41.619465, 41.615121, 41.611503, 
41.6115, 41.607875, 41.607876, 41.607877, 41.604914, 41.604356, 41.603371, 41.600633, 41.589913, 41.582933, 41.568634, 41.553911, 41.551985, 41.551967, 41.553212, 41.554457, 41.558323, 41.563037, 41.563822, 41.558958, 41.556148, 41.553462, 41.54127, 41.535648, 41.52867, 41.525112, 41.522012, 41.519241, 41.515705, 41.513443, 41.512479, 41.513455, 41.513474, 41.512145, 41.512092, 41.512494, 41.511161, 41.511309, 41.511315, 41.496683, 41.497011, 41.48897, 41.488828, 41.48945, 41.489292, 41.482091, 41.482229, 
41.480297, 41.480365, 41.479629, 41.485972, 41.485954, 41.488577, 41.489549, 41.489642, 41.488272, 41.487141, 41.487885, 41.491203, 41.491607, 41.493074, 41.494221, 41.497076, 41.497201, 41.497213, 41.497314, 41.49868, 41.499223, 41.500835, 41.511838, 41.511907, 41.511967, 41.499338, 41.498757, 41.498681, 41.497367, 41.495526, 41.495028, 41.490051, 41.490048, 41.49008, 41.491062, 41.493811, 41.493802, 41.4938, 41.493804, 41.486499, 41.486472, 41.484734, 41.484738, 41.482821, 41.482837, 41.483965, 
41.482839, 41.482912, 41.489003, 41.48877, 41.492638, 41.493828, 41.493868, 41.497553, 41.497564, 41.504804, 41.508901, 41.507888, 41.512062, 41.512065, 41.514023, 41.513524, 41.52657, 41.526584, 41.537436, 41.541002, 41.548334, 41.555648, 41.562687, 41.566393, 41.56943, 41.577267, 41.580854, 41.582695, 41.585885, 41.5882, 41.588201, 41.589152, 41.589155, 41.591832)))</v>
          </cell>
        </row>
        <row r="229">
          <cell r="A229">
            <v>1969240</v>
          </cell>
          <cell r="B229" t="str">
            <v>Runnells city, Iowa</v>
          </cell>
          <cell r="C229">
            <v>457</v>
          </cell>
          <cell r="D229">
            <v>101500</v>
          </cell>
          <cell r="E229">
            <v>0.08</v>
          </cell>
          <cell r="F229">
            <v>0.13218390804597699</v>
          </cell>
          <cell r="G229">
            <v>2.8735632183908E-2</v>
          </cell>
          <cell r="H229">
            <v>5.7000000000000002E-2</v>
          </cell>
          <cell r="I229">
            <v>0.28299999999999997</v>
          </cell>
          <cell r="J229">
            <v>-9.8619329388560106E-2</v>
          </cell>
          <cell r="K229">
            <v>0.35093167701863298</v>
          </cell>
          <cell r="L229">
            <v>2.2471910112359501E-2</v>
          </cell>
          <cell r="M229">
            <v>0.15517241379310301</v>
          </cell>
          <cell r="N229">
            <v>0.93598233995584901</v>
          </cell>
          <cell r="O229">
            <v>0.40764331210191002</v>
          </cell>
          <cell r="P229">
            <v>0.70700636942675099</v>
          </cell>
          <cell r="Q229">
            <v>0.387473460721868</v>
          </cell>
          <cell r="R229">
            <v>0.83085106382978702</v>
          </cell>
          <cell r="S229">
            <v>0.20488322717622001</v>
          </cell>
          <cell r="T229">
            <v>0.17940552016985101</v>
          </cell>
          <cell r="U229">
            <v>0.146496815286624</v>
          </cell>
          <cell r="V229">
            <v>0.35881104033970201</v>
          </cell>
          <cell r="W229">
            <v>0</v>
          </cell>
          <cell r="X229">
            <v>1</v>
          </cell>
          <cell r="Y229">
            <v>2</v>
          </cell>
          <cell r="Z229">
            <v>1</v>
          </cell>
          <cell r="AA229">
            <v>2</v>
          </cell>
          <cell r="AB229">
            <v>0</v>
          </cell>
          <cell r="AC229">
            <v>2</v>
          </cell>
          <cell r="AD229">
            <v>0</v>
          </cell>
          <cell r="AE229">
            <v>0</v>
          </cell>
          <cell r="AF229">
            <v>1</v>
          </cell>
          <cell r="AG229">
            <v>9</v>
          </cell>
          <cell r="AH229" t="str">
            <v>list(list(c(-93.367499, -93.360643, -93.357855, -93.357945, -93.355502, -93.355484, -93.35662, -93.358897, -93.354166, -93.354062, -93.352877, -93.352776, -93.347977, -93.360465, -93.367241, -93.367499, 41.521844, 41.521916, 41.52104, 41.525565, 41.525587, 41.521962, 41.519606, 41.518307, 41.51836, 41.514737, 41.514747, 41.511142, 41.51024, 41.510131, 41.509933, 41.521844)))</v>
          </cell>
        </row>
        <row r="230">
          <cell r="A230">
            <v>1906490</v>
          </cell>
          <cell r="B230" t="str">
            <v>Bevington city, Iowa</v>
          </cell>
          <cell r="C230">
            <v>57</v>
          </cell>
          <cell r="D230" t="str">
            <v>NA</v>
          </cell>
          <cell r="E230">
            <v>0.46700000000000003</v>
          </cell>
          <cell r="F230">
            <v>0.11111111111111099</v>
          </cell>
          <cell r="G230">
            <v>0</v>
          </cell>
          <cell r="H230">
            <v>0</v>
          </cell>
          <cell r="I230">
            <v>0.64300000000000002</v>
          </cell>
          <cell r="J230">
            <v>-9.5238095238095205E-2</v>
          </cell>
          <cell r="K230">
            <v>0.42857142857142799</v>
          </cell>
          <cell r="L230">
            <v>0</v>
          </cell>
          <cell r="M230">
            <v>0.11111111111111099</v>
          </cell>
          <cell r="N230">
            <v>0</v>
          </cell>
          <cell r="O230">
            <v>0.99787685774946899</v>
          </cell>
          <cell r="P230">
            <v>0.59660297239914994</v>
          </cell>
          <cell r="Q230">
            <v>0</v>
          </cell>
          <cell r="R230">
            <v>0</v>
          </cell>
          <cell r="S230">
            <v>0.984076433121019</v>
          </cell>
          <cell r="T230">
            <v>0.39808917197452198</v>
          </cell>
          <cell r="U230">
            <v>0</v>
          </cell>
          <cell r="V230">
            <v>0.161358811040339</v>
          </cell>
          <cell r="W230">
            <v>2</v>
          </cell>
          <cell r="X230">
            <v>2</v>
          </cell>
          <cell r="Y230">
            <v>1</v>
          </cell>
          <cell r="Z230">
            <v>0</v>
          </cell>
          <cell r="AA230">
            <v>0</v>
          </cell>
          <cell r="AB230">
            <v>2</v>
          </cell>
          <cell r="AC230">
            <v>2</v>
          </cell>
          <cell r="AD230">
            <v>1</v>
          </cell>
          <cell r="AE230">
            <v>0</v>
          </cell>
          <cell r="AF230">
            <v>0</v>
          </cell>
          <cell r="AG230">
            <v>10</v>
          </cell>
          <cell r="AH230" t="str">
            <v>list(list(c(-93.79995, -93.795116, -93.795173, -93.79051, -93.790427, -93.783181, -93.784662, -93.781784, -93.780262, -93.780009, -93.784408, -93.78481, -93.790281, -93.790279, -93.795044, -93.795071, -93.797268, -93.795295, -93.797906, -93.799333, -93.79995, 41.357029, 41.359156, 41.366061, 41.366519, 41.362749, 41.362837, 41.36215, 41.36182, 41.359818, 41.357331, 41.358627, 41.355515, 41.355483, 41.355444, 41.355036, 41.356807, 41.355313, 41.354352, 41.353803, 41.354215, 41.357029)))</v>
          </cell>
        </row>
        <row r="231">
          <cell r="A231">
            <v>1952455</v>
          </cell>
          <cell r="B231" t="str">
            <v>Milo city, Iowa</v>
          </cell>
          <cell r="C231">
            <v>778</v>
          </cell>
          <cell r="D231">
            <v>79904</v>
          </cell>
          <cell r="E231">
            <v>1.6E-2</v>
          </cell>
          <cell r="F231">
            <v>5.3291536050156699E-2</v>
          </cell>
          <cell r="G231">
            <v>2.1943573667711599E-2</v>
          </cell>
          <cell r="H231">
            <v>0</v>
          </cell>
          <cell r="I231">
            <v>0.26200000000000001</v>
          </cell>
          <cell r="J231">
            <v>3.87096774193548E-3</v>
          </cell>
          <cell r="K231">
            <v>0.46790890269151098</v>
          </cell>
          <cell r="L231">
            <v>3.62537764350453E-2</v>
          </cell>
          <cell r="M231">
            <v>0.17868338557993699</v>
          </cell>
          <cell r="N231">
            <v>0.77262693156732798</v>
          </cell>
          <cell r="O231">
            <v>5.30785562632696E-2</v>
          </cell>
          <cell r="P231">
            <v>0.26008492569002101</v>
          </cell>
          <cell r="Q231">
            <v>0.30891719745222901</v>
          </cell>
          <cell r="R231">
            <v>0</v>
          </cell>
          <cell r="S231">
            <v>0.14012738853503101</v>
          </cell>
          <cell r="T231">
            <v>0.54246284501061504</v>
          </cell>
          <cell r="U231">
            <v>0.192144373673036</v>
          </cell>
          <cell r="V231">
            <v>0.49150743099787603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1</v>
          </cell>
          <cell r="AE231">
            <v>0</v>
          </cell>
          <cell r="AF231">
            <v>1</v>
          </cell>
          <cell r="AG231">
            <v>2</v>
          </cell>
          <cell r="AH231" t="str">
            <v>list(list(c(-93.448625, -93.442667, -93.432988, -93.43292, -93.436452, -93.437737, -93.442606, -93.442613, -93.447419, -93.447417, -93.448635, -93.448625, 41.294851, 41.294915, 41.29495, 41.284061, 41.284046, 41.282566, 41.282609, 41.284022, 41.283989, 41.291234, 41.291225, 41.294851)))</v>
          </cell>
        </row>
        <row r="232">
          <cell r="A232">
            <v>1966360</v>
          </cell>
          <cell r="B232" t="str">
            <v>Rembrandt city, Iowa</v>
          </cell>
          <cell r="C232">
            <v>209</v>
          </cell>
          <cell r="D232">
            <v>58438</v>
          </cell>
          <cell r="E232">
            <v>0.19699999999999901</v>
          </cell>
          <cell r="F232">
            <v>0.189873417721519</v>
          </cell>
          <cell r="G232">
            <v>3.7974683544303799E-2</v>
          </cell>
          <cell r="H232">
            <v>5.7000000000000002E-2</v>
          </cell>
          <cell r="I232">
            <v>0.27399999999999902</v>
          </cell>
          <cell r="J232">
            <v>2.95566502463054E-2</v>
          </cell>
          <cell r="K232">
            <v>0.4921875</v>
          </cell>
          <cell r="L232">
            <v>0.35849056603773499</v>
          </cell>
          <cell r="M232">
            <v>0.10126582278481</v>
          </cell>
          <cell r="N232">
            <v>0.29359823399558499</v>
          </cell>
          <cell r="O232">
            <v>0.88004246284500998</v>
          </cell>
          <cell r="P232">
            <v>0.89065817409766401</v>
          </cell>
          <cell r="Q232">
            <v>0.51167728237791898</v>
          </cell>
          <cell r="R232">
            <v>0.83085106382978702</v>
          </cell>
          <cell r="S232">
            <v>0.18152866242038199</v>
          </cell>
          <cell r="T232">
            <v>0.62101910828025397</v>
          </cell>
          <cell r="U232">
            <v>0.96284501061571104</v>
          </cell>
          <cell r="V232">
            <v>0.136942675159235</v>
          </cell>
          <cell r="W232">
            <v>2</v>
          </cell>
          <cell r="X232">
            <v>2</v>
          </cell>
          <cell r="Y232">
            <v>2</v>
          </cell>
          <cell r="Z232">
            <v>1</v>
          </cell>
          <cell r="AA232">
            <v>2</v>
          </cell>
          <cell r="AB232">
            <v>0</v>
          </cell>
          <cell r="AC232">
            <v>0</v>
          </cell>
          <cell r="AD232">
            <v>1</v>
          </cell>
          <cell r="AE232">
            <v>2</v>
          </cell>
          <cell r="AF232">
            <v>0</v>
          </cell>
          <cell r="AG232">
            <v>12</v>
          </cell>
          <cell r="AH232" t="str">
            <v>list(list(c(-95.171301, -95.160999, -95.160912, -95.169247, -95.168935, -95.171044, -95.171301, 42.829173, 42.829157, 42.821867, 42.821876, 42.825501, 42.825513, 42.829173)))</v>
          </cell>
        </row>
        <row r="233">
          <cell r="A233">
            <v>1973425</v>
          </cell>
          <cell r="B233" t="str">
            <v>Sioux Rapids city, Iowa</v>
          </cell>
          <cell r="C233">
            <v>748</v>
          </cell>
          <cell r="D233">
            <v>60000</v>
          </cell>
          <cell r="E233">
            <v>6.0999999999999999E-2</v>
          </cell>
          <cell r="F233">
            <v>5.2980132450331098E-2</v>
          </cell>
          <cell r="G233">
            <v>3.3112582781456901E-2</v>
          </cell>
          <cell r="H233">
            <v>8.0000000000000002E-3</v>
          </cell>
          <cell r="I233">
            <v>0.36699999999999999</v>
          </cell>
          <cell r="J233">
            <v>-3.4838709677419297E-2</v>
          </cell>
          <cell r="K233">
            <v>0.37601626016260098</v>
          </cell>
          <cell r="L233">
            <v>0.119533527696793</v>
          </cell>
          <cell r="M233">
            <v>0.149006622516556</v>
          </cell>
          <cell r="N233">
            <v>0.33222958057395102</v>
          </cell>
          <cell r="O233">
            <v>0.27707006369426701</v>
          </cell>
          <cell r="P233">
            <v>0.25796178343949</v>
          </cell>
          <cell r="Q233">
            <v>0.45435244161358801</v>
          </cell>
          <cell r="R233">
            <v>0.275531914893617</v>
          </cell>
          <cell r="S233">
            <v>0.57537154989384198</v>
          </cell>
          <cell r="T233">
            <v>0.24522292993630501</v>
          </cell>
          <cell r="U233">
            <v>0.61252653927813105</v>
          </cell>
          <cell r="V233">
            <v>0.323779193205944</v>
          </cell>
          <cell r="W233">
            <v>1</v>
          </cell>
          <cell r="X233">
            <v>0</v>
          </cell>
          <cell r="Y233">
            <v>0</v>
          </cell>
          <cell r="Z233">
            <v>1</v>
          </cell>
          <cell r="AA233">
            <v>0</v>
          </cell>
          <cell r="AB233">
            <v>1</v>
          </cell>
          <cell r="AC233">
            <v>1</v>
          </cell>
          <cell r="AD233">
            <v>0</v>
          </cell>
          <cell r="AE233">
            <v>1</v>
          </cell>
          <cell r="AF233">
            <v>0</v>
          </cell>
          <cell r="AG233">
            <v>5</v>
          </cell>
          <cell r="AH233" t="str">
            <v>list(list(c(-95.156181, -95.151258, -95.151283, -95.142, -95.142086, -95.140446, -95.141996, -95.142025, -95.15126, -95.151266, -95.152528, -95.156186, -95.156181, 42.896092, 42.896098, 42.901489, 42.901557, 42.894303, 42.894353, 42.89227, 42.883444, 42.883257, 42.880739, 42.883343, 42.883393, 42.896092)))</v>
          </cell>
        </row>
        <row r="234">
          <cell r="A234">
            <v>1942555</v>
          </cell>
          <cell r="B234" t="str">
            <v>Lake Mills city, Iowa</v>
          </cell>
          <cell r="C234">
            <v>2143</v>
          </cell>
          <cell r="D234">
            <v>61875</v>
          </cell>
          <cell r="E234">
            <v>0.153</v>
          </cell>
          <cell r="F234">
            <v>0.14803625377643501</v>
          </cell>
          <cell r="G234">
            <v>3.2225579053373601E-2</v>
          </cell>
          <cell r="H234">
            <v>1.6E-2</v>
          </cell>
          <cell r="I234">
            <v>0.35099999999999998</v>
          </cell>
          <cell r="J234">
            <v>2.0476190476190401E-2</v>
          </cell>
          <cell r="K234">
            <v>0.46325878594249198</v>
          </cell>
          <cell r="L234">
            <v>0.112727272727272</v>
          </cell>
          <cell r="M234">
            <v>0.165156092648539</v>
          </cell>
          <cell r="N234">
            <v>0.387417218543046</v>
          </cell>
          <cell r="O234">
            <v>0.78662420382165599</v>
          </cell>
          <cell r="P234">
            <v>0.77388535031847105</v>
          </cell>
          <cell r="Q234">
            <v>0.44161358811040302</v>
          </cell>
          <cell r="R234">
            <v>0.39361702127659498</v>
          </cell>
          <cell r="S234">
            <v>0.498938428874734</v>
          </cell>
          <cell r="T234">
            <v>0.52123142250530696</v>
          </cell>
          <cell r="U234">
            <v>0.58492569002123096</v>
          </cell>
          <cell r="V234">
            <v>0.41613588110403399</v>
          </cell>
          <cell r="W234">
            <v>1</v>
          </cell>
          <cell r="X234">
            <v>2</v>
          </cell>
          <cell r="Y234">
            <v>2</v>
          </cell>
          <cell r="Z234">
            <v>1</v>
          </cell>
          <cell r="AA234">
            <v>1</v>
          </cell>
          <cell r="AB234">
            <v>1</v>
          </cell>
          <cell r="AC234">
            <v>0</v>
          </cell>
          <cell r="AD234">
            <v>1</v>
          </cell>
          <cell r="AE234">
            <v>1</v>
          </cell>
          <cell r="AF234">
            <v>1</v>
          </cell>
          <cell r="AG234">
            <v>11</v>
          </cell>
          <cell r="AH234" t="str">
            <v>list(list(c(-93.552255, -93.547476, -93.547486, -93.517562, -93.517553, -93.517613, -93.536335, -93.537754, -93.537693, -93.538748, -93.542604, -93.542462, -93.545664, -93.546597, -93.545914, -93.547494, -93.547465, -93.551219, -93.552424, -93.552255, 43.426449, 43.426479, 43.430312, 43.430184, 43.420845, 43.401025, 43.401149, 43.401158, 43.404181, 43.406615, 43.406568, 43.415666, 43.415634, 43.418907, 43.419254, 43.419233, 43.42286, 43.422823, 43.422635, 43.426449)))</v>
          </cell>
        </row>
        <row r="235">
          <cell r="A235">
            <v>1971040</v>
          </cell>
          <cell r="B235" t="str">
            <v>Scarville city, Iowa</v>
          </cell>
          <cell r="C235">
            <v>74</v>
          </cell>
          <cell r="D235" t="str">
            <v>NA</v>
          </cell>
          <cell r="E235">
            <v>0.27300000000000002</v>
          </cell>
          <cell r="F235">
            <v>2.94117647058823E-2</v>
          </cell>
          <cell r="G235">
            <v>2.94117647058823E-2</v>
          </cell>
          <cell r="H235">
            <v>2.79999999999999E-2</v>
          </cell>
          <cell r="I235">
            <v>0.35699999999999998</v>
          </cell>
          <cell r="J235">
            <v>2.77777777777777E-2</v>
          </cell>
          <cell r="K235">
            <v>0.57894736842105199</v>
          </cell>
          <cell r="L235">
            <v>8.1081081081081002E-2</v>
          </cell>
          <cell r="M235">
            <v>0.11764705882352899</v>
          </cell>
          <cell r="N235">
            <v>0</v>
          </cell>
          <cell r="O235">
            <v>0.95753715498938397</v>
          </cell>
          <cell r="P235">
            <v>0.14118895966029699</v>
          </cell>
          <cell r="Q235">
            <v>0.39596602972399098</v>
          </cell>
          <cell r="R235">
            <v>0.56595744680851001</v>
          </cell>
          <cell r="S235">
            <v>0.53078556263269605</v>
          </cell>
          <cell r="T235">
            <v>0.83757961783439405</v>
          </cell>
          <cell r="U235">
            <v>0.41613588110403399</v>
          </cell>
          <cell r="V235">
            <v>0.18152866242038199</v>
          </cell>
          <cell r="W235">
            <v>2</v>
          </cell>
          <cell r="X235">
            <v>2</v>
          </cell>
          <cell r="Y235">
            <v>0</v>
          </cell>
          <cell r="Z235">
            <v>1</v>
          </cell>
          <cell r="AA235">
            <v>1</v>
          </cell>
          <cell r="AB235">
            <v>1</v>
          </cell>
          <cell r="AC235">
            <v>0</v>
          </cell>
          <cell r="AD235">
            <v>2</v>
          </cell>
          <cell r="AE235">
            <v>1</v>
          </cell>
          <cell r="AF235">
            <v>0</v>
          </cell>
          <cell r="AG235">
            <v>10</v>
          </cell>
          <cell r="AH235" t="str">
            <v>list(list(c(-93.62692, -93.617016, -93.611675, -93.611657, -93.617053, -93.617054, -93.621696, -93.6269, -93.626896, -93.619136, -93.626905, -93.62692, 43.473251, 43.473434, 43.4735, 43.467262, 43.46827, 43.46813, 43.46921, 43.469597, 43.470291, 43.469188, 43.470585, 43.473251)))</v>
          </cell>
        </row>
        <row r="236">
          <cell r="A236">
            <v>1901270</v>
          </cell>
          <cell r="B236" t="str">
            <v>Allerton city, Iowa</v>
          </cell>
          <cell r="C236">
            <v>430</v>
          </cell>
          <cell r="D236">
            <v>46989</v>
          </cell>
          <cell r="E236">
            <v>0.129</v>
          </cell>
          <cell r="F236">
            <v>0.13259668508287201</v>
          </cell>
          <cell r="G236">
            <v>4.4198895027624301E-2</v>
          </cell>
          <cell r="H236">
            <v>0.06</v>
          </cell>
          <cell r="I236">
            <v>0.33200000000000002</v>
          </cell>
          <cell r="J236">
            <v>-0.14171656686626699</v>
          </cell>
          <cell r="K236">
            <v>0.30827067669172897</v>
          </cell>
          <cell r="L236">
            <v>0.15813953488372001</v>
          </cell>
          <cell r="M236">
            <v>9.9447513812154595E-2</v>
          </cell>
          <cell r="N236">
            <v>7.8366445916114705E-2</v>
          </cell>
          <cell r="O236">
            <v>0.68471337579617797</v>
          </cell>
          <cell r="P236">
            <v>0.71125265392781301</v>
          </cell>
          <cell r="Q236">
            <v>0.58492569002123096</v>
          </cell>
          <cell r="R236">
            <v>0.84680851063829699</v>
          </cell>
          <cell r="S236">
            <v>0.40021231422505299</v>
          </cell>
          <cell r="T236">
            <v>0.116772823779193</v>
          </cell>
          <cell r="U236">
            <v>0.75583864118895905</v>
          </cell>
          <cell r="V236">
            <v>0.129511677282377</v>
          </cell>
          <cell r="W236">
            <v>2</v>
          </cell>
          <cell r="X236">
            <v>2</v>
          </cell>
          <cell r="Y236">
            <v>2</v>
          </cell>
          <cell r="Z236">
            <v>1</v>
          </cell>
          <cell r="AA236">
            <v>2</v>
          </cell>
          <cell r="AB236">
            <v>1</v>
          </cell>
          <cell r="AC236">
            <v>2</v>
          </cell>
          <cell r="AD236">
            <v>0</v>
          </cell>
          <cell r="AE236">
            <v>2</v>
          </cell>
          <cell r="AF236">
            <v>0</v>
          </cell>
          <cell r="AG236">
            <v>14</v>
          </cell>
          <cell r="AH236" t="str">
            <v>list(list(c(-93.379327, -93.362634, -93.360352, -93.36031, -93.357724, -93.357939, -93.362719, -93.362764, -93.378718, -93.379327, 40.715643, 40.715652, 40.715375, 40.713824, 40.713814, 40.702986, 40.702956, 40.699381, 40.699369, 40.715643)))</v>
          </cell>
        </row>
        <row r="237">
          <cell r="A237">
            <v>1952275</v>
          </cell>
          <cell r="B237" t="str">
            <v>Millerton city, Iowa</v>
          </cell>
          <cell r="C237">
            <v>36</v>
          </cell>
          <cell r="D237">
            <v>89375</v>
          </cell>
          <cell r="E237">
            <v>6.8000000000000005E-2</v>
          </cell>
          <cell r="F237">
            <v>0.17647058823529399</v>
          </cell>
          <cell r="G237">
            <v>0</v>
          </cell>
          <cell r="H237">
            <v>0</v>
          </cell>
          <cell r="I237">
            <v>0.25700000000000001</v>
          </cell>
          <cell r="J237">
            <v>-0.2</v>
          </cell>
          <cell r="K237">
            <v>0.27586206896551702</v>
          </cell>
          <cell r="L237">
            <v>0.22727272727272699</v>
          </cell>
          <cell r="M237">
            <v>0.29411764705882298</v>
          </cell>
          <cell r="N237">
            <v>0.87196467991169901</v>
          </cell>
          <cell r="O237">
            <v>0.33014861995753703</v>
          </cell>
          <cell r="P237">
            <v>0.85987261146496796</v>
          </cell>
          <cell r="Q237">
            <v>0</v>
          </cell>
          <cell r="R237">
            <v>0</v>
          </cell>
          <cell r="S237">
            <v>0.12526539278131599</v>
          </cell>
          <cell r="T237">
            <v>8.0679405520169806E-2</v>
          </cell>
          <cell r="U237">
            <v>0.88535031847133705</v>
          </cell>
          <cell r="V237">
            <v>0.90764331210190996</v>
          </cell>
          <cell r="W237">
            <v>0</v>
          </cell>
          <cell r="X237">
            <v>1</v>
          </cell>
          <cell r="Y237">
            <v>2</v>
          </cell>
          <cell r="Z237">
            <v>0</v>
          </cell>
          <cell r="AA237">
            <v>0</v>
          </cell>
          <cell r="AB237">
            <v>0</v>
          </cell>
          <cell r="AC237">
            <v>2</v>
          </cell>
          <cell r="AD237">
            <v>0</v>
          </cell>
          <cell r="AE237">
            <v>2</v>
          </cell>
          <cell r="AF237">
            <v>2</v>
          </cell>
          <cell r="AG237">
            <v>9</v>
          </cell>
          <cell r="AH237" t="str">
            <v>list(list(c(-93.312485, -93.309774, -93.301341, -93.301402, -93.312521, -93.312485, 40.853264, 40.853307, 40.853441, 40.84604, 40.846095, 40.853264)))</v>
          </cell>
        </row>
        <row r="238">
          <cell r="A238">
            <v>1964875</v>
          </cell>
          <cell r="B238" t="str">
            <v>Promise City city, Iowa</v>
          </cell>
          <cell r="C238">
            <v>88</v>
          </cell>
          <cell r="D238">
            <v>41563</v>
          </cell>
          <cell r="E238">
            <v>0.16200000000000001</v>
          </cell>
          <cell r="F238">
            <v>0.17948717948717899</v>
          </cell>
          <cell r="G238">
            <v>0</v>
          </cell>
          <cell r="H238">
            <v>0</v>
          </cell>
          <cell r="I238">
            <v>0.44299999999999901</v>
          </cell>
          <cell r="J238">
            <v>-0.20720720720720701</v>
          </cell>
          <cell r="K238">
            <v>0.63768115942028902</v>
          </cell>
          <cell r="L238">
            <v>9.3023255813953404E-2</v>
          </cell>
          <cell r="M238">
            <v>7.69230769230769E-2</v>
          </cell>
          <cell r="N238">
            <v>3.4216335540838798E-2</v>
          </cell>
          <cell r="O238">
            <v>0.81210191082802496</v>
          </cell>
          <cell r="P238">
            <v>0.87154989384288695</v>
          </cell>
          <cell r="Q238">
            <v>0</v>
          </cell>
          <cell r="R238">
            <v>0</v>
          </cell>
          <cell r="S238">
            <v>0.83014861995753697</v>
          </cell>
          <cell r="T238">
            <v>0.93312101910828005</v>
          </cell>
          <cell r="U238">
            <v>0.48089171974522199</v>
          </cell>
          <cell r="V238">
            <v>8.4925690021231404E-2</v>
          </cell>
          <cell r="W238">
            <v>2</v>
          </cell>
          <cell r="X238">
            <v>2</v>
          </cell>
          <cell r="Y238">
            <v>2</v>
          </cell>
          <cell r="Z238">
            <v>0</v>
          </cell>
          <cell r="AA238">
            <v>0</v>
          </cell>
          <cell r="AB238">
            <v>2</v>
          </cell>
          <cell r="AC238">
            <v>2</v>
          </cell>
          <cell r="AD238">
            <v>2</v>
          </cell>
          <cell r="AE238">
            <v>1</v>
          </cell>
          <cell r="AF238">
            <v>0</v>
          </cell>
          <cell r="AG238">
            <v>13</v>
          </cell>
          <cell r="AH238" t="str">
            <v>list(list(c(-93.154534, -93.145036, -93.145012, -93.145003, -93.154529, -93.154534, 40.750154, 40.750112, 40.747968, 40.744697, 40.744678, 40.750154)))</v>
          </cell>
        </row>
        <row r="239">
          <cell r="A239">
            <v>1923790</v>
          </cell>
          <cell r="B239" t="str">
            <v>East Peru city, Iowa</v>
          </cell>
          <cell r="C239">
            <v>115</v>
          </cell>
          <cell r="D239">
            <v>68333</v>
          </cell>
          <cell r="E239">
            <v>5.3999999999999999E-2</v>
          </cell>
          <cell r="F239">
            <v>0.13157894736842099</v>
          </cell>
          <cell r="G239">
            <v>7.8947368421052599E-2</v>
          </cell>
          <cell r="H239">
            <v>0</v>
          </cell>
          <cell r="I239">
            <v>0.36199999999999999</v>
          </cell>
          <cell r="J239">
            <v>-0.08</v>
          </cell>
          <cell r="K239">
            <v>0.634920634920634</v>
          </cell>
          <cell r="L239">
            <v>0.36734693877551</v>
          </cell>
          <cell r="M239">
            <v>0.105263157894736</v>
          </cell>
          <cell r="N239">
            <v>0.54635761589403897</v>
          </cell>
          <cell r="O239">
            <v>0.23991507430997799</v>
          </cell>
          <cell r="P239">
            <v>0.70169851380042403</v>
          </cell>
          <cell r="Q239">
            <v>0.83651804670912899</v>
          </cell>
          <cell r="R239">
            <v>0</v>
          </cell>
          <cell r="S239">
            <v>0.55201698513800401</v>
          </cell>
          <cell r="T239">
            <v>0.92675159235668703</v>
          </cell>
          <cell r="U239">
            <v>0.97027600849256901</v>
          </cell>
          <cell r="V239">
            <v>0.146496815286624</v>
          </cell>
          <cell r="W239">
            <v>1</v>
          </cell>
          <cell r="X239">
            <v>0</v>
          </cell>
          <cell r="Y239">
            <v>2</v>
          </cell>
          <cell r="Z239">
            <v>2</v>
          </cell>
          <cell r="AA239">
            <v>0</v>
          </cell>
          <cell r="AB239">
            <v>1</v>
          </cell>
          <cell r="AC239">
            <v>2</v>
          </cell>
          <cell r="AD239">
            <v>2</v>
          </cell>
          <cell r="AE239">
            <v>2</v>
          </cell>
          <cell r="AF239">
            <v>0</v>
          </cell>
          <cell r="AG239">
            <v>12</v>
          </cell>
          <cell r="AH239" t="str">
            <v>list(list(c(-93.941456, -93.917557, -93.917529, -93.917567, -93.917593, -93.938036, -93.941424, -93.941456, 41.232456, 41.232504, 41.229172, 41.227199, 41.221618, 41.221506, 41.221595, 41.232456)))</v>
          </cell>
        </row>
        <row r="240">
          <cell r="A240">
            <v>1979140</v>
          </cell>
          <cell r="B240" t="str">
            <v>Truro city, Iowa</v>
          </cell>
          <cell r="C240">
            <v>509</v>
          </cell>
          <cell r="D240">
            <v>78750</v>
          </cell>
          <cell r="E240">
            <v>0.125</v>
          </cell>
          <cell r="F240">
            <v>0.15</v>
          </cell>
          <cell r="G240">
            <v>3.125E-2</v>
          </cell>
          <cell r="H240">
            <v>1.4999999999999999E-2</v>
          </cell>
          <cell r="I240">
            <v>0.27399999999999902</v>
          </cell>
          <cell r="J240">
            <v>4.9484536082474197E-2</v>
          </cell>
          <cell r="K240">
            <v>0.35331230283911602</v>
          </cell>
          <cell r="L240">
            <v>0.101123595505617</v>
          </cell>
          <cell r="M240">
            <v>0.2</v>
          </cell>
          <cell r="N240">
            <v>0.75386313465783605</v>
          </cell>
          <cell r="O240">
            <v>0.65711252653927799</v>
          </cell>
          <cell r="P240">
            <v>0.78025477707006297</v>
          </cell>
          <cell r="Q240">
            <v>0.41719745222929899</v>
          </cell>
          <cell r="R240">
            <v>0.37553191489361698</v>
          </cell>
          <cell r="S240">
            <v>0.18152866242038199</v>
          </cell>
          <cell r="T240">
            <v>0.184713375796178</v>
          </cell>
          <cell r="U240">
            <v>0.531847133757961</v>
          </cell>
          <cell r="V240">
            <v>0.58598726114649602</v>
          </cell>
          <cell r="W240">
            <v>0</v>
          </cell>
          <cell r="X240">
            <v>1</v>
          </cell>
          <cell r="Y240">
            <v>2</v>
          </cell>
          <cell r="Z240">
            <v>1</v>
          </cell>
          <cell r="AA240">
            <v>1</v>
          </cell>
          <cell r="AB240">
            <v>0</v>
          </cell>
          <cell r="AC240">
            <v>0</v>
          </cell>
          <cell r="AD240">
            <v>0</v>
          </cell>
          <cell r="AE240">
            <v>1</v>
          </cell>
          <cell r="AF240">
            <v>1</v>
          </cell>
          <cell r="AG240">
            <v>7</v>
          </cell>
          <cell r="AH240" t="str">
            <v>list(list(c(-93.856317, -93.837273, -93.83709, -93.85264, -93.856233, -93.856297, -93.856317, 41.216481, 41.217471, 41.20309, 41.202343, 41.2024, 41.211417, 41.216481)))</v>
          </cell>
        </row>
        <row r="241">
          <cell r="A241">
            <v>1959070</v>
          </cell>
          <cell r="B241" t="str">
            <v>Ollie city, Iowa</v>
          </cell>
          <cell r="C241">
            <v>201</v>
          </cell>
          <cell r="D241">
            <v>71875</v>
          </cell>
          <cell r="E241">
            <v>0.18099999999999999</v>
          </cell>
          <cell r="F241">
            <v>0.11688311688311601</v>
          </cell>
          <cell r="G241">
            <v>0</v>
          </cell>
          <cell r="H241">
            <v>6.7000000000000004E-2</v>
          </cell>
          <cell r="I241">
            <v>0.33700000000000002</v>
          </cell>
          <cell r="J241">
            <v>-6.5116279069767399E-2</v>
          </cell>
          <cell r="K241">
            <v>0.58974358974358898</v>
          </cell>
          <cell r="L241">
            <v>0.266666666666666</v>
          </cell>
          <cell r="M241">
            <v>0.22077922077921999</v>
          </cell>
          <cell r="N241">
            <v>0.62030905077262599</v>
          </cell>
          <cell r="O241">
            <v>0.84713375796178303</v>
          </cell>
          <cell r="P241">
            <v>0.62314225053078498</v>
          </cell>
          <cell r="Q241">
            <v>0</v>
          </cell>
          <cell r="R241">
            <v>0.87553191489361704</v>
          </cell>
          <cell r="S241">
            <v>0.43099787685774898</v>
          </cell>
          <cell r="T241">
            <v>0.85774946921443695</v>
          </cell>
          <cell r="U241">
            <v>0.92250530785562601</v>
          </cell>
          <cell r="V241">
            <v>0.69532908704883201</v>
          </cell>
          <cell r="W241">
            <v>1</v>
          </cell>
          <cell r="X241">
            <v>2</v>
          </cell>
          <cell r="Y241">
            <v>1</v>
          </cell>
          <cell r="Z241">
            <v>0</v>
          </cell>
          <cell r="AA241">
            <v>2</v>
          </cell>
          <cell r="AB241">
            <v>1</v>
          </cell>
          <cell r="AC241">
            <v>1</v>
          </cell>
          <cell r="AD241">
            <v>2</v>
          </cell>
          <cell r="AE241">
            <v>2</v>
          </cell>
          <cell r="AF241">
            <v>2</v>
          </cell>
          <cell r="AG241">
            <v>14</v>
          </cell>
          <cell r="AH241" t="str">
            <v>list(list(c(-92.101949, -92.082715, -92.082754, -92.082798, -92.101956, -92.101949, 41.206336, 41.206411, 41.195427, 41.191977, 41.191924, 41.206336)))</v>
          </cell>
        </row>
        <row r="242">
          <cell r="A242">
            <v>1941790</v>
          </cell>
          <cell r="B242" t="str">
            <v>Knierim city, Iowa</v>
          </cell>
          <cell r="C242">
            <v>53</v>
          </cell>
          <cell r="D242">
            <v>89000</v>
          </cell>
          <cell r="E242">
            <v>6.6000000000000003E-2</v>
          </cell>
          <cell r="F242">
            <v>0.30769230769230699</v>
          </cell>
          <cell r="G242">
            <v>0</v>
          </cell>
          <cell r="H242">
            <v>6.7000000000000004E-2</v>
          </cell>
          <cell r="I242">
            <v>0.308</v>
          </cell>
          <cell r="J242">
            <v>-0.116666666666666</v>
          </cell>
          <cell r="K242">
            <v>0.282608695652173</v>
          </cell>
          <cell r="L242">
            <v>0.25714285714285701</v>
          </cell>
          <cell r="M242">
            <v>7.69230769230769E-2</v>
          </cell>
          <cell r="N242">
            <v>0.870860927152317</v>
          </cell>
          <cell r="O242">
            <v>0.31634819532908698</v>
          </cell>
          <cell r="P242">
            <v>0.98089171974522205</v>
          </cell>
          <cell r="Q242">
            <v>0</v>
          </cell>
          <cell r="R242">
            <v>0.87553191489361704</v>
          </cell>
          <cell r="S242">
            <v>0.30148619957537098</v>
          </cell>
          <cell r="T242">
            <v>8.4925690021231404E-2</v>
          </cell>
          <cell r="U242">
            <v>0.91932059447982994</v>
          </cell>
          <cell r="V242">
            <v>8.4925690021231404E-2</v>
          </cell>
          <cell r="W242">
            <v>0</v>
          </cell>
          <cell r="X242">
            <v>0</v>
          </cell>
          <cell r="Y242">
            <v>2</v>
          </cell>
          <cell r="Z242">
            <v>0</v>
          </cell>
          <cell r="AA242">
            <v>2</v>
          </cell>
          <cell r="AB242">
            <v>0</v>
          </cell>
          <cell r="AC242">
            <v>2</v>
          </cell>
          <cell r="AD242">
            <v>0</v>
          </cell>
          <cell r="AE242">
            <v>2</v>
          </cell>
          <cell r="AF242">
            <v>0</v>
          </cell>
          <cell r="AG242">
            <v>8</v>
          </cell>
          <cell r="AH242" t="str">
            <v>list(list(c(-94.465497, -94.446163, -94.446137, -94.455924, -94.465624, -94.465497, 42.46363, 42.463571, 42.449041, 42.449069, 42.449144, 42.46363)))</v>
          </cell>
        </row>
        <row r="243">
          <cell r="A243">
            <v>1967125</v>
          </cell>
          <cell r="B243" t="str">
            <v>Rinard city, Iowa</v>
          </cell>
          <cell r="C243">
            <v>38</v>
          </cell>
          <cell r="D243">
            <v>69375</v>
          </cell>
          <cell r="E243">
            <v>0.19399999999999901</v>
          </cell>
          <cell r="F243">
            <v>3.4482758620689599E-2</v>
          </cell>
          <cell r="G243">
            <v>0</v>
          </cell>
          <cell r="H243">
            <v>0</v>
          </cell>
          <cell r="I243">
            <v>0.41199999999999998</v>
          </cell>
          <cell r="J243">
            <v>-0.269230769230769</v>
          </cell>
          <cell r="K243">
            <v>0.70212765957446799</v>
          </cell>
          <cell r="L243">
            <v>0.17142857142857101</v>
          </cell>
          <cell r="M243">
            <v>0.27586206896551702</v>
          </cell>
          <cell r="N243">
            <v>0.57174392935982299</v>
          </cell>
          <cell r="O243">
            <v>0.87579617834394896</v>
          </cell>
          <cell r="P243">
            <v>0.160297239915074</v>
          </cell>
          <cell r="Q243">
            <v>0</v>
          </cell>
          <cell r="R243">
            <v>0</v>
          </cell>
          <cell r="S243">
            <v>0.75265392781316298</v>
          </cell>
          <cell r="T243">
            <v>0.968152866242038</v>
          </cell>
          <cell r="U243">
            <v>0.79723991507431002</v>
          </cell>
          <cell r="V243">
            <v>0.86305732484076403</v>
          </cell>
          <cell r="W243">
            <v>1</v>
          </cell>
          <cell r="X243">
            <v>2</v>
          </cell>
          <cell r="Y243">
            <v>0</v>
          </cell>
          <cell r="Z243">
            <v>0</v>
          </cell>
          <cell r="AA243">
            <v>0</v>
          </cell>
          <cell r="AB243">
            <v>2</v>
          </cell>
          <cell r="AC243">
            <v>2</v>
          </cell>
          <cell r="AD243">
            <v>2</v>
          </cell>
          <cell r="AE243">
            <v>2</v>
          </cell>
          <cell r="AF243">
            <v>2</v>
          </cell>
          <cell r="AG243">
            <v>13</v>
          </cell>
          <cell r="AH243" t="str">
            <v>list(list(c(-94.494741, -94.475147, -94.475109, -94.494669, -94.494741, 42.346897, 42.346842, 42.332393, 42.332417, 42.346897)))</v>
          </cell>
        </row>
        <row r="244">
          <cell r="A244">
            <v>1949575</v>
          </cell>
          <cell r="B244" t="str">
            <v>Marne city, Iowa</v>
          </cell>
          <cell r="C244">
            <v>110</v>
          </cell>
          <cell r="D244">
            <v>61875</v>
          </cell>
          <cell r="E244">
            <v>5.0999999999999997E-2</v>
          </cell>
          <cell r="F244">
            <v>4.2553191489361701E-2</v>
          </cell>
          <cell r="G244">
            <v>8.5106382978723402E-2</v>
          </cell>
          <cell r="H244">
            <v>3.7999999999999999E-2</v>
          </cell>
          <cell r="I244">
            <v>0.307</v>
          </cell>
          <cell r="J244">
            <v>-8.3333333333333301E-2</v>
          </cell>
          <cell r="K244">
            <v>0.52</v>
          </cell>
          <cell r="L244">
            <v>0</v>
          </cell>
          <cell r="M244">
            <v>0.21276595744680801</v>
          </cell>
          <cell r="N244">
            <v>0.387417218543046</v>
          </cell>
          <cell r="O244">
            <v>0.21656050955414</v>
          </cell>
          <cell r="P244">
            <v>0.200636942675159</v>
          </cell>
          <cell r="Q244">
            <v>0.86518046709129504</v>
          </cell>
          <cell r="R244">
            <v>0.68617021276595702</v>
          </cell>
          <cell r="S244">
            <v>0.29511677282377902</v>
          </cell>
          <cell r="T244">
            <v>0.68895966029723898</v>
          </cell>
          <cell r="U244">
            <v>0</v>
          </cell>
          <cell r="V244">
            <v>0.66560509554140102</v>
          </cell>
          <cell r="W244">
            <v>1</v>
          </cell>
          <cell r="X244">
            <v>0</v>
          </cell>
          <cell r="Y244">
            <v>0</v>
          </cell>
          <cell r="Z244">
            <v>2</v>
          </cell>
          <cell r="AA244">
            <v>2</v>
          </cell>
          <cell r="AB244">
            <v>0</v>
          </cell>
          <cell r="AC244">
            <v>2</v>
          </cell>
          <cell r="AD244">
            <v>2</v>
          </cell>
          <cell r="AE244">
            <v>0</v>
          </cell>
          <cell r="AF244">
            <v>1</v>
          </cell>
          <cell r="AG244">
            <v>10</v>
          </cell>
          <cell r="AH244" t="str">
            <v>list(list(c(-95.11811, -95.116345, -95.103668, -95.103622, -95.118154, -95.11811, 41.454282, 41.454278, 41.454265, 41.443431, 41.443471, 41.454282)))</v>
          </cell>
        </row>
        <row r="245">
          <cell r="A245">
            <v>1986610</v>
          </cell>
          <cell r="B245" t="str">
            <v>Wiota city, Iowa</v>
          </cell>
          <cell r="C245">
            <v>91</v>
          </cell>
          <cell r="D245">
            <v>78077</v>
          </cell>
          <cell r="E245">
            <v>6.4000000000000001E-2</v>
          </cell>
          <cell r="F245">
            <v>0</v>
          </cell>
          <cell r="G245">
            <v>2.27272727272727E-2</v>
          </cell>
          <cell r="H245">
            <v>0</v>
          </cell>
          <cell r="I245">
            <v>0.55100000000000005</v>
          </cell>
          <cell r="J245">
            <v>-0.21551724137931</v>
          </cell>
          <cell r="K245">
            <v>0.5</v>
          </cell>
          <cell r="L245">
            <v>0</v>
          </cell>
          <cell r="M245">
            <v>0.27272727272727199</v>
          </cell>
          <cell r="N245">
            <v>0.74282560706401701</v>
          </cell>
          <cell r="O245">
            <v>0.30254777070063599</v>
          </cell>
          <cell r="P245">
            <v>0</v>
          </cell>
          <cell r="Q245">
            <v>0.31847133757961699</v>
          </cell>
          <cell r="R245">
            <v>0</v>
          </cell>
          <cell r="S245">
            <v>0.94904458598726105</v>
          </cell>
          <cell r="T245">
            <v>0.64437367303609305</v>
          </cell>
          <cell r="U245">
            <v>0</v>
          </cell>
          <cell r="V245">
            <v>0.854564755838641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2</v>
          </cell>
          <cell r="AC245">
            <v>2</v>
          </cell>
          <cell r="AD245">
            <v>1</v>
          </cell>
          <cell r="AE245">
            <v>0</v>
          </cell>
          <cell r="AF245">
            <v>2</v>
          </cell>
          <cell r="AG245">
            <v>7</v>
          </cell>
          <cell r="AH245" t="str">
            <v>list(list(c(-94.893227, -94.892146, -94.892327, -94.892436, -94.891762, -94.89019, -94.89029, -94.882062, -94.882116, -94.89169, -94.891616, -94.892619, -94.893227, 41.403552, 41.403544, 41.404419, 41.407174, 41.407176, 41.407195, 41.40417, 41.404245, 41.396429, 41.396324, 41.401999, 41.402685, 41.403552)))</v>
          </cell>
        </row>
        <row r="246">
          <cell r="A246">
            <v>1902755</v>
          </cell>
          <cell r="B246" t="str">
            <v>Arion city, Iowa</v>
          </cell>
          <cell r="C246">
            <v>97</v>
          </cell>
          <cell r="D246">
            <v>63125</v>
          </cell>
          <cell r="E246">
            <v>0</v>
          </cell>
          <cell r="F246">
            <v>0.20408163265306101</v>
          </cell>
          <cell r="G246">
            <v>4.08163265306122E-2</v>
          </cell>
          <cell r="H246">
            <v>0</v>
          </cell>
          <cell r="I246">
            <v>0.25600000000000001</v>
          </cell>
          <cell r="J246">
            <v>-0.101851851851851</v>
          </cell>
          <cell r="K246">
            <v>0.60416666666666596</v>
          </cell>
          <cell r="L246">
            <v>0.109090909090909</v>
          </cell>
          <cell r="M246">
            <v>0.183673469387755</v>
          </cell>
          <cell r="N246">
            <v>0.41721854304635703</v>
          </cell>
          <cell r="O246">
            <v>0</v>
          </cell>
          <cell r="P246">
            <v>0.91295116772823703</v>
          </cell>
          <cell r="Q246">
            <v>0.55095541401273795</v>
          </cell>
          <cell r="R246">
            <v>0</v>
          </cell>
          <cell r="S246">
            <v>0.12314225053078499</v>
          </cell>
          <cell r="T246">
            <v>0.88110403397027603</v>
          </cell>
          <cell r="U246">
            <v>0.56794055201698501</v>
          </cell>
          <cell r="V246">
            <v>0.51061571125265304</v>
          </cell>
          <cell r="W246">
            <v>1</v>
          </cell>
          <cell r="X246">
            <v>0</v>
          </cell>
          <cell r="Y246">
            <v>2</v>
          </cell>
          <cell r="Z246">
            <v>1</v>
          </cell>
          <cell r="AA246">
            <v>0</v>
          </cell>
          <cell r="AB246">
            <v>0</v>
          </cell>
          <cell r="AC246">
            <v>2</v>
          </cell>
          <cell r="AD246">
            <v>2</v>
          </cell>
          <cell r="AE246">
            <v>1</v>
          </cell>
          <cell r="AF246">
            <v>1</v>
          </cell>
          <cell r="AG246">
            <v>10</v>
          </cell>
          <cell r="AH246" t="str">
            <v>list(list(c(-95.469653, -95.455045, -95.455067, -95.455009, -95.4696, -95.469659, -95.469653, 41.952595, 41.952532, 41.950194, 41.942939, 41.942957, 41.950207, 41.952595)))</v>
          </cell>
        </row>
        <row r="247">
          <cell r="A247">
            <v>1971130</v>
          </cell>
          <cell r="B247" t="str">
            <v>Schleswig city, Iowa</v>
          </cell>
          <cell r="C247">
            <v>830</v>
          </cell>
          <cell r="D247">
            <v>73315</v>
          </cell>
          <cell r="E247">
            <v>0.129</v>
          </cell>
          <cell r="F247">
            <v>8.6419753086419707E-2</v>
          </cell>
          <cell r="G247">
            <v>6.4197530864197494E-2</v>
          </cell>
          <cell r="H247">
            <v>1.2E-2</v>
          </cell>
          <cell r="I247">
            <v>0.35199999999999998</v>
          </cell>
          <cell r="J247">
            <v>-5.8956916099773202E-2</v>
          </cell>
          <cell r="K247">
            <v>0.5625</v>
          </cell>
          <cell r="L247">
            <v>9.7995545657015501E-2</v>
          </cell>
          <cell r="M247">
            <v>0.24691358024691301</v>
          </cell>
          <cell r="N247">
            <v>0.65562913907284703</v>
          </cell>
          <cell r="O247">
            <v>0.68471337579617797</v>
          </cell>
          <cell r="P247">
            <v>0.47346072186836502</v>
          </cell>
          <cell r="Q247">
            <v>0.76645435244161297</v>
          </cell>
          <cell r="R247">
            <v>0.33510638297872303</v>
          </cell>
          <cell r="S247">
            <v>0.50318471337579596</v>
          </cell>
          <cell r="T247">
            <v>0.80891719745222901</v>
          </cell>
          <cell r="U247">
            <v>0.51804670912951101</v>
          </cell>
          <cell r="V247">
            <v>0.79511677282377902</v>
          </cell>
          <cell r="W247">
            <v>1</v>
          </cell>
          <cell r="X247">
            <v>2</v>
          </cell>
          <cell r="Y247">
            <v>1</v>
          </cell>
          <cell r="Z247">
            <v>2</v>
          </cell>
          <cell r="AA247">
            <v>1</v>
          </cell>
          <cell r="AB247">
            <v>1</v>
          </cell>
          <cell r="AC247">
            <v>1</v>
          </cell>
          <cell r="AD247">
            <v>2</v>
          </cell>
          <cell r="AE247">
            <v>1</v>
          </cell>
          <cell r="AF247">
            <v>2</v>
          </cell>
          <cell r="AG247">
            <v>14</v>
          </cell>
          <cell r="AH247" t="str">
            <v>list(list(c(-95.444147, -95.439402, -95.425915, -95.425961, -95.435208, -95.435197, -95.439524, -95.439527, -95.444331, -95.444147, 42.171071, 42.170986, 42.171076, 42.153037, 42.152969, 42.14773, 42.147696, 42.152943, 42.152957, 42.171071)))</v>
          </cell>
        </row>
        <row r="248">
          <cell r="A248">
            <v>1940935</v>
          </cell>
          <cell r="B248" t="str">
            <v>Keosauqua city, Iowa</v>
          </cell>
          <cell r="C248">
            <v>936</v>
          </cell>
          <cell r="D248">
            <v>51136</v>
          </cell>
          <cell r="E248">
            <v>8.7999999999999995E-2</v>
          </cell>
          <cell r="F248">
            <v>8.5427135678391899E-2</v>
          </cell>
          <cell r="G248">
            <v>7.2864321608040197E-2</v>
          </cell>
          <cell r="H248">
            <v>3.1E-2</v>
          </cell>
          <cell r="I248">
            <v>0.58799999999999997</v>
          </cell>
          <cell r="J248">
            <v>-6.9582504970178899E-2</v>
          </cell>
          <cell r="K248">
            <v>0.45562913907284702</v>
          </cell>
          <cell r="L248">
            <v>0.12808988764044901</v>
          </cell>
          <cell r="M248">
            <v>0.115577889447236</v>
          </cell>
          <cell r="N248">
            <v>0.136865342163355</v>
          </cell>
          <cell r="O248">
            <v>0.452229299363057</v>
          </cell>
          <cell r="P248">
            <v>0.468152866242038</v>
          </cell>
          <cell r="Q248">
            <v>0.81847133757961699</v>
          </cell>
          <cell r="R248">
            <v>0.60957446808510596</v>
          </cell>
          <cell r="S248">
            <v>0.96496815286624205</v>
          </cell>
          <cell r="T248">
            <v>0.49256900212314197</v>
          </cell>
          <cell r="U248">
            <v>0.64968152866242002</v>
          </cell>
          <cell r="V248">
            <v>0.17197452229299301</v>
          </cell>
          <cell r="W248">
            <v>2</v>
          </cell>
          <cell r="X248">
            <v>1</v>
          </cell>
          <cell r="Y248">
            <v>1</v>
          </cell>
          <cell r="Z248">
            <v>2</v>
          </cell>
          <cell r="AA248">
            <v>1</v>
          </cell>
          <cell r="AB248">
            <v>2</v>
          </cell>
          <cell r="AC248">
            <v>1</v>
          </cell>
          <cell r="AD248">
            <v>1</v>
          </cell>
          <cell r="AE248">
            <v>1</v>
          </cell>
          <cell r="AF248">
            <v>0</v>
          </cell>
          <cell r="AG248">
            <v>12</v>
          </cell>
          <cell r="AH248" t="str">
            <v>list(list(c(-91.972423, -91.948404, -91.948427, -91.956003, -91.963456, -91.97225, -91.972423, 40.743838, 40.743756, 40.72554, 40.725533, 40.725538, 40.725555, 40.743838)))</v>
          </cell>
        </row>
        <row r="249">
          <cell r="A249">
            <v>1975405</v>
          </cell>
          <cell r="B249" t="str">
            <v>Stockport city, Iowa</v>
          </cell>
          <cell r="C249">
            <v>272</v>
          </cell>
          <cell r="D249">
            <v>53125</v>
          </cell>
          <cell r="E249">
            <v>0.22399999999999901</v>
          </cell>
          <cell r="F249">
            <v>0.151898734177215</v>
          </cell>
          <cell r="G249">
            <v>6.3291139240506306E-2</v>
          </cell>
          <cell r="H249">
            <v>0.08</v>
          </cell>
          <cell r="I249">
            <v>0.38799999999999901</v>
          </cell>
          <cell r="J249">
            <v>-8.1081081081081002E-2</v>
          </cell>
          <cell r="K249">
            <v>0.56976744186046502</v>
          </cell>
          <cell r="L249">
            <v>9.1954022988505704E-2</v>
          </cell>
          <cell r="M249">
            <v>0.164556962025316</v>
          </cell>
          <cell r="N249">
            <v>0.177704194260485</v>
          </cell>
          <cell r="O249">
            <v>0.91613588110403399</v>
          </cell>
          <cell r="P249">
            <v>0.788747346072186</v>
          </cell>
          <cell r="Q249">
            <v>0.75796178343949006</v>
          </cell>
          <cell r="R249">
            <v>0.90744680851063797</v>
          </cell>
          <cell r="S249">
            <v>0.66985138004246203</v>
          </cell>
          <cell r="T249">
            <v>0.82377919320594395</v>
          </cell>
          <cell r="U249">
            <v>0.47558386411889497</v>
          </cell>
          <cell r="V249">
            <v>0.41295116772823698</v>
          </cell>
          <cell r="W249">
            <v>2</v>
          </cell>
          <cell r="X249">
            <v>2</v>
          </cell>
          <cell r="Y249">
            <v>2</v>
          </cell>
          <cell r="Z249">
            <v>2</v>
          </cell>
          <cell r="AA249">
            <v>2</v>
          </cell>
          <cell r="AB249">
            <v>1</v>
          </cell>
          <cell r="AC249">
            <v>2</v>
          </cell>
          <cell r="AD249">
            <v>2</v>
          </cell>
          <cell r="AE249">
            <v>1</v>
          </cell>
          <cell r="AF249">
            <v>1</v>
          </cell>
          <cell r="AG249">
            <v>17</v>
          </cell>
          <cell r="AH249" t="str">
            <v>list(list(c(-91.843023, -91.833454, -91.823554, -91.823679, -91.833575, -91.843261, -91.843023, 40.864585, 40.864583, 40.864481, 40.849883, 40.849997, 40.850045, 40.864585)))</v>
          </cell>
        </row>
        <row r="250">
          <cell r="A250">
            <v>1913620</v>
          </cell>
          <cell r="B250" t="str">
            <v>Clarion city, Iowa</v>
          </cell>
          <cell r="C250">
            <v>2810</v>
          </cell>
          <cell r="D250">
            <v>64625</v>
          </cell>
          <cell r="E250">
            <v>0.105</v>
          </cell>
          <cell r="F250">
            <v>5.3070507960576101E-2</v>
          </cell>
          <cell r="G250">
            <v>5.3828658074298701E-2</v>
          </cell>
          <cell r="H250">
            <v>2.3E-2</v>
          </cell>
          <cell r="I250">
            <v>0.32899999999999902</v>
          </cell>
          <cell r="J250">
            <v>-1.4035087719298201E-2</v>
          </cell>
          <cell r="K250">
            <v>0.38148524923702898</v>
          </cell>
          <cell r="L250">
            <v>0.137566137566137</v>
          </cell>
          <cell r="M250">
            <v>0.21076573161485901</v>
          </cell>
          <cell r="N250">
            <v>0.45474613686534199</v>
          </cell>
          <cell r="O250">
            <v>0.56050955414012704</v>
          </cell>
          <cell r="P250">
            <v>0.259023354564755</v>
          </cell>
          <cell r="Q250">
            <v>0.68471337579617797</v>
          </cell>
          <cell r="R250">
            <v>0.49680851063829701</v>
          </cell>
          <cell r="S250">
            <v>0.39065817409766401</v>
          </cell>
          <cell r="T250">
            <v>0.26326963906581702</v>
          </cell>
          <cell r="U250">
            <v>0.68471337579617797</v>
          </cell>
          <cell r="V250">
            <v>0.65074309978768496</v>
          </cell>
          <cell r="W250">
            <v>1</v>
          </cell>
          <cell r="X250">
            <v>1</v>
          </cell>
          <cell r="Y250">
            <v>0</v>
          </cell>
          <cell r="Z250">
            <v>2</v>
          </cell>
          <cell r="AA250">
            <v>1</v>
          </cell>
          <cell r="AB250">
            <v>1</v>
          </cell>
          <cell r="AC250">
            <v>1</v>
          </cell>
          <cell r="AD250">
            <v>0</v>
          </cell>
          <cell r="AE250">
            <v>2</v>
          </cell>
          <cell r="AF250">
            <v>1</v>
          </cell>
          <cell r="AG250">
            <v>10</v>
          </cell>
          <cell r="AH250" t="str">
            <v>list(list(c(-93.755072, -93.745188, -93.745198, -93.736753, -93.736447, -93.735284, -93.735303, -93.733008, -93.733028, -93.729974, -93.729956, -93.725066, -93.724623, -93.715227, -93.715289, -93.70549, -93.705541, -93.703523, -93.703572, -93.705558, -93.705609, -93.715631, -93.725271, -93.725448, -93.735306, -93.735329, -93.745262, -93.745275, -93.755068, -93.755039, -93.755072, 42.742508, 42.742552, 42.738835, 42.738844, 42.742588, 42.74404, 42.74132, 42.741334, 42.738905, 42.738927, 42.742573, 
42.742539, 42.746175, 42.746247, 42.738998, 42.739037, 42.732469, 42.731814, 42.729688, 42.729888, 42.723837, 42.723831, 42.724054, 42.7169, 42.717054, 42.720659, 42.720631, 42.727041, 42.727039, 42.731674, 42.742508)))</v>
          </cell>
        </row>
        <row r="251">
          <cell r="A251">
            <v>1969015</v>
          </cell>
          <cell r="B251" t="str">
            <v>Rowan city, Iowa</v>
          </cell>
          <cell r="C251">
            <v>123</v>
          </cell>
          <cell r="D251">
            <v>56875</v>
          </cell>
          <cell r="E251">
            <v>0.215</v>
          </cell>
          <cell r="F251">
            <v>0.25</v>
          </cell>
          <cell r="G251">
            <v>1.38888888888888E-2</v>
          </cell>
          <cell r="H251">
            <v>4.0999999999999898E-2</v>
          </cell>
          <cell r="I251">
            <v>0.40299999999999903</v>
          </cell>
          <cell r="J251">
            <v>-0.221518987341772</v>
          </cell>
          <cell r="K251">
            <v>0.59433962264150897</v>
          </cell>
          <cell r="L251">
            <v>0.1</v>
          </cell>
          <cell r="M251">
            <v>0.23611111111111099</v>
          </cell>
          <cell r="N251">
            <v>0.25607064017659997</v>
          </cell>
          <cell r="O251">
            <v>0.90127388535031805</v>
          </cell>
          <cell r="P251">
            <v>0.95647558386411802</v>
          </cell>
          <cell r="Q251">
            <v>0.20806794055201699</v>
          </cell>
          <cell r="R251">
            <v>0.71276595744680804</v>
          </cell>
          <cell r="S251">
            <v>0.72611464968152795</v>
          </cell>
          <cell r="T251">
            <v>0.86624203821655998</v>
          </cell>
          <cell r="U251">
            <v>0.52441613588110403</v>
          </cell>
          <cell r="V251">
            <v>0.76114649681528601</v>
          </cell>
          <cell r="W251">
            <v>2</v>
          </cell>
          <cell r="X251">
            <v>2</v>
          </cell>
          <cell r="Y251">
            <v>2</v>
          </cell>
          <cell r="Z251">
            <v>0</v>
          </cell>
          <cell r="AA251">
            <v>2</v>
          </cell>
          <cell r="AB251">
            <v>2</v>
          </cell>
          <cell r="AC251">
            <v>2</v>
          </cell>
          <cell r="AD251">
            <v>2</v>
          </cell>
          <cell r="AE251">
            <v>1</v>
          </cell>
          <cell r="AF251">
            <v>2</v>
          </cell>
          <cell r="AG251">
            <v>17</v>
          </cell>
          <cell r="AH251" t="str">
            <v>list(list(c(-93.557631, -93.55762, -93.542915, -93.542951, -93.557651, -93.557631, 42.738544, 42.744993, 42.744967, 42.734914, 42.73484, 42.738544)))</v>
          </cell>
        </row>
        <row r="252">
          <cell r="A252">
            <v>1919675</v>
          </cell>
          <cell r="B252" t="str">
            <v>Delhi city, Iowa</v>
          </cell>
          <cell r="C252">
            <v>420</v>
          </cell>
          <cell r="D252">
            <v>87750</v>
          </cell>
          <cell r="E252">
            <v>5.2999999999999999E-2</v>
          </cell>
          <cell r="F252">
            <v>5.2863436123347998E-2</v>
          </cell>
          <cell r="G252">
            <v>2.6431718061673999E-2</v>
          </cell>
          <cell r="H252">
            <v>0</v>
          </cell>
          <cell r="I252">
            <v>0.32100000000000001</v>
          </cell>
          <cell r="J252">
            <v>-8.6956521739130405E-2</v>
          </cell>
          <cell r="K252">
            <v>0.49253731343283502</v>
          </cell>
          <cell r="L252">
            <v>6.8085106382978697E-2</v>
          </cell>
          <cell r="M252">
            <v>0.20704845814977901</v>
          </cell>
          <cell r="N252">
            <v>0.86754966887417195</v>
          </cell>
          <cell r="O252">
            <v>0.22929936305732401</v>
          </cell>
          <cell r="P252">
            <v>0.25583864118895899</v>
          </cell>
          <cell r="Q252">
            <v>0.36199575371549803</v>
          </cell>
          <cell r="R252">
            <v>0</v>
          </cell>
          <cell r="S252">
            <v>0.35987261146496802</v>
          </cell>
          <cell r="T252">
            <v>0.62208067940552003</v>
          </cell>
          <cell r="U252">
            <v>0.36305732484076397</v>
          </cell>
          <cell r="V252">
            <v>0.63269639065817396</v>
          </cell>
          <cell r="W252">
            <v>0</v>
          </cell>
          <cell r="X252">
            <v>0</v>
          </cell>
          <cell r="Y252">
            <v>0</v>
          </cell>
          <cell r="Z252">
            <v>1</v>
          </cell>
          <cell r="AA252">
            <v>0</v>
          </cell>
          <cell r="AB252">
            <v>1</v>
          </cell>
          <cell r="AC252">
            <v>2</v>
          </cell>
          <cell r="AD252">
            <v>1</v>
          </cell>
          <cell r="AE252">
            <v>1</v>
          </cell>
          <cell r="AF252">
            <v>1</v>
          </cell>
          <cell r="AG252">
            <v>7</v>
          </cell>
          <cell r="AH252" t="str">
            <v>list(list(c(-91.340482, -91.340443, -91.320857, -91.320939, -91.331445, -91.340885, -91.340482, 42.425583, 42.437618, 42.437545, 42.423078, 42.423062, 42.423081, 42.425583)))</v>
          </cell>
        </row>
        <row r="253">
          <cell r="A253">
            <v>1906085</v>
          </cell>
          <cell r="B253" t="str">
            <v>Bernard city, Iowa</v>
          </cell>
          <cell r="C253">
            <v>114</v>
          </cell>
          <cell r="D253">
            <v>71250</v>
          </cell>
          <cell r="E253">
            <v>4.4999999999999998E-2</v>
          </cell>
          <cell r="F253">
            <v>0</v>
          </cell>
          <cell r="G253">
            <v>9.6153846153846104E-2</v>
          </cell>
          <cell r="H253">
            <v>0</v>
          </cell>
          <cell r="I253">
            <v>0.186</v>
          </cell>
          <cell r="J253">
            <v>1.7857142857142801E-2</v>
          </cell>
          <cell r="K253">
            <v>0.452380952380952</v>
          </cell>
          <cell r="L253">
            <v>5.4545454545454501E-2</v>
          </cell>
          <cell r="M253">
            <v>0.134615384615384</v>
          </cell>
          <cell r="N253">
            <v>0.60596026490066202</v>
          </cell>
          <cell r="O253">
            <v>0.18152866242038199</v>
          </cell>
          <cell r="P253">
            <v>0</v>
          </cell>
          <cell r="Q253">
            <v>0.89596602972399098</v>
          </cell>
          <cell r="R253">
            <v>0</v>
          </cell>
          <cell r="S253">
            <v>1.80467091295116E-2</v>
          </cell>
          <cell r="T253">
            <v>0.484076433121019</v>
          </cell>
          <cell r="U253">
            <v>0.27707006369426701</v>
          </cell>
          <cell r="V253">
            <v>0.25796178343949</v>
          </cell>
          <cell r="W253">
            <v>1</v>
          </cell>
          <cell r="X253">
            <v>0</v>
          </cell>
          <cell r="Y253">
            <v>0</v>
          </cell>
          <cell r="Z253">
            <v>2</v>
          </cell>
          <cell r="AA253">
            <v>0</v>
          </cell>
          <cell r="AB253">
            <v>0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4</v>
          </cell>
          <cell r="AH253" t="str">
            <v>list(list(c(-90.835129, -90.830261, -90.830294, -90.829541, -90.830347, -90.830339, -90.832853, -90.832763, -90.835146, -90.835129, 42.316628, 42.316622, 42.313035, 42.313037, 42.308925, 42.309431, 42.309434, 42.314822, 42.315084, 42.316628)))</v>
          </cell>
        </row>
        <row r="254">
          <cell r="A254">
            <v>1922395</v>
          </cell>
          <cell r="B254" t="str">
            <v>Dubuque city, Iowa</v>
          </cell>
          <cell r="C254">
            <v>59667</v>
          </cell>
          <cell r="D254">
            <v>65845</v>
          </cell>
          <cell r="E254">
            <v>0.127</v>
          </cell>
          <cell r="F254">
            <v>0.109716428762772</v>
          </cell>
          <cell r="G254">
            <v>4.4047300141594199E-2</v>
          </cell>
          <cell r="H254">
            <v>4.4999999999999998E-2</v>
          </cell>
          <cell r="I254">
            <v>0.35399999999999998</v>
          </cell>
          <cell r="J254">
            <v>3.5220431320158903E-2</v>
          </cell>
          <cell r="K254">
            <v>0.37315626868646601</v>
          </cell>
          <cell r="L254">
            <v>6.5823512503592904E-2</v>
          </cell>
          <cell r="M254">
            <v>0.27545826795759798</v>
          </cell>
          <cell r="N254">
            <v>0.48896247240618101</v>
          </cell>
          <cell r="O254">
            <v>0.67091295116772798</v>
          </cell>
          <cell r="P254">
            <v>0.59129511677282298</v>
          </cell>
          <cell r="Q254">
            <v>0.581740976645435</v>
          </cell>
          <cell r="R254">
            <v>0.74255319148936105</v>
          </cell>
          <cell r="S254">
            <v>0.51592356687898</v>
          </cell>
          <cell r="T254">
            <v>0.23991507430997799</v>
          </cell>
          <cell r="U254">
            <v>0.34288747346072102</v>
          </cell>
          <cell r="V254">
            <v>0.86199575371549897</v>
          </cell>
          <cell r="W254">
            <v>1</v>
          </cell>
          <cell r="X254">
            <v>2</v>
          </cell>
          <cell r="Y254">
            <v>1</v>
          </cell>
          <cell r="Z254">
            <v>1</v>
          </cell>
          <cell r="AA254">
            <v>2</v>
          </cell>
          <cell r="AB254">
            <v>1</v>
          </cell>
          <cell r="AC254">
            <v>0</v>
          </cell>
          <cell r="AD254">
            <v>0</v>
          </cell>
          <cell r="AE254">
            <v>1</v>
          </cell>
          <cell r="AF254">
            <v>2</v>
          </cell>
          <cell r="AG254">
            <v>11</v>
          </cell>
          <cell r="AH254" t="str">
            <v>list(list(c(-90.824019, -90.819085, -90.819113, -90.799497, -90.799444, -90.795644, -90.792773, -90.792887, -90.789603, -90.789629, -90.784751, -90.784719, -90.782217, -90.782211, -90.779742, -90.779738, -90.778833, -90.77474, -90.774721, -90.778806, -90.778837, -90.7798, -90.779674, -90.779688, -90.769777, -90.769768, -90.764866, -90.764826, -90.759942, -90.75991, -90.754923, -90.754986, -90.750084, -90.750131, -90.750148, -90.745124, -90.746599, -90.746886, -90.745842, -90.745235, -90.745365, -90.750268, 
-90.750274, -90.760031, -90.760135, -90.750442, -90.750443, -90.747704, -90.745426, -90.745366, -90.740475, -90.740448, -90.733046, -90.730932, -90.731567, -90.731846, -90.732377, -90.732798, -90.737915, -90.73776, -90.730828, -90.731242, -90.732325, -90.731744, -90.731381, -90.728783, -90.727286, -90.728318, -90.725607, -90.725633, -90.720554, -90.720548, -90.7158, -90.715791, -90.713284, -90.713253, -90.708298, -90.708329, -90.702596, -90.700996, -90.700929, -90.690967, -90.690873, -90.68692, -90.689652, 
-90.686041, -90.689255, -90.690574, -90.686215, -90.686245, -90.681693, -90.681273, -90.67828, -90.679049, -90.681383, -90.682125, -90.684215, -90.681359, -90.680472, -90.677694, -90.675595, -90.675123, -90.671001, -90.661716, -90.654914, -90.653694, -90.651821, -90.64703, -90.644033, -90.6425609193501, -90.641674, -90.635983, -90.6359889217903, -90.635989, -90.642843, -90.647865, -90.655927, -90.6559328003026, -90.656527, -90.656327, -90.654027, -90.646727, -90.6430513521351, -90.645075, -90.647554, 
-90.648503, -90.648608, -90.650281, -90.651325, -90.651326, -90.651613, -90.652917, -90.664884, -90.667737, -90.668798, -90.670366, -90.670213, -90.672641, -90.671788, -90.673062, -90.665161, -90.665185, -90.669732, -90.66968, -90.672726, -90.673996, -90.676495, -90.674903, -90.677328, -90.677905, -90.679251, -90.679485, -90.674468, -90.671622, -90.671581, -90.679537, -90.679655, -90.682445, -90.68904, -90.69141, -90.691869, -90.690556, -90.692029, -90.687385, -90.686696, -90.688592, -90.688698, 
-90.686177, -90.69196, -90.691957, -90.693331, -90.693246, -90.694068, -90.694826, -90.695557, -90.697725, -90.704305, -90.704283, -90.699142, -90.695949, -90.69471, -90.693079, -90.69251, -90.692058, -90.688673, -90.685709, -90.697901, -90.699566, -90.70319, -90.699396, -90.697401, -90.695869, -90.698094, -90.697377, -90.694182, -90.68663, -90.684164, -90.682182, -90.682257, -90.680911, -90.680705, -90.683281, -90.682803, -90.6796, -90.680503, -90.684607, -90.684573, -90.694371, -90.694346, -90.697362, 
-90.698302, -90.699225, -90.701073, -90.703213, -90.71377, -90.715316, -90.715785, -90.718487, -90.717252, -90.716639, -90.713588, -90.713622, -90.708708, -90.708795, -90.703835, -90.703654, -90.705501, -90.705516, -90.708863, -90.709273, -90.707753, -90.710415, -90.710365, -90.715279, -90.718199, -90.720088, -90.719063, -90.720857, -90.7256, -90.727139, -90.726939, -90.728732, -90.740087, -90.745613, -90.74558, -90.749944, -90.750011, -90.754919, -90.754852, -90.752813, -90.752808, -90.751607, -90.753199, 
-90.757749, -90.757734, -90.771039, -90.771813, -90.771719, -90.767663, -90.772505, -90.772496, -90.773984, -90.772498, -90.774482, -90.777444, -90.781328, -90.78644, -90.786461, -90.791477, -90.791444, -90.791398, -90.78982, -90.785798, -90.781408, -90.781362, -90.779588, -90.779607, -90.779934, -90.780439, -90.780642, -90.779922, -90.779614, -90.779632, -90.786924, -90.789011, -90.792612, -90.794365, -90.794354, -90.793113, -90.789457, -90.789461, -90.787766, -90.785242, -90.785044, -90.78059, 
-90.779613, -90.779622, -90.777614, -90.777602, -90.764758, -90.764775, -90.759915, -90.759915, -90.758067, -90.758925, -90.75687, -90.756315, -90.754985, -90.754921, -90.764728, -90.771252, -90.774494, -90.777146, -90.779335, -90.779591, -90.779564, -90.784517, -90.784642, -90.786448, -90.787495, -90.78959, -90.789496, -90.794413, -90.794385, -90.799326, -90.799399, -90.804283, -90.804304, -90.818102, -90.817807, -90.821951, -90.824001, -90.824019, 42.503491, 42.503501, 42.507175, 42.507049, 42.50084, 
42.500524, 42.499951, 42.50219, 42.50046, 42.507219, 42.507366, 42.503741, 42.503785, 42.500128, 42.500186, 42.499521, 42.500194, 42.500268, 42.507564, 42.507493, 42.510863, 42.510656, 42.511495, 42.514878, 42.514913, 42.507673, 42.507689, 42.504044, 42.504103, 42.500468, 42.500556, 42.507807, 42.507879, 42.508423, 42.511527, 42.511584, 42.512767, 42.515045, 42.515191, 42.515245, 42.522568, 42.522484, 42.529797, 42.529586, 42.53319, 42.533416, 42.533923, 42.53357, 42.533484, 42.529897, 42.52998, 
42.527067, 42.527086, 42.529439, 42.530138, 42.530801, 42.533018, 42.533512, 42.533501, 42.537344, 42.536666, 42.53616, 42.533514, 42.530709, 42.530044, 42.52784, 42.527291, 42.529803, 42.529744, 42.533382, 42.533311, 42.535064, 42.53504, 42.533287, 42.533275, 42.531463, 42.5315, 42.533864, 42.536061, 42.53609, 42.533231, 42.533198, 42.532486, 42.533204, 42.536774, 42.538595, 42.542855, 42.543988, 42.544165, 42.547734, 42.547816, 42.545801, 42.545779, 42.547934, 42.551271, 42.55323, 42.556433, 42.556448, 
42.557569, 42.557858, 42.555719, 42.555403, 42.553358, 42.549616, 42.546324, 42.545416, 42.544288, 42.544358, 42.53986, 42.5334724554761, 42.529624, 42.518712, 42.5154520544222, 42.515409, 42.508481, 42.502463, 42.491703, 42.4916788320726, 42.489203, 42.483603, 42.478503, 42.471904, 42.4697707162711, 42.468371, 42.468303, 42.467076, 42.46882, 42.468739, 42.468689, 42.468857, 42.46927, 42.468906, 42.468173, 42.467995, 42.4678, 42.467212, 42.465401, 42.46215, 42.462154, 42.45937, 42.456519, 42.454846, 
42.454858, 42.456941, 42.456916, 42.455607, 42.455644, 42.456901, 42.457716, 42.4547, 42.451134, 42.447559, 42.447283, 42.445495, 42.44033, 42.440307, 42.436292, 42.434314, 42.428405, 42.425669, 42.423847, 42.422066, 42.419079, 42.417492, 42.414889, 42.414236, 42.413012, 42.411157, 42.411166, 42.409269, 42.409271, 42.409599, 42.41117, 42.411175, 42.415907, 42.418321, 42.417906, 42.419395, 42.419477, 42.42043, 42.421488, 42.425652, 42.42622, 42.4268, 42.429788, 42.432986, 42.43291, 42.434779, 42.436654, 
42.437408, 42.435619, 42.436848, 42.438057, 42.4402, 42.4402, 42.438055, 42.436088, 42.436377, 42.437699, 42.437782, 42.447566, 42.447562, 42.449476, 42.453597, 42.45311, 42.45355, 42.454919, 42.45481, 42.462765, 42.462099, 42.460412, 42.46243, 42.462909, 42.461927, 42.462003, 42.462361, 42.465997, 42.470081, 42.471259, 42.471352, 42.471267, 42.469201, 42.469193, 42.466216, 42.467248, 42.471401, 42.471386, 42.473134, 42.472025, 42.473391, 42.474283, 42.475015, 42.47862, 42.47864, 42.478652, 42.478659, 
42.482149, 42.4838, 42.483207, 42.48585, 42.488121, 42.485843, 42.485865, 42.485944, 42.484874, 42.483478, 42.478433, 42.478412, 42.470957, 42.470359, 42.466711, 42.466704, 42.462991, 42.462961, 42.461842, 42.461914, 42.462365, 42.462466, 42.467799, 42.467527, 42.462705, 42.461745, 42.461352, 42.458532, 42.458094, 42.458061, 42.457957, 42.454469, 42.45452, 42.458138, 42.460941, 42.465335, 42.465336, 42.465339, 42.47104, 42.471055, 42.475054, 42.47517, 42.475548, 42.476001, 42.476689, 42.477202, 42.478338, 
42.478253, 42.475073, 42.472348, 42.471665, 42.478174, 42.479975, 42.481074, 42.478218, 42.478237, 42.481693, 42.481672, 42.481255, 42.480477, 42.481221, 42.480477, 42.478343, 42.478414, 42.482344, 42.483191, 42.482121, 42.482108, 42.483549, 42.48436, 42.483595, 42.485113, 42.487756, 42.485667, 42.485573, 42.485675, 42.485744, 42.484825, 42.48654, 42.487691, 42.487675, 42.497532, 42.497798, 42.496958, 42.498192, 42.490371, 42.490836, 42.487835, 42.488745, 42.496172, 42.496178, 42.499797, 42.499862, 
42.501503, 42.50147, 42.50093, 42.503491)))</v>
          </cell>
        </row>
        <row r="255">
          <cell r="A255">
            <v>1972660</v>
          </cell>
          <cell r="B255" t="str">
            <v>Sherrill city, Iowa</v>
          </cell>
          <cell r="C255">
            <v>189</v>
          </cell>
          <cell r="D255">
            <v>84167</v>
          </cell>
          <cell r="E255">
            <v>3.1E-2</v>
          </cell>
          <cell r="F255">
            <v>3.03030303030303E-2</v>
          </cell>
          <cell r="G255">
            <v>0.10606060606060599</v>
          </cell>
          <cell r="H255">
            <v>0</v>
          </cell>
          <cell r="I255">
            <v>0.34599999999999997</v>
          </cell>
          <cell r="J255">
            <v>6.7796610169491497E-2</v>
          </cell>
          <cell r="K255">
            <v>0.53781512605042003</v>
          </cell>
          <cell r="L255">
            <v>5.7142857142857099E-2</v>
          </cell>
          <cell r="M255">
            <v>0.15151515151515099</v>
          </cell>
          <cell r="N255">
            <v>0.82781456953642296</v>
          </cell>
          <cell r="O255">
            <v>0.10721868365180399</v>
          </cell>
          <cell r="P255">
            <v>0.144373673036093</v>
          </cell>
          <cell r="Q255">
            <v>0.91295116772823703</v>
          </cell>
          <cell r="R255">
            <v>0</v>
          </cell>
          <cell r="S255">
            <v>0.47983014861995699</v>
          </cell>
          <cell r="T255">
            <v>0.74522292993630501</v>
          </cell>
          <cell r="U255">
            <v>0.29299363057324801</v>
          </cell>
          <cell r="V255">
            <v>0.337579617834394</v>
          </cell>
          <cell r="W255">
            <v>0</v>
          </cell>
          <cell r="X255">
            <v>0</v>
          </cell>
          <cell r="Y255">
            <v>0</v>
          </cell>
          <cell r="Z255">
            <v>2</v>
          </cell>
          <cell r="AA255">
            <v>0</v>
          </cell>
          <cell r="AB255">
            <v>1</v>
          </cell>
          <cell r="AC255">
            <v>0</v>
          </cell>
          <cell r="AD255">
            <v>2</v>
          </cell>
          <cell r="AE255">
            <v>0</v>
          </cell>
          <cell r="AF255">
            <v>1</v>
          </cell>
          <cell r="AG255">
            <v>6</v>
          </cell>
          <cell r="AH255" t="str">
            <v>list(list(c(-90.786987, -90.788107, -90.785711, -90.78595, -90.787187, -90.784939, -90.784965, -90.782683, -90.784151, -90.783853, -90.782725, -90.780036, -90.780068, -90.779193, -90.77893, -90.78014, -90.780139, -90.783011, -90.781801, -90.781877, -90.783897, -90.786733, -90.789777, -90.786987, 42.605381, 42.606743, 42.606564, 42.608787, 42.6105, 42.610516, 42.608796, 42.608758, 42.606962, 42.60405, 42.603194, 42.604265, 42.601529, 42.599602, 42.599389, 42.598787, 42.599085, 42.601497, 42.601504, 
42.601565, 42.60213, 42.604007, 42.603312, 42.605381)))</v>
          </cell>
        </row>
        <row r="256">
          <cell r="A256">
            <v>1987690</v>
          </cell>
          <cell r="B256" t="str">
            <v>Zwingle city, Iowa</v>
          </cell>
          <cell r="C256">
            <v>84</v>
          </cell>
          <cell r="D256">
            <v>78750</v>
          </cell>
          <cell r="E256">
            <v>0.38200000000000001</v>
          </cell>
          <cell r="F256">
            <v>7.4999999999999997E-2</v>
          </cell>
          <cell r="G256">
            <v>0</v>
          </cell>
          <cell r="H256">
            <v>0</v>
          </cell>
          <cell r="I256">
            <v>0.30499999999999999</v>
          </cell>
          <cell r="J256">
            <v>-7.69230769230769E-2</v>
          </cell>
          <cell r="K256">
            <v>0.51785714285714202</v>
          </cell>
          <cell r="L256">
            <v>0.13043478260869501</v>
          </cell>
          <cell r="M256">
            <v>0.22500000000000001</v>
          </cell>
          <cell r="N256">
            <v>0.75386313465783605</v>
          </cell>
          <cell r="O256">
            <v>0.99469214437367304</v>
          </cell>
          <cell r="P256">
            <v>0.39808917197452198</v>
          </cell>
          <cell r="Q256">
            <v>0</v>
          </cell>
          <cell r="R256">
            <v>0</v>
          </cell>
          <cell r="S256">
            <v>0.29299363057324801</v>
          </cell>
          <cell r="T256">
            <v>0.68259023354564696</v>
          </cell>
          <cell r="U256">
            <v>0.65923566878980799</v>
          </cell>
          <cell r="V256">
            <v>0.71762208067940503</v>
          </cell>
          <cell r="W256">
            <v>0</v>
          </cell>
          <cell r="X256">
            <v>2</v>
          </cell>
          <cell r="Y256">
            <v>1</v>
          </cell>
          <cell r="Z256">
            <v>0</v>
          </cell>
          <cell r="AA256">
            <v>0</v>
          </cell>
          <cell r="AB256">
            <v>0</v>
          </cell>
          <cell r="AC256">
            <v>2</v>
          </cell>
          <cell r="AD256">
            <v>2</v>
          </cell>
          <cell r="AE256">
            <v>1</v>
          </cell>
          <cell r="AF256">
            <v>2</v>
          </cell>
          <cell r="AG256">
            <v>10</v>
          </cell>
          <cell r="AH256" t="str">
            <v>list(list(c(-90.691355, -90.688038, -90.687188, -90.685654, -90.683177, -90.68514, -90.68514, -90.68999, -90.690022, -90.691429, -90.691355, 42.29941, 42.299207, 42.302087, 42.302354, 42.294642, 42.294716, 42.2937, 42.293719, 42.294839, 42.294821, 42.29941)))</v>
          </cell>
        </row>
        <row r="257">
          <cell r="A257">
            <v>1902845</v>
          </cell>
          <cell r="B257" t="str">
            <v>Arlington city, Iowa</v>
          </cell>
          <cell r="C257">
            <v>419</v>
          </cell>
          <cell r="D257">
            <v>38958</v>
          </cell>
          <cell r="E257">
            <v>0.15</v>
          </cell>
          <cell r="F257">
            <v>0.121495327102803</v>
          </cell>
          <cell r="G257">
            <v>0.11214953271028</v>
          </cell>
          <cell r="H257">
            <v>0</v>
          </cell>
          <cell r="I257">
            <v>0.47099999999999997</v>
          </cell>
          <cell r="J257">
            <v>-2.3310023310023301E-2</v>
          </cell>
          <cell r="K257">
            <v>0.57993730407523503</v>
          </cell>
          <cell r="L257">
            <v>3.6363636363636299E-2</v>
          </cell>
          <cell r="M257">
            <v>0.21495327102803699</v>
          </cell>
          <cell r="N257">
            <v>1.87637969094922E-2</v>
          </cell>
          <cell r="O257">
            <v>0.77176220806794005</v>
          </cell>
          <cell r="P257">
            <v>0.65392781316348103</v>
          </cell>
          <cell r="Q257">
            <v>0.92356687898089096</v>
          </cell>
          <cell r="R257">
            <v>0</v>
          </cell>
          <cell r="S257">
            <v>0.88322717622080604</v>
          </cell>
          <cell r="T257">
            <v>0.83970276008492495</v>
          </cell>
          <cell r="U257">
            <v>0.194267515923566</v>
          </cell>
          <cell r="V257">
            <v>0.67409766454352404</v>
          </cell>
          <cell r="W257">
            <v>2</v>
          </cell>
          <cell r="X257">
            <v>2</v>
          </cell>
          <cell r="Y257">
            <v>1</v>
          </cell>
          <cell r="Z257">
            <v>2</v>
          </cell>
          <cell r="AA257">
            <v>0</v>
          </cell>
          <cell r="AB257">
            <v>2</v>
          </cell>
          <cell r="AC257">
            <v>1</v>
          </cell>
          <cell r="AD257">
            <v>2</v>
          </cell>
          <cell r="AE257">
            <v>0</v>
          </cell>
          <cell r="AF257">
            <v>2</v>
          </cell>
          <cell r="AG257">
            <v>14</v>
          </cell>
          <cell r="AH257" t="str">
            <v>list(list(c(-91.681073, -91.666335, -91.661401, -91.660997, -91.680623, -91.681073, 42.755895, 42.756085, 42.75615, 42.741613, 42.741358, 42.755895)))</v>
          </cell>
        </row>
        <row r="258">
          <cell r="A258">
            <v>1935310</v>
          </cell>
          <cell r="B258" t="str">
            <v>Hawkeye city, Iowa</v>
          </cell>
          <cell r="C258">
            <v>438</v>
          </cell>
          <cell r="D258">
            <v>62813</v>
          </cell>
          <cell r="E258">
            <v>3.9E-2</v>
          </cell>
          <cell r="F258">
            <v>8.3720930232558097E-2</v>
          </cell>
          <cell r="G258">
            <v>3.7209302325581298E-2</v>
          </cell>
          <cell r="H258">
            <v>2.5000000000000001E-2</v>
          </cell>
          <cell r="I258">
            <v>0.31900000000000001</v>
          </cell>
          <cell r="J258">
            <v>-2.4498886414253799E-2</v>
          </cell>
          <cell r="K258">
            <v>0.54901960784313697</v>
          </cell>
          <cell r="L258">
            <v>4.6296296296296198E-3</v>
          </cell>
          <cell r="M258">
            <v>0.12093023255813901</v>
          </cell>
          <cell r="N258">
            <v>0.40838852097130202</v>
          </cell>
          <cell r="O258">
            <v>0.144373673036093</v>
          </cell>
          <cell r="P258">
            <v>0.45966029723991497</v>
          </cell>
          <cell r="Q258">
            <v>0.5</v>
          </cell>
          <cell r="R258">
            <v>0.52978723404255301</v>
          </cell>
          <cell r="S258">
            <v>0.35031847133757898</v>
          </cell>
          <cell r="T258">
            <v>0.77600849256900195</v>
          </cell>
          <cell r="U258">
            <v>0.106157112526539</v>
          </cell>
          <cell r="V258">
            <v>0.19957537154989299</v>
          </cell>
          <cell r="W258">
            <v>1</v>
          </cell>
          <cell r="X258">
            <v>0</v>
          </cell>
          <cell r="Y258">
            <v>1</v>
          </cell>
          <cell r="Z258">
            <v>1</v>
          </cell>
          <cell r="AA258">
            <v>1</v>
          </cell>
          <cell r="AB258">
            <v>1</v>
          </cell>
          <cell r="AC258">
            <v>1</v>
          </cell>
          <cell r="AD258">
            <v>2</v>
          </cell>
          <cell r="AE258">
            <v>0</v>
          </cell>
          <cell r="AF258">
            <v>0</v>
          </cell>
          <cell r="AG258">
            <v>8</v>
          </cell>
          <cell r="AH258" t="str">
            <v>list(list(c(-91.959927, -91.958332, -91.95836, -91.940827, -91.940477, -91.943479, -91.943438, -91.958363, -91.95834, -91.96, -91.959927, 42.942041, 42.941149, 42.943052, 42.942976, 42.935726, 42.935761, 42.932084, 42.932132, 42.935739, 42.935748, 42.942041)))</v>
          </cell>
        </row>
        <row r="259">
          <cell r="A259">
            <v>1917175</v>
          </cell>
          <cell r="B259" t="str">
            <v>Crescent city, Iowa</v>
          </cell>
          <cell r="C259">
            <v>628</v>
          </cell>
          <cell r="D259">
            <v>116042</v>
          </cell>
          <cell r="E259">
            <v>4.0000000000000001E-3</v>
          </cell>
          <cell r="F259">
            <v>4.4247787610619399E-2</v>
          </cell>
          <cell r="G259">
            <v>3.09734513274336E-2</v>
          </cell>
          <cell r="H259">
            <v>0</v>
          </cell>
          <cell r="I259">
            <v>0.34699999999999998</v>
          </cell>
          <cell r="J259">
            <v>1.7828200972447299E-2</v>
          </cell>
          <cell r="K259">
            <v>0.43165467625899201</v>
          </cell>
          <cell r="L259">
            <v>4.6413502109704602E-2</v>
          </cell>
          <cell r="M259">
            <v>0.11504424778760999</v>
          </cell>
          <cell r="N259">
            <v>0.98123620309050696</v>
          </cell>
          <cell r="O259">
            <v>3.29087048832271E-2</v>
          </cell>
          <cell r="P259">
            <v>0.20806794055201699</v>
          </cell>
          <cell r="Q259">
            <v>0.41401273885350298</v>
          </cell>
          <cell r="R259">
            <v>0</v>
          </cell>
          <cell r="S259">
            <v>0.485138004246284</v>
          </cell>
          <cell r="T259">
            <v>0.41295116772823698</v>
          </cell>
          <cell r="U259">
            <v>0.243099787685774</v>
          </cell>
          <cell r="V259">
            <v>0.169851380042462</v>
          </cell>
          <cell r="W259">
            <v>0</v>
          </cell>
          <cell r="X259">
            <v>0</v>
          </cell>
          <cell r="Y259">
            <v>0</v>
          </cell>
          <cell r="Z259">
            <v>1</v>
          </cell>
          <cell r="AA259">
            <v>0</v>
          </cell>
          <cell r="AB259">
            <v>1</v>
          </cell>
          <cell r="AC259">
            <v>0</v>
          </cell>
          <cell r="AD259">
            <v>1</v>
          </cell>
          <cell r="AE259">
            <v>0</v>
          </cell>
          <cell r="AF259">
            <v>0</v>
          </cell>
          <cell r="AG259">
            <v>3</v>
          </cell>
          <cell r="AH259" t="str">
            <v>list(list(c(-95.873528, -95.864978, -95.864983, -95.860191, -95.860244, -95.858481, -95.850588, -95.850561, -95.855353, -95.855366, -95.852369, -95.852387, -95.85483, -95.857913, -95.857832, -95.860189, -95.860171, -95.869782, -95.869791, -95.879029, -95.873528, 41.363902, 41.363672, 41.369166, 41.369198, 41.376488, 41.376459, 41.376304, 41.361756, 41.361831, 41.358219, 41.358172, 41.355615, 41.355431, 41.358224, 41.352853, 41.352896, 41.358294, 41.358324, 41.362459, 41.360664, 41.363902)))</v>
          </cell>
        </row>
        <row r="260">
          <cell r="A260">
            <v>1952590</v>
          </cell>
          <cell r="B260" t="str">
            <v>Minden city, Iowa</v>
          </cell>
          <cell r="C260">
            <v>600</v>
          </cell>
          <cell r="D260">
            <v>109167</v>
          </cell>
          <cell r="E260">
            <v>2.4E-2</v>
          </cell>
          <cell r="F260">
            <v>5.8035714285714197E-2</v>
          </cell>
          <cell r="G260">
            <v>3.125E-2</v>
          </cell>
          <cell r="H260">
            <v>8.0000000000000002E-3</v>
          </cell>
          <cell r="I260">
            <v>0.182</v>
          </cell>
          <cell r="J260">
            <v>1.6694490818030001E-3</v>
          </cell>
          <cell r="K260">
            <v>0.33165829145728598</v>
          </cell>
          <cell r="L260">
            <v>0</v>
          </cell>
          <cell r="M260">
            <v>9.8214285714285698E-2</v>
          </cell>
          <cell r="N260">
            <v>0.96247240618101504</v>
          </cell>
          <cell r="O260">
            <v>7.4309978768577395E-2</v>
          </cell>
          <cell r="P260">
            <v>0.29723991507430902</v>
          </cell>
          <cell r="Q260">
            <v>0.41719745222929899</v>
          </cell>
          <cell r="R260">
            <v>0.275531914893617</v>
          </cell>
          <cell r="S260">
            <v>1.5923566878980801E-2</v>
          </cell>
          <cell r="T260">
            <v>0.14755838641188901</v>
          </cell>
          <cell r="U260">
            <v>0</v>
          </cell>
          <cell r="V260">
            <v>0.12208067940552</v>
          </cell>
          <cell r="W260">
            <v>0</v>
          </cell>
          <cell r="X260">
            <v>0</v>
          </cell>
          <cell r="Y260">
            <v>0</v>
          </cell>
          <cell r="Z260">
            <v>1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 t="str">
            <v>list(list(c(-95.555746, -95.550864, -95.550902, -95.547301, -95.546048, -95.547163, -95.539579, -95.539609, -95.536366, -95.536337, -95.537102, -95.536295, -95.545983, -95.545994, -95.550157, -95.545811, -95.546038, -95.547039, -95.555741, -95.555746, 41.473628, 41.473638, 41.477139, 41.477234, 41.475461, 41.474584, 41.474493, 41.477221, 41.477218, 41.472809, 41.469963, 41.462665, 41.462755, 41.463914, 41.463061, 41.466374, 41.472908, 41.471825, 41.471817, 41.473628)))</v>
          </cell>
        </row>
        <row r="261">
          <cell r="A261">
            <v>1979995</v>
          </cell>
          <cell r="B261" t="str">
            <v>Ute city, Iowa</v>
          </cell>
          <cell r="C261">
            <v>338</v>
          </cell>
          <cell r="D261">
            <v>55341</v>
          </cell>
          <cell r="E261">
            <v>0.12</v>
          </cell>
          <cell r="F261">
            <v>0.26285714285714201</v>
          </cell>
          <cell r="G261">
            <v>2.2857142857142802E-2</v>
          </cell>
          <cell r="H261">
            <v>2.5999999999999999E-2</v>
          </cell>
          <cell r="I261">
            <v>0.31</v>
          </cell>
          <cell r="J261">
            <v>-9.6256684491978606E-2</v>
          </cell>
          <cell r="K261">
            <v>0.58264462809917295</v>
          </cell>
          <cell r="L261">
            <v>0.147208121827411</v>
          </cell>
          <cell r="M261">
            <v>0.125714285714285</v>
          </cell>
          <cell r="N261">
            <v>0.224061810154525</v>
          </cell>
          <cell r="O261">
            <v>0.63269639065817396</v>
          </cell>
          <cell r="P261">
            <v>0.96709129511677205</v>
          </cell>
          <cell r="Q261">
            <v>0.323779193205944</v>
          </cell>
          <cell r="R261">
            <v>0.54468085106382902</v>
          </cell>
          <cell r="S261">
            <v>0.30997876857749401</v>
          </cell>
          <cell r="T261">
            <v>0.84394904458598696</v>
          </cell>
          <cell r="U261">
            <v>0.71762208067940503</v>
          </cell>
          <cell r="V261">
            <v>0.22399150743099699</v>
          </cell>
          <cell r="W261">
            <v>2</v>
          </cell>
          <cell r="X261">
            <v>1</v>
          </cell>
          <cell r="Y261">
            <v>2</v>
          </cell>
          <cell r="Z261">
            <v>0</v>
          </cell>
          <cell r="AA261">
            <v>1</v>
          </cell>
          <cell r="AB261">
            <v>0</v>
          </cell>
          <cell r="AC261">
            <v>2</v>
          </cell>
          <cell r="AD261">
            <v>2</v>
          </cell>
          <cell r="AE261">
            <v>2</v>
          </cell>
          <cell r="AF261">
            <v>0</v>
          </cell>
          <cell r="AG261">
            <v>12</v>
          </cell>
          <cell r="AH261" t="str">
            <v>list(list(c(-95.710662, -95.700892, -95.700899, -95.700886, -95.707166, -95.71066, -95.710662, 42.055646, 42.0556, 42.05196, 42.044832, 42.044934, 42.044838, 42.055646)))</v>
          </cell>
        </row>
        <row r="262">
          <cell r="A262">
            <v>1900190</v>
          </cell>
          <cell r="B262" t="str">
            <v>Ackley city, Iowa</v>
          </cell>
          <cell r="C262">
            <v>1599</v>
          </cell>
          <cell r="D262">
            <v>62583</v>
          </cell>
          <cell r="E262">
            <v>7.4999999999999997E-2</v>
          </cell>
          <cell r="F262">
            <v>0.10541727672035101</v>
          </cell>
          <cell r="G262">
            <v>5.2708638360175697E-2</v>
          </cell>
          <cell r="H262">
            <v>0.02</v>
          </cell>
          <cell r="I262">
            <v>0.40799999999999997</v>
          </cell>
          <cell r="J262">
            <v>6.2932662051604698E-3</v>
          </cell>
          <cell r="K262">
            <v>0.39839572192513301</v>
          </cell>
          <cell r="L262">
            <v>0.13324873096446699</v>
          </cell>
          <cell r="M262">
            <v>0.193265007320644</v>
          </cell>
          <cell r="N262">
            <v>0.40397350993377401</v>
          </cell>
          <cell r="O262">
            <v>0.38110403397027598</v>
          </cell>
          <cell r="P262">
            <v>0.56475583864118895</v>
          </cell>
          <cell r="Q262">
            <v>0.67622080679405505</v>
          </cell>
          <cell r="R262">
            <v>0.45531914893616998</v>
          </cell>
          <cell r="S262">
            <v>0.743099787685774</v>
          </cell>
          <cell r="T262">
            <v>0.29830148619957497</v>
          </cell>
          <cell r="U262">
            <v>0.66878980891719697</v>
          </cell>
          <cell r="V262">
            <v>0.55307855626326896</v>
          </cell>
          <cell r="W262">
            <v>1</v>
          </cell>
          <cell r="X262">
            <v>1</v>
          </cell>
          <cell r="Y262">
            <v>1</v>
          </cell>
          <cell r="Z262">
            <v>2</v>
          </cell>
          <cell r="AA262">
            <v>1</v>
          </cell>
          <cell r="AB262">
            <v>2</v>
          </cell>
          <cell r="AC262">
            <v>0</v>
          </cell>
          <cell r="AD262">
            <v>0</v>
          </cell>
          <cell r="AE262">
            <v>1</v>
          </cell>
          <cell r="AF262">
            <v>1</v>
          </cell>
          <cell r="AG262">
            <v>10</v>
          </cell>
          <cell r="AH262" t="str">
            <v>list(list(c(-93.066015, -93.061195, -93.06122, -93.056354, -93.056346, -93.026905, -93.026927, -93.041639, -93.041651, -93.040652, -93.040638, -93.041655, -93.04167, -93.046494, -93.046353, -93.056271, -93.065997, -93.065899, -93.066113, -93.066015, 42.563992, 42.563985, 42.565805, 42.565845, 42.563978, 42.564075, 42.562284, 42.558121, 42.556788, 42.556788, 42.550698, 42.5507, 42.543444, 42.543524, 42.536258, 42.536506, 42.53674, 42.550869, 42.556776, 42.563992)))</v>
          </cell>
        </row>
        <row r="263">
          <cell r="A263">
            <v>1922305</v>
          </cell>
          <cell r="B263" t="str">
            <v>Dows city, Iowa</v>
          </cell>
          <cell r="C263">
            <v>521</v>
          </cell>
          <cell r="D263">
            <v>78000</v>
          </cell>
          <cell r="E263">
            <v>7.1999999999999995E-2</v>
          </cell>
          <cell r="F263">
            <v>0.14646464646464599</v>
          </cell>
          <cell r="G263">
            <v>4.0404040404040401E-2</v>
          </cell>
          <cell r="H263">
            <v>1.0999999999999999E-2</v>
          </cell>
          <cell r="I263">
            <v>0.35099999999999998</v>
          </cell>
          <cell r="J263">
            <v>-3.15985130111524E-2</v>
          </cell>
          <cell r="K263">
            <v>0.43042071197411003</v>
          </cell>
          <cell r="L263">
            <v>0.135135135135135</v>
          </cell>
          <cell r="M263">
            <v>0.10606060606060599</v>
          </cell>
          <cell r="N263">
            <v>0.741721854304635</v>
          </cell>
          <cell r="O263">
            <v>0.35987261146496802</v>
          </cell>
          <cell r="P263">
            <v>0.76751592356687903</v>
          </cell>
          <cell r="Q263">
            <v>0.54564755838641099</v>
          </cell>
          <cell r="R263">
            <v>0.314893617021276</v>
          </cell>
          <cell r="S263">
            <v>0.498938428874734</v>
          </cell>
          <cell r="T263">
            <v>0.404458598726114</v>
          </cell>
          <cell r="U263">
            <v>0.67622080679405505</v>
          </cell>
          <cell r="V263">
            <v>0.14968152866241999</v>
          </cell>
          <cell r="W263">
            <v>0</v>
          </cell>
          <cell r="X263">
            <v>1</v>
          </cell>
          <cell r="Y263">
            <v>2</v>
          </cell>
          <cell r="Z263">
            <v>1</v>
          </cell>
          <cell r="AA263">
            <v>0</v>
          </cell>
          <cell r="AB263">
            <v>1</v>
          </cell>
          <cell r="AC263">
            <v>1</v>
          </cell>
          <cell r="AD263">
            <v>1</v>
          </cell>
          <cell r="AE263">
            <v>2</v>
          </cell>
          <cell r="AF263">
            <v>0</v>
          </cell>
          <cell r="AG263">
            <v>9</v>
          </cell>
          <cell r="AH263" t="str">
            <v>list(list(c(-93.508989, -93.499157, -93.493481, -93.493467, -93.499216, -93.508976, -93.508989, 42.6665, 42.666544, 42.666485, 42.651984, 42.651994, 42.65192, 42.6665)))</v>
          </cell>
        </row>
        <row r="264">
          <cell r="A264">
            <v>1937335</v>
          </cell>
          <cell r="B264" t="str">
            <v>Houghton city, Iowa</v>
          </cell>
          <cell r="C264">
            <v>141</v>
          </cell>
          <cell r="D264">
            <v>106042</v>
          </cell>
          <cell r="E264">
            <v>1.39999999999999E-2</v>
          </cell>
          <cell r="F264">
            <v>0</v>
          </cell>
          <cell r="G264">
            <v>0</v>
          </cell>
          <cell r="H264">
            <v>2.79999999999999E-2</v>
          </cell>
          <cell r="I264">
            <v>0.36799999999999999</v>
          </cell>
          <cell r="J264">
            <v>-3.4246575342465703E-2</v>
          </cell>
          <cell r="K264">
            <v>0.29824561403508698</v>
          </cell>
          <cell r="L264">
            <v>6.0606060606060601E-2</v>
          </cell>
          <cell r="M264">
            <v>9.6774193548387094E-2</v>
          </cell>
          <cell r="N264">
            <v>0.951434878587196</v>
          </cell>
          <cell r="O264">
            <v>4.6709129511677203E-2</v>
          </cell>
          <cell r="P264">
            <v>0</v>
          </cell>
          <cell r="Q264">
            <v>0</v>
          </cell>
          <cell r="R264">
            <v>0.56595744680851001</v>
          </cell>
          <cell r="S264">
            <v>0.581740976645435</v>
          </cell>
          <cell r="T264">
            <v>0.104033970276008</v>
          </cell>
          <cell r="U264">
            <v>0.31210191082802502</v>
          </cell>
          <cell r="V264">
            <v>0.117834394904458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</v>
          </cell>
          <cell r="AB264">
            <v>1</v>
          </cell>
          <cell r="AC264">
            <v>1</v>
          </cell>
          <cell r="AD264">
            <v>0</v>
          </cell>
          <cell r="AE264">
            <v>0</v>
          </cell>
          <cell r="AF264">
            <v>0</v>
          </cell>
          <cell r="AG264">
            <v>3</v>
          </cell>
          <cell r="AH264" t="str">
            <v>list(list(c(-91.622166, -91.61259, -91.612564, -91.606584, -91.602904, -91.599952, -91.599954, -91.60291, -91.602922, -91.608999, -91.610509, -91.610511, -91.62215, -91.622166, 40.784676, 40.784684, 40.786082, 40.786489, 40.786084, 40.786064, 40.782769, 40.782778, 40.781266, 40.781272, 40.78087, 40.781951, 40.781947, 40.784676)))</v>
          </cell>
        </row>
        <row r="265">
          <cell r="A265">
            <v>1970185</v>
          </cell>
          <cell r="B265" t="str">
            <v>St. Paul city, Iowa</v>
          </cell>
          <cell r="C265">
            <v>109</v>
          </cell>
          <cell r="D265">
            <v>72500</v>
          </cell>
          <cell r="E265">
            <v>0</v>
          </cell>
          <cell r="F265">
            <v>0</v>
          </cell>
          <cell r="G265">
            <v>5.8823529411764698E-2</v>
          </cell>
          <cell r="H265">
            <v>0</v>
          </cell>
          <cell r="I265">
            <v>0.20399999999999999</v>
          </cell>
          <cell r="J265">
            <v>-0.15503875968992201</v>
          </cell>
          <cell r="K265">
            <v>0.31914893617021201</v>
          </cell>
          <cell r="L265">
            <v>0.29166666666666602</v>
          </cell>
          <cell r="M265">
            <v>0.14705882352941099</v>
          </cell>
          <cell r="N265">
            <v>0.63134657836644503</v>
          </cell>
          <cell r="O265">
            <v>0</v>
          </cell>
          <cell r="P265">
            <v>0</v>
          </cell>
          <cell r="Q265">
            <v>0.72080679405520098</v>
          </cell>
          <cell r="R265">
            <v>0</v>
          </cell>
          <cell r="S265">
            <v>3.9278131634819503E-2</v>
          </cell>
          <cell r="T265">
            <v>0.13057324840764301</v>
          </cell>
          <cell r="U265">
            <v>0.94055201698513802</v>
          </cell>
          <cell r="V265">
            <v>0.30785562632696301</v>
          </cell>
          <cell r="W265">
            <v>1</v>
          </cell>
          <cell r="X265">
            <v>0</v>
          </cell>
          <cell r="Y265">
            <v>0</v>
          </cell>
          <cell r="Z265">
            <v>2</v>
          </cell>
          <cell r="AA265">
            <v>0</v>
          </cell>
          <cell r="AB265">
            <v>0</v>
          </cell>
          <cell r="AC265">
            <v>2</v>
          </cell>
          <cell r="AD265">
            <v>0</v>
          </cell>
          <cell r="AE265">
            <v>2</v>
          </cell>
          <cell r="AF265">
            <v>0</v>
          </cell>
          <cell r="AG265">
            <v>7</v>
          </cell>
          <cell r="AH265" t="str">
            <v>list(list(c(-91.521183, -91.511634, -91.511628, -91.515198, -91.521153, -91.521167, -91.521921, -91.521183, 40.773315, 40.77333, 40.762358, 40.762362, 40.762352, 40.767801, 40.768954, 40.773315)))</v>
          </cell>
        </row>
        <row r="266">
          <cell r="A266">
            <v>1939675</v>
          </cell>
          <cell r="B266" t="str">
            <v>Jewell Junction city, Iowa</v>
          </cell>
          <cell r="C266">
            <v>1216</v>
          </cell>
          <cell r="D266">
            <v>81250</v>
          </cell>
          <cell r="E266">
            <v>6.5000000000000002E-2</v>
          </cell>
          <cell r="F266">
            <v>8.4427767354596603E-2</v>
          </cell>
          <cell r="G266">
            <v>3.5647279549718497E-2</v>
          </cell>
          <cell r="H266">
            <v>2.1000000000000001E-2</v>
          </cell>
          <cell r="I266">
            <v>0.28399999999999997</v>
          </cell>
          <cell r="J266">
            <v>8.2304526748971105E-4</v>
          </cell>
          <cell r="K266">
            <v>0.30886075949366998</v>
          </cell>
          <cell r="L266">
            <v>4.9910873440285199E-2</v>
          </cell>
          <cell r="M266">
            <v>0.19699812382739201</v>
          </cell>
          <cell r="N266">
            <v>0.79139072847682101</v>
          </cell>
          <cell r="O266">
            <v>0.31210191082802502</v>
          </cell>
          <cell r="P266">
            <v>0.46496815286624199</v>
          </cell>
          <cell r="Q266">
            <v>0.47770700636942598</v>
          </cell>
          <cell r="R266">
            <v>0.47127659574468</v>
          </cell>
          <cell r="S266">
            <v>0.20806794055201699</v>
          </cell>
          <cell r="T266">
            <v>0.117834394904458</v>
          </cell>
          <cell r="U266">
            <v>0.256900212314225</v>
          </cell>
          <cell r="V266">
            <v>0.57537154989384198</v>
          </cell>
          <cell r="W266">
            <v>0</v>
          </cell>
          <cell r="X266">
            <v>0</v>
          </cell>
          <cell r="Y266">
            <v>1</v>
          </cell>
          <cell r="Z266">
            <v>1</v>
          </cell>
          <cell r="AA266">
            <v>1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4</v>
          </cell>
          <cell r="AH266" t="str">
            <v>list(list(c(-93.659623, -93.620414, -93.620455, -93.620547, -93.640041, -93.659555, -93.65945, -93.659623, 42.325057, 42.325014, 42.310337, 42.295995, 42.296049, 42.296121, 42.310609, 42.325057)))</v>
          </cell>
        </row>
        <row r="267">
          <cell r="A267">
            <v>1940215</v>
          </cell>
          <cell r="B267" t="str">
            <v>Kamrar city, Iowa</v>
          </cell>
          <cell r="C267">
            <v>179</v>
          </cell>
          <cell r="D267">
            <v>48750</v>
          </cell>
          <cell r="E267">
            <v>0.09</v>
          </cell>
          <cell r="F267">
            <v>0.21794871794871701</v>
          </cell>
          <cell r="G267">
            <v>6.4102564102564097E-2</v>
          </cell>
          <cell r="H267">
            <v>0.03</v>
          </cell>
          <cell r="I267">
            <v>0.442</v>
          </cell>
          <cell r="J267">
            <v>-0.10050251256281401</v>
          </cell>
          <cell r="K267">
            <v>0.44144144144144098</v>
          </cell>
          <cell r="L267">
            <v>0.33333333333333298</v>
          </cell>
          <cell r="M267">
            <v>0.20512820512820501</v>
          </cell>
          <cell r="N267">
            <v>9.4922737306843197E-2</v>
          </cell>
          <cell r="O267">
            <v>0.47239915074309902</v>
          </cell>
          <cell r="P267">
            <v>0.92887473460721803</v>
          </cell>
          <cell r="Q267">
            <v>0.76539278131634803</v>
          </cell>
          <cell r="R267">
            <v>0.59574468085106302</v>
          </cell>
          <cell r="S267">
            <v>0.82696390658174102</v>
          </cell>
          <cell r="T267">
            <v>0.45859872611464902</v>
          </cell>
          <cell r="U267">
            <v>0.95329087048832195</v>
          </cell>
          <cell r="V267">
            <v>0.61783439490445802</v>
          </cell>
          <cell r="W267">
            <v>2</v>
          </cell>
          <cell r="X267">
            <v>1</v>
          </cell>
          <cell r="Y267">
            <v>2</v>
          </cell>
          <cell r="Z267">
            <v>2</v>
          </cell>
          <cell r="AA267">
            <v>1</v>
          </cell>
          <cell r="AB267">
            <v>2</v>
          </cell>
          <cell r="AC267">
            <v>2</v>
          </cell>
          <cell r="AD267">
            <v>1</v>
          </cell>
          <cell r="AE267">
            <v>2</v>
          </cell>
          <cell r="AF267">
            <v>1</v>
          </cell>
          <cell r="AG267">
            <v>16</v>
          </cell>
          <cell r="AH267" t="str">
            <v>list(list(c(-93.738126, -93.734252, -93.733159, -93.730229, -93.723263, -93.723254, -93.718293, -93.718341, -93.728218, -93.738007, -93.738126, 42.397358, 42.394316, 42.394713, 42.394325, 42.394332, 42.39804, 42.398012, 42.383385, 42.383417, 42.383448, 42.397358)))</v>
          </cell>
        </row>
        <row r="268">
          <cell r="A268">
            <v>1974910</v>
          </cell>
          <cell r="B268" t="str">
            <v>Stanhope city, Iowa</v>
          </cell>
          <cell r="C268">
            <v>364</v>
          </cell>
          <cell r="D268">
            <v>60750</v>
          </cell>
          <cell r="E268">
            <v>0.11799999999999999</v>
          </cell>
          <cell r="F268">
            <v>8.7557603686635899E-2</v>
          </cell>
          <cell r="G268">
            <v>4.60829493087557E-2</v>
          </cell>
          <cell r="H268">
            <v>4.0000000000000001E-3</v>
          </cell>
          <cell r="I268">
            <v>0.371</v>
          </cell>
          <cell r="J268">
            <v>-0.13744075829383801</v>
          </cell>
          <cell r="K268">
            <v>0.36647727272727199</v>
          </cell>
          <cell r="L268">
            <v>6.5217391304347797E-2</v>
          </cell>
          <cell r="M268">
            <v>0.17050691244239599</v>
          </cell>
          <cell r="N268">
            <v>0.35430463576158899</v>
          </cell>
          <cell r="O268">
            <v>0.62845010615711205</v>
          </cell>
          <cell r="P268">
            <v>0.48089171974522199</v>
          </cell>
          <cell r="Q268">
            <v>0.60509554140127297</v>
          </cell>
          <cell r="R268">
            <v>0.22765957446808499</v>
          </cell>
          <cell r="S268">
            <v>0.60191082802547702</v>
          </cell>
          <cell r="T268">
            <v>0.21868365180467</v>
          </cell>
          <cell r="U268">
            <v>0.34182590233545601</v>
          </cell>
          <cell r="V268">
            <v>0.44798301486199499</v>
          </cell>
          <cell r="W268">
            <v>1</v>
          </cell>
          <cell r="X268">
            <v>1</v>
          </cell>
          <cell r="Y268">
            <v>1</v>
          </cell>
          <cell r="Z268">
            <v>1</v>
          </cell>
          <cell r="AA268">
            <v>0</v>
          </cell>
          <cell r="AB268">
            <v>1</v>
          </cell>
          <cell r="AC268">
            <v>2</v>
          </cell>
          <cell r="AD268">
            <v>0</v>
          </cell>
          <cell r="AE268">
            <v>1</v>
          </cell>
          <cell r="AF268">
            <v>1</v>
          </cell>
          <cell r="AG268">
            <v>9</v>
          </cell>
          <cell r="AH268" t="str">
            <v>list(list(c(-93.805841, -93.786263, -93.786198, -93.805667, -93.805841, 42.296015, 42.296051, 42.281858, 42.281837, 42.296015)))</v>
          </cell>
        </row>
        <row r="269">
          <cell r="A269">
            <v>1975045</v>
          </cell>
          <cell r="B269" t="str">
            <v>Stanwood city, Iowa</v>
          </cell>
          <cell r="C269">
            <v>637</v>
          </cell>
          <cell r="D269">
            <v>63264</v>
          </cell>
          <cell r="E269">
            <v>0.128</v>
          </cell>
          <cell r="F269">
            <v>0.12062256809338499</v>
          </cell>
          <cell r="G269">
            <v>9.7276264591439607E-2</v>
          </cell>
          <cell r="H269">
            <v>3.5000000000000003E-2</v>
          </cell>
          <cell r="I269">
            <v>0.32</v>
          </cell>
          <cell r="J269">
            <v>-6.8713450292397601E-2</v>
          </cell>
          <cell r="K269">
            <v>0.55911330049260999</v>
          </cell>
          <cell r="L269">
            <v>0.156462585034013</v>
          </cell>
          <cell r="M269">
            <v>0.25680933852139998</v>
          </cell>
          <cell r="N269">
            <v>0.42273730684326699</v>
          </cell>
          <cell r="O269">
            <v>0.67834394904458595</v>
          </cell>
          <cell r="P269">
            <v>0.64755838641188901</v>
          </cell>
          <cell r="Q269">
            <v>0.90021231422505299</v>
          </cell>
          <cell r="R269">
            <v>0.65</v>
          </cell>
          <cell r="S269">
            <v>0.355626326963906</v>
          </cell>
          <cell r="T269">
            <v>0.79936305732484003</v>
          </cell>
          <cell r="U269">
            <v>0.74840764331210097</v>
          </cell>
          <cell r="V269">
            <v>0.822717622080679</v>
          </cell>
          <cell r="W269">
            <v>1</v>
          </cell>
          <cell r="X269">
            <v>2</v>
          </cell>
          <cell r="Y269">
            <v>1</v>
          </cell>
          <cell r="Z269">
            <v>2</v>
          </cell>
          <cell r="AA269">
            <v>1</v>
          </cell>
          <cell r="AB269">
            <v>1</v>
          </cell>
          <cell r="AC269">
            <v>1</v>
          </cell>
          <cell r="AD269">
            <v>2</v>
          </cell>
          <cell r="AE269">
            <v>2</v>
          </cell>
          <cell r="AF269">
            <v>2</v>
          </cell>
          <cell r="AG269">
            <v>15</v>
          </cell>
          <cell r="AH269" t="str">
            <v>list(list(c(-91.161938, -91.156997, -91.157032, -91.159058, -91.159038, -91.157004, -91.156961, -91.142158, -91.142201, -91.13484, -91.134856, -91.142197, -91.1422, -91.161911, -91.161938, 41.88844, 41.888461, 41.893436, 41.893628, 41.8958, 41.895793, 41.899446, 41.899424, 41.892178, 41.892082, 41.888452, 41.888455, 41.886942, 41.886936, 41.88844)))</v>
          </cell>
        </row>
        <row r="270">
          <cell r="A270">
            <v>1969375</v>
          </cell>
          <cell r="B270" t="str">
            <v>Rutland city, Iowa</v>
          </cell>
          <cell r="C270">
            <v>113</v>
          </cell>
          <cell r="D270">
            <v>85625</v>
          </cell>
          <cell r="E270">
            <v>8.0000000000000002E-3</v>
          </cell>
          <cell r="F270">
            <v>1.51515151515151E-2</v>
          </cell>
          <cell r="G270">
            <v>4.54545454545454E-2</v>
          </cell>
          <cell r="H270">
            <v>0</v>
          </cell>
          <cell r="I270">
            <v>0.17899999999999999</v>
          </cell>
          <cell r="J270">
            <v>-0.103174603174603</v>
          </cell>
          <cell r="K270">
            <v>0.34782608695652101</v>
          </cell>
          <cell r="L270">
            <v>9.5890410958904104E-2</v>
          </cell>
          <cell r="M270">
            <v>0.15151515151515099</v>
          </cell>
          <cell r="N270">
            <v>0.84105960264900603</v>
          </cell>
          <cell r="O270">
            <v>3.6093418259023298E-2</v>
          </cell>
          <cell r="P270">
            <v>8.5987261146496796E-2</v>
          </cell>
          <cell r="Q270">
            <v>0.59872611464968095</v>
          </cell>
          <cell r="R270">
            <v>0</v>
          </cell>
          <cell r="S270">
            <v>1.27388535031847E-2</v>
          </cell>
          <cell r="T270">
            <v>0.17515923566878899</v>
          </cell>
          <cell r="U270">
            <v>0.49681528662420299</v>
          </cell>
          <cell r="V270">
            <v>0.337579617834394</v>
          </cell>
          <cell r="W270">
            <v>0</v>
          </cell>
          <cell r="X270">
            <v>0</v>
          </cell>
          <cell r="Y270">
            <v>0</v>
          </cell>
          <cell r="Z270">
            <v>1</v>
          </cell>
          <cell r="AA270">
            <v>0</v>
          </cell>
          <cell r="AB270">
            <v>0</v>
          </cell>
          <cell r="AC270">
            <v>2</v>
          </cell>
          <cell r="AD270">
            <v>0</v>
          </cell>
          <cell r="AE270">
            <v>1</v>
          </cell>
          <cell r="AF270">
            <v>1</v>
          </cell>
          <cell r="AG270">
            <v>5</v>
          </cell>
          <cell r="AH270" t="str">
            <v>list(list(c(-94.305124, -94.28574, -94.285697, -94.287336, -94.289795, -94.292412, -94.296231, -94.302047, -94.305104, -94.305124, 42.768105, 42.767995, 42.756883, 42.756339, 42.752526, 42.752617, 42.755561, 42.755728, 42.755753, 42.768105)))</v>
          </cell>
        </row>
        <row r="271">
          <cell r="A271">
            <v>1948990</v>
          </cell>
          <cell r="B271" t="str">
            <v>Manson city, Iowa</v>
          </cell>
          <cell r="C271">
            <v>1709</v>
          </cell>
          <cell r="D271">
            <v>66250</v>
          </cell>
          <cell r="E271">
            <v>8.8999999999999996E-2</v>
          </cell>
          <cell r="F271">
            <v>0.121483375959079</v>
          </cell>
          <cell r="G271">
            <v>3.1969309462915603E-2</v>
          </cell>
          <cell r="H271">
            <v>5.1999999999999998E-2</v>
          </cell>
          <cell r="I271">
            <v>0.36299999999999999</v>
          </cell>
          <cell r="J271">
            <v>1.1242603550295801E-2</v>
          </cell>
          <cell r="K271">
            <v>0.29593639575971697</v>
          </cell>
          <cell r="L271">
            <v>0.15027624309392201</v>
          </cell>
          <cell r="M271">
            <v>0.19309462915601</v>
          </cell>
          <cell r="N271">
            <v>0.49337748344370802</v>
          </cell>
          <cell r="O271">
            <v>0.46284501061571098</v>
          </cell>
          <cell r="P271">
            <v>0.65286624203821597</v>
          </cell>
          <cell r="Q271">
            <v>0.435244161358811</v>
          </cell>
          <cell r="R271">
            <v>0.80212765957446797</v>
          </cell>
          <cell r="S271">
            <v>0.55520169851379997</v>
          </cell>
          <cell r="T271">
            <v>9.8726114649681507E-2</v>
          </cell>
          <cell r="U271">
            <v>0.727176220806794</v>
          </cell>
          <cell r="V271">
            <v>0.55095541401273795</v>
          </cell>
          <cell r="W271">
            <v>1</v>
          </cell>
          <cell r="X271">
            <v>1</v>
          </cell>
          <cell r="Y271">
            <v>1</v>
          </cell>
          <cell r="Z271">
            <v>1</v>
          </cell>
          <cell r="AA271">
            <v>2</v>
          </cell>
          <cell r="AB271">
            <v>1</v>
          </cell>
          <cell r="AC271">
            <v>0</v>
          </cell>
          <cell r="AD271">
            <v>0</v>
          </cell>
          <cell r="AE271">
            <v>2</v>
          </cell>
          <cell r="AF271">
            <v>1</v>
          </cell>
          <cell r="AG271">
            <v>10</v>
          </cell>
          <cell r="AH271" t="str">
            <v>list(list(c(-94.560255, -94.540137, -94.540117, -94.533831, -94.533875, -94.524183, -94.524246, -94.520597, -94.520939, -94.534545, -94.560532, -94.560255, 42.538627, 42.538409, 42.543448, 42.543479, 42.542023, 42.542065, 42.538444, 42.538475, 42.516967, 42.516895, 42.517059, 42.538627)))</v>
          </cell>
        </row>
        <row r="272">
          <cell r="A272">
            <v>1983190</v>
          </cell>
          <cell r="B272" t="str">
            <v>Weldon city, Iowa</v>
          </cell>
          <cell r="C272">
            <v>136</v>
          </cell>
          <cell r="D272">
            <v>51875</v>
          </cell>
          <cell r="E272">
            <v>5.7000000000000002E-2</v>
          </cell>
          <cell r="F272">
            <v>4.6511627906976702E-2</v>
          </cell>
          <cell r="G272">
            <v>0</v>
          </cell>
          <cell r="H272">
            <v>0</v>
          </cell>
          <cell r="I272">
            <v>0.36099999999999999</v>
          </cell>
          <cell r="J272">
            <v>8.7999999999999995E-2</v>
          </cell>
          <cell r="K272">
            <v>0.72580645161290303</v>
          </cell>
          <cell r="L272">
            <v>0.14000000000000001</v>
          </cell>
          <cell r="M272">
            <v>6.9767441860465101E-2</v>
          </cell>
          <cell r="N272">
            <v>0.15452538631346499</v>
          </cell>
          <cell r="O272">
            <v>0.256900212314225</v>
          </cell>
          <cell r="P272">
            <v>0.217622080679405</v>
          </cell>
          <cell r="Q272">
            <v>0</v>
          </cell>
          <cell r="R272">
            <v>0</v>
          </cell>
          <cell r="S272">
            <v>0.547770700636942</v>
          </cell>
          <cell r="T272">
            <v>0.97664543524416103</v>
          </cell>
          <cell r="U272">
            <v>0.693205944798301</v>
          </cell>
          <cell r="V272">
            <v>7.0063694267515894E-2</v>
          </cell>
          <cell r="W272">
            <v>2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1</v>
          </cell>
          <cell r="AC272">
            <v>0</v>
          </cell>
          <cell r="AD272">
            <v>2</v>
          </cell>
          <cell r="AE272">
            <v>2</v>
          </cell>
          <cell r="AF272">
            <v>0</v>
          </cell>
          <cell r="AG272">
            <v>7</v>
          </cell>
          <cell r="AH272" t="str">
            <v>list(list(c(-93.741726, -93.727614, -93.727596, -93.734111, -93.73412, -93.738946, -93.738962, -93.741709, -93.741726, 40.8993, 40.899273, 40.89608, 40.89611, 40.894369, 40.894509, 40.895818, 40.895816, 40.8993)))</v>
          </cell>
        </row>
        <row r="273">
          <cell r="A273">
            <v>1973650</v>
          </cell>
          <cell r="B273" t="str">
            <v>Smithland city, Iowa</v>
          </cell>
          <cell r="C273">
            <v>181</v>
          </cell>
          <cell r="D273">
            <v>98750</v>
          </cell>
          <cell r="E273">
            <v>9.5000000000000001E-2</v>
          </cell>
          <cell r="F273">
            <v>2.94117647058823E-2</v>
          </cell>
          <cell r="G273">
            <v>1.47058823529411E-2</v>
          </cell>
          <cell r="H273">
            <v>2.4E-2</v>
          </cell>
          <cell r="I273">
            <v>0.29199999999999998</v>
          </cell>
          <cell r="J273">
            <v>-0.191964285714285</v>
          </cell>
          <cell r="K273">
            <v>0.43119266055045802</v>
          </cell>
          <cell r="L273">
            <v>0.2</v>
          </cell>
          <cell r="M273">
            <v>8.8235294117646995E-2</v>
          </cell>
          <cell r="N273">
            <v>0.92163355408388503</v>
          </cell>
          <cell r="O273">
            <v>0.50424628450106102</v>
          </cell>
          <cell r="P273">
            <v>0.14118895966029699</v>
          </cell>
          <cell r="Q273">
            <v>0.21974522292993601</v>
          </cell>
          <cell r="R273">
            <v>0.50957446808510598</v>
          </cell>
          <cell r="S273">
            <v>0.24628450106157099</v>
          </cell>
          <cell r="T273">
            <v>0.41082802547770703</v>
          </cell>
          <cell r="U273">
            <v>0.84182590233545596</v>
          </cell>
          <cell r="V273">
            <v>0.101910828025477</v>
          </cell>
          <cell r="W273">
            <v>0</v>
          </cell>
          <cell r="X273">
            <v>1</v>
          </cell>
          <cell r="Y273">
            <v>0</v>
          </cell>
          <cell r="Z273">
            <v>0</v>
          </cell>
          <cell r="AA273">
            <v>1</v>
          </cell>
          <cell r="AB273">
            <v>0</v>
          </cell>
          <cell r="AC273">
            <v>2</v>
          </cell>
          <cell r="AD273">
            <v>1</v>
          </cell>
          <cell r="AE273">
            <v>2</v>
          </cell>
          <cell r="AF273">
            <v>0</v>
          </cell>
          <cell r="AG273">
            <v>7</v>
          </cell>
          <cell r="AH273" t="str">
            <v>list(list(c(-95.937778, -95.928266, -95.927724, -95.923404, -95.923443, -95.927731, -95.929474, -95.933132, -95.933136, -95.937834, -95.937778, 42.232973, 42.233087, 42.229504, 42.229548, 42.225947, 42.226258, 42.225292, 42.224589, 42.225881, 42.225816, 42.232973)))</v>
          </cell>
        </row>
        <row r="274">
          <cell r="A274">
            <v>1956460</v>
          </cell>
          <cell r="B274" t="str">
            <v>New Sharon city, Iowa</v>
          </cell>
          <cell r="C274">
            <v>1262</v>
          </cell>
          <cell r="D274">
            <v>48750</v>
          </cell>
          <cell r="E274">
            <v>0.14399999999999999</v>
          </cell>
          <cell r="F274">
            <v>7.69230769230769E-2</v>
          </cell>
          <cell r="G274">
            <v>3.7567084078711899E-2</v>
          </cell>
          <cell r="H274">
            <v>3.7999999999999999E-2</v>
          </cell>
          <cell r="I274">
            <v>0.36599999999999999</v>
          </cell>
          <cell r="J274">
            <v>-2.3975251353441598E-2</v>
          </cell>
          <cell r="K274">
            <v>0.44391408114558401</v>
          </cell>
          <cell r="L274">
            <v>0.14000000000000001</v>
          </cell>
          <cell r="M274">
            <v>0.237924865831842</v>
          </cell>
          <cell r="N274">
            <v>9.4922737306843197E-2</v>
          </cell>
          <cell r="O274">
            <v>0.75265392781316298</v>
          </cell>
          <cell r="P274">
            <v>0.40870488322717602</v>
          </cell>
          <cell r="Q274">
            <v>0.50743099787685697</v>
          </cell>
          <cell r="R274">
            <v>0.68617021276595702</v>
          </cell>
          <cell r="S274">
            <v>0.56900212314224996</v>
          </cell>
          <cell r="T274">
            <v>0.46496815286624199</v>
          </cell>
          <cell r="U274">
            <v>0.693205944798301</v>
          </cell>
          <cell r="V274">
            <v>0.76963906581740904</v>
          </cell>
          <cell r="W274">
            <v>2</v>
          </cell>
          <cell r="X274">
            <v>2</v>
          </cell>
          <cell r="Y274">
            <v>1</v>
          </cell>
          <cell r="Z274">
            <v>1</v>
          </cell>
          <cell r="AA274">
            <v>2</v>
          </cell>
          <cell r="AB274">
            <v>1</v>
          </cell>
          <cell r="AC274">
            <v>1</v>
          </cell>
          <cell r="AD274">
            <v>1</v>
          </cell>
          <cell r="AE274">
            <v>2</v>
          </cell>
          <cell r="AF274">
            <v>2</v>
          </cell>
          <cell r="AG274">
            <v>15</v>
          </cell>
          <cell r="AH274" t="str">
            <v>list(list(c(-92.661053, -92.66105, -92.6493, -92.649298, -92.641838, -92.641826, -92.641787, -92.656276, -92.656312, -92.661139, -92.661053, 41.469688, 41.476946, 41.476945, 41.477108, 41.477009, 41.469755, 41.462498, 41.4624, 41.46606, 41.46602, 41.469688)))</v>
          </cell>
        </row>
        <row r="275">
          <cell r="A275">
            <v>1987060</v>
          </cell>
          <cell r="B275" t="str">
            <v>Worthington city, Iowa</v>
          </cell>
          <cell r="C275">
            <v>382</v>
          </cell>
          <cell r="D275">
            <v>97500</v>
          </cell>
          <cell r="E275">
            <v>2.79999999999999E-2</v>
          </cell>
          <cell r="F275">
            <v>2.6595744680851002E-2</v>
          </cell>
          <cell r="G275">
            <v>2.6595744680851002E-2</v>
          </cell>
          <cell r="H275">
            <v>1.9E-2</v>
          </cell>
          <cell r="I275">
            <v>0.22500000000000001</v>
          </cell>
          <cell r="J275">
            <v>-4.7381546134663298E-2</v>
          </cell>
          <cell r="K275">
            <v>0.54515050167224</v>
          </cell>
          <cell r="L275">
            <v>3.0927835051546299E-2</v>
          </cell>
          <cell r="M275">
            <v>0.10638297872340401</v>
          </cell>
          <cell r="N275">
            <v>0.91611479028697496</v>
          </cell>
          <cell r="O275">
            <v>9.6602972399150694E-2</v>
          </cell>
          <cell r="P275">
            <v>0.12738853503184699</v>
          </cell>
          <cell r="Q275">
            <v>0.36624203821655998</v>
          </cell>
          <cell r="R275">
            <v>0.43723404255319098</v>
          </cell>
          <cell r="S275">
            <v>6.5817409766454296E-2</v>
          </cell>
          <cell r="T275">
            <v>0.76114649681528601</v>
          </cell>
          <cell r="U275">
            <v>0.168789808917197</v>
          </cell>
          <cell r="V275">
            <v>0.15074309978768499</v>
          </cell>
          <cell r="W275">
            <v>0</v>
          </cell>
          <cell r="X275">
            <v>0</v>
          </cell>
          <cell r="Y275">
            <v>0</v>
          </cell>
          <cell r="Z275">
            <v>1</v>
          </cell>
          <cell r="AA275">
            <v>1</v>
          </cell>
          <cell r="AB275">
            <v>0</v>
          </cell>
          <cell r="AC275">
            <v>1</v>
          </cell>
          <cell r="AD275">
            <v>2</v>
          </cell>
          <cell r="AE275">
            <v>0</v>
          </cell>
          <cell r="AF275">
            <v>0</v>
          </cell>
          <cell r="AG275">
            <v>5</v>
          </cell>
          <cell r="AH275" t="str">
            <v>list(list(c(-91.130619, -91.128573, -91.128587, -91.125679, -91.122592, -91.111765, -91.111796, -91.11424, -91.114229, -91.11674, -91.115982, -91.121622, -91.12162, -91.126524, -91.126492, -91.130616, -91.130619, 42.402897, 42.402903, 42.404537, 42.404539, 42.400845, 42.400876, 42.396334, 42.396343, 42.393569, 42.393578, 42.392402, 42.392389, 42.393623, 42.393602, 42.400849, 42.400855, 42.402897)))</v>
          </cell>
        </row>
        <row r="276">
          <cell r="A276">
            <v>1928425</v>
          </cell>
          <cell r="B276" t="str">
            <v>Fort Atkinson city, Iowa</v>
          </cell>
          <cell r="C276">
            <v>312</v>
          </cell>
          <cell r="D276">
            <v>73750</v>
          </cell>
          <cell r="E276">
            <v>4.5999999999999999E-2</v>
          </cell>
          <cell r="F276">
            <v>8.4415584415584402E-2</v>
          </cell>
          <cell r="G276">
            <v>6.4935064935064896E-3</v>
          </cell>
          <cell r="H276">
            <v>1.9E-2</v>
          </cell>
          <cell r="I276">
            <v>0.27500000000000002</v>
          </cell>
          <cell r="J276">
            <v>-0.106017191977077</v>
          </cell>
          <cell r="K276">
            <v>0.46058091286307001</v>
          </cell>
          <cell r="L276">
            <v>0.105263157894736</v>
          </cell>
          <cell r="M276">
            <v>0.14285714285714199</v>
          </cell>
          <cell r="N276">
            <v>0.66556291390728395</v>
          </cell>
          <cell r="O276">
            <v>0.19002123142250499</v>
          </cell>
          <cell r="P276">
            <v>0.46390658174097599</v>
          </cell>
          <cell r="Q276">
            <v>0.14755838641188901</v>
          </cell>
          <cell r="R276">
            <v>0.43723404255319098</v>
          </cell>
          <cell r="S276">
            <v>0.186836518046709</v>
          </cell>
          <cell r="T276">
            <v>0.51273885350318404</v>
          </cell>
          <cell r="U276">
            <v>0.55095541401273795</v>
          </cell>
          <cell r="V276">
            <v>0.290870488322717</v>
          </cell>
          <cell r="W276">
            <v>0</v>
          </cell>
          <cell r="X276">
            <v>0</v>
          </cell>
          <cell r="Y276">
            <v>1</v>
          </cell>
          <cell r="Z276">
            <v>0</v>
          </cell>
          <cell r="AA276">
            <v>1</v>
          </cell>
          <cell r="AB276">
            <v>0</v>
          </cell>
          <cell r="AC276">
            <v>2</v>
          </cell>
          <cell r="AD276">
            <v>1</v>
          </cell>
          <cell r="AE276">
            <v>1</v>
          </cell>
          <cell r="AF276">
            <v>0</v>
          </cell>
          <cell r="AG276">
            <v>6</v>
          </cell>
          <cell r="AH276" t="str">
            <v>list(list(c(-91.940959, -91.929711, -91.930703, -91.927209, -91.927496, -91.928567, -91.933304, -91.933725, -91.9342, -91.939855, -91.939652, -91.941539, -91.940959, 43.14786, 43.147866, 43.146946, 43.145725, 43.142541, 43.141003, 43.141762, 43.139644, 43.140594, 43.140637, 43.142708, 43.142807, 43.14786)))</v>
          </cell>
        </row>
        <row r="277">
          <cell r="A277">
            <v>1980535</v>
          </cell>
          <cell r="B277" t="str">
            <v>Varina city, Iowa</v>
          </cell>
          <cell r="C277">
            <v>68</v>
          </cell>
          <cell r="D277">
            <v>50625</v>
          </cell>
          <cell r="E277">
            <v>3.4000000000000002E-2</v>
          </cell>
          <cell r="F277">
            <v>0</v>
          </cell>
          <cell r="G277">
            <v>6.6666666666666596E-2</v>
          </cell>
          <cell r="H277">
            <v>0</v>
          </cell>
          <cell r="I277">
            <v>0.40699999999999997</v>
          </cell>
          <cell r="J277">
            <v>-4.22535211267605E-2</v>
          </cell>
          <cell r="K277">
            <v>0.64</v>
          </cell>
          <cell r="L277">
            <v>0</v>
          </cell>
          <cell r="M277">
            <v>6.6666666666666596E-2</v>
          </cell>
          <cell r="N277">
            <v>0.12582781456953601</v>
          </cell>
          <cell r="O277">
            <v>0.11889596602972299</v>
          </cell>
          <cell r="P277">
            <v>0</v>
          </cell>
          <cell r="Q277">
            <v>0.78768577494692105</v>
          </cell>
          <cell r="R277">
            <v>0</v>
          </cell>
          <cell r="S277">
            <v>0.73885350318471299</v>
          </cell>
          <cell r="T277">
            <v>0.936305732484076</v>
          </cell>
          <cell r="U277">
            <v>0</v>
          </cell>
          <cell r="V277">
            <v>6.2632696390658105E-2</v>
          </cell>
          <cell r="W277">
            <v>2</v>
          </cell>
          <cell r="X277">
            <v>0</v>
          </cell>
          <cell r="Y277">
            <v>0</v>
          </cell>
          <cell r="Z277">
            <v>2</v>
          </cell>
          <cell r="AA277">
            <v>0</v>
          </cell>
          <cell r="AB277">
            <v>2</v>
          </cell>
          <cell r="AC277">
            <v>1</v>
          </cell>
          <cell r="AD277">
            <v>2</v>
          </cell>
          <cell r="AE277">
            <v>0</v>
          </cell>
          <cell r="AF277">
            <v>0</v>
          </cell>
          <cell r="AG277">
            <v>9</v>
          </cell>
          <cell r="AH277" t="str">
            <v>list(list(c(-94.901911, -94.899533, -94.899515, -94.898852, -94.896405, -94.89238, -94.894635, -94.894673, -94.894731, -94.902035, -94.901911, 42.661593, 42.661586, 42.664697, 42.663141, 42.662874, 42.661527, 42.660813, 42.658625, 42.654316, 42.654361, 42.661593)))</v>
          </cell>
        </row>
        <row r="278">
          <cell r="A278">
            <v>1944580</v>
          </cell>
          <cell r="B278" t="str">
            <v>Le Roy city, Iowa</v>
          </cell>
          <cell r="C278">
            <v>11</v>
          </cell>
          <cell r="D278">
            <v>56875</v>
          </cell>
          <cell r="E278">
            <v>5.2999999999999999E-2</v>
          </cell>
          <cell r="F278">
            <v>0.75</v>
          </cell>
          <cell r="G278">
            <v>0</v>
          </cell>
          <cell r="H278">
            <v>0</v>
          </cell>
          <cell r="I278">
            <v>0.2</v>
          </cell>
          <cell r="J278">
            <v>-0.266666666666666</v>
          </cell>
          <cell r="K278">
            <v>0.69230769230769196</v>
          </cell>
          <cell r="L278">
            <v>0</v>
          </cell>
          <cell r="M278">
            <v>0.125</v>
          </cell>
          <cell r="N278">
            <v>0.25607064017659997</v>
          </cell>
          <cell r="O278">
            <v>0.22929936305732401</v>
          </cell>
          <cell r="P278">
            <v>1</v>
          </cell>
          <cell r="Q278">
            <v>0</v>
          </cell>
          <cell r="R278">
            <v>0</v>
          </cell>
          <cell r="S278">
            <v>3.18471337579617E-2</v>
          </cell>
          <cell r="T278">
            <v>0.96072186836518003</v>
          </cell>
          <cell r="U278">
            <v>0</v>
          </cell>
          <cell r="V278">
            <v>0.21443736730360899</v>
          </cell>
          <cell r="W278">
            <v>2</v>
          </cell>
          <cell r="X278">
            <v>0</v>
          </cell>
          <cell r="Y278">
            <v>2</v>
          </cell>
          <cell r="Z278">
            <v>0</v>
          </cell>
          <cell r="AA278">
            <v>0</v>
          </cell>
          <cell r="AB278">
            <v>0</v>
          </cell>
          <cell r="AC278">
            <v>2</v>
          </cell>
          <cell r="AD278">
            <v>2</v>
          </cell>
          <cell r="AE278">
            <v>0</v>
          </cell>
          <cell r="AF278">
            <v>0</v>
          </cell>
          <cell r="AG278">
            <v>8</v>
          </cell>
          <cell r="AH278" t="str">
            <v>list(list(c(-93.599811, -93.585416, -93.585446, -93.58549, -93.599874, -93.599811, 40.881597, 40.881518, 40.877889, 40.87414, 40.874327, 40.881597)))</v>
          </cell>
        </row>
        <row r="279">
          <cell r="A279">
            <v>1943140</v>
          </cell>
          <cell r="B279" t="str">
            <v>Lanesboro city, Iowa</v>
          </cell>
          <cell r="C279">
            <v>119</v>
          </cell>
          <cell r="D279">
            <v>44167</v>
          </cell>
          <cell r="E279">
            <v>0.14099999999999999</v>
          </cell>
          <cell r="F279">
            <v>0.203703703703703</v>
          </cell>
          <cell r="G279">
            <v>1.85185185185185E-2</v>
          </cell>
          <cell r="H279">
            <v>8.6999999999999994E-2</v>
          </cell>
          <cell r="I279">
            <v>0.39500000000000002</v>
          </cell>
          <cell r="J279">
            <v>-1.6528925619834701E-2</v>
          </cell>
          <cell r="K279">
            <v>0.66666666666666596</v>
          </cell>
          <cell r="L279">
            <v>0.5</v>
          </cell>
          <cell r="M279">
            <v>0.148148148148148</v>
          </cell>
          <cell r="N279">
            <v>4.6357615894039701E-2</v>
          </cell>
          <cell r="O279">
            <v>0.73885350318471299</v>
          </cell>
          <cell r="P279">
            <v>0.91082802547770703</v>
          </cell>
          <cell r="Q279">
            <v>0.26114649681528601</v>
          </cell>
          <cell r="R279">
            <v>0.92553191489361697</v>
          </cell>
          <cell r="S279">
            <v>0.69957537154989302</v>
          </cell>
          <cell r="T279">
            <v>0.95329087048832195</v>
          </cell>
          <cell r="U279">
            <v>0.98301486199575305</v>
          </cell>
          <cell r="V279">
            <v>0.31634819532908698</v>
          </cell>
          <cell r="W279">
            <v>2</v>
          </cell>
          <cell r="X279">
            <v>2</v>
          </cell>
          <cell r="Y279">
            <v>2</v>
          </cell>
          <cell r="Z279">
            <v>0</v>
          </cell>
          <cell r="AA279">
            <v>2</v>
          </cell>
          <cell r="AB279">
            <v>2</v>
          </cell>
          <cell r="AC279">
            <v>1</v>
          </cell>
          <cell r="AD279">
            <v>2</v>
          </cell>
          <cell r="AE279">
            <v>2</v>
          </cell>
          <cell r="AF279">
            <v>0</v>
          </cell>
          <cell r="AG279">
            <v>15</v>
          </cell>
          <cell r="AH279" t="str">
            <v>list(list(c(-94.702039, -94.682511, -94.682472, -94.687358, -94.702027, -94.702052, -94.702039, 42.18824, 42.188195, 42.177317, 42.17735, 42.177355, 42.180991, 42.18824)))</v>
          </cell>
        </row>
        <row r="280">
          <cell r="A280">
            <v>1927975</v>
          </cell>
          <cell r="B280" t="str">
            <v>Floris city, Iowa</v>
          </cell>
          <cell r="C280">
            <v>116</v>
          </cell>
          <cell r="D280" t="str">
            <v>NA</v>
          </cell>
          <cell r="E280">
            <v>6.3E-2</v>
          </cell>
          <cell r="F280">
            <v>0</v>
          </cell>
          <cell r="G280">
            <v>0</v>
          </cell>
          <cell r="H280">
            <v>0</v>
          </cell>
          <cell r="I280">
            <v>0.26899999999999902</v>
          </cell>
          <cell r="J280">
            <v>-0.15942028985507201</v>
          </cell>
          <cell r="K280">
            <v>0.52777777777777701</v>
          </cell>
          <cell r="L280">
            <v>0.39436619718309801</v>
          </cell>
          <cell r="M280">
            <v>0.13725490196078399</v>
          </cell>
          <cell r="N280">
            <v>0</v>
          </cell>
          <cell r="O280">
            <v>0.29193205944798301</v>
          </cell>
          <cell r="P280">
            <v>0</v>
          </cell>
          <cell r="Q280">
            <v>0</v>
          </cell>
          <cell r="R280">
            <v>0</v>
          </cell>
          <cell r="S280">
            <v>0.161358811040339</v>
          </cell>
          <cell r="T280">
            <v>0.71443736730360896</v>
          </cell>
          <cell r="U280">
            <v>0.97346072186836496</v>
          </cell>
          <cell r="V280">
            <v>0.26751592356687898</v>
          </cell>
          <cell r="W280">
            <v>2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2</v>
          </cell>
          <cell r="AD280">
            <v>2</v>
          </cell>
          <cell r="AE280">
            <v>2</v>
          </cell>
          <cell r="AF280">
            <v>0</v>
          </cell>
          <cell r="AG280">
            <v>8</v>
          </cell>
          <cell r="AH280" t="str">
            <v>list(list(c(-92.3398, -92.325588, -92.325466, -92.328702, -92.339727, -92.3398, 40.870128, 40.870212, 40.858844, 40.858814, 40.858786, 40.870128)))</v>
          </cell>
        </row>
        <row r="281">
          <cell r="A281">
            <v>1968520</v>
          </cell>
          <cell r="B281" t="str">
            <v>Rolfe city, Iowa</v>
          </cell>
          <cell r="C281">
            <v>509</v>
          </cell>
          <cell r="D281">
            <v>51250</v>
          </cell>
          <cell r="E281">
            <v>0.13500000000000001</v>
          </cell>
          <cell r="F281">
            <v>0.37179487179487097</v>
          </cell>
          <cell r="G281">
            <v>7.69230769230769E-2</v>
          </cell>
          <cell r="H281">
            <v>0.20799999999999999</v>
          </cell>
          <cell r="I281">
            <v>0.504</v>
          </cell>
          <cell r="J281">
            <v>-0.12842465753424601</v>
          </cell>
          <cell r="K281">
            <v>0.50363196125907905</v>
          </cell>
          <cell r="L281">
            <v>0.26874999999999999</v>
          </cell>
          <cell r="M281">
            <v>0.13675213675213599</v>
          </cell>
          <cell r="N281">
            <v>0.13796909492273701</v>
          </cell>
          <cell r="O281">
            <v>0.71656050955413997</v>
          </cell>
          <cell r="P281">
            <v>0.99150743099787597</v>
          </cell>
          <cell r="Q281">
            <v>0.83333333333333304</v>
          </cell>
          <cell r="R281">
            <v>0.99042553191489302</v>
          </cell>
          <cell r="S281">
            <v>0.91719745222929905</v>
          </cell>
          <cell r="T281">
            <v>0.65923566878980799</v>
          </cell>
          <cell r="U281">
            <v>0.92569002123142197</v>
          </cell>
          <cell r="V281">
            <v>0.26326963906581702</v>
          </cell>
          <cell r="W281">
            <v>2</v>
          </cell>
          <cell r="X281">
            <v>2</v>
          </cell>
          <cell r="Y281">
            <v>2</v>
          </cell>
          <cell r="Z281">
            <v>2</v>
          </cell>
          <cell r="AA281">
            <v>2</v>
          </cell>
          <cell r="AB281">
            <v>2</v>
          </cell>
          <cell r="AC281">
            <v>2</v>
          </cell>
          <cell r="AD281">
            <v>1</v>
          </cell>
          <cell r="AE281">
            <v>2</v>
          </cell>
          <cell r="AF281">
            <v>0</v>
          </cell>
          <cell r="AG281">
            <v>17</v>
          </cell>
          <cell r="AH281" t="str">
            <v>list(list(c(-94.541169, -94.527473, -94.521512, -94.521434, -94.541157, -94.541204, -94.541169, 42.82055, 42.820353, 42.82052, 42.805172, 42.805383, 42.812678, 42.82055)))</v>
          </cell>
        </row>
        <row r="282">
          <cell r="A282">
            <v>1956865</v>
          </cell>
          <cell r="B282" t="str">
            <v>Nodaway city, Iowa</v>
          </cell>
          <cell r="C282">
            <v>74</v>
          </cell>
          <cell r="D282">
            <v>58125</v>
          </cell>
          <cell r="E282">
            <v>8.1999999999999906E-2</v>
          </cell>
          <cell r="F282">
            <v>0.22222222222222199</v>
          </cell>
          <cell r="G282">
            <v>0.148148148148148</v>
          </cell>
          <cell r="H282">
            <v>0</v>
          </cell>
          <cell r="I282">
            <v>0.45500000000000002</v>
          </cell>
          <cell r="J282">
            <v>-0.35087719298245601</v>
          </cell>
          <cell r="K282">
            <v>0.375</v>
          </cell>
          <cell r="L282">
            <v>3.5714285714285698E-2</v>
          </cell>
          <cell r="M282">
            <v>0.22222222222222199</v>
          </cell>
          <cell r="N282">
            <v>0.290286975717439</v>
          </cell>
          <cell r="O282">
            <v>0.42144373673036001</v>
          </cell>
          <cell r="P282">
            <v>0.92993630573248398</v>
          </cell>
          <cell r="Q282">
            <v>0.96284501061571104</v>
          </cell>
          <cell r="R282">
            <v>0</v>
          </cell>
          <cell r="S282">
            <v>0.854564755838641</v>
          </cell>
          <cell r="T282">
            <v>0.240976645435244</v>
          </cell>
          <cell r="U282">
            <v>0.18895966029723901</v>
          </cell>
          <cell r="V282">
            <v>0.70276008492568998</v>
          </cell>
          <cell r="W282">
            <v>2</v>
          </cell>
          <cell r="X282">
            <v>1</v>
          </cell>
          <cell r="Y282">
            <v>2</v>
          </cell>
          <cell r="Z282">
            <v>2</v>
          </cell>
          <cell r="AA282">
            <v>0</v>
          </cell>
          <cell r="AB282">
            <v>2</v>
          </cell>
          <cell r="AC282">
            <v>2</v>
          </cell>
          <cell r="AD282">
            <v>0</v>
          </cell>
          <cell r="AE282">
            <v>0</v>
          </cell>
          <cell r="AF282">
            <v>2</v>
          </cell>
          <cell r="AG282">
            <v>13</v>
          </cell>
          <cell r="AH282" t="str">
            <v>list(list(c(-94.905612, -94.895982, -94.89604, -94.891289, -94.891232, -94.886435, -94.886431, -94.888822, -94.888809, -94.891195, -94.891285, -94.905559, -94.905601, -94.905612, 40.94041, 40.940612, 40.944252, 40.944437, 40.940805, 40.942255, 40.940774, 40.940758, 40.937074, 40.937083, 40.929861, 40.929595, 40.9345, 40.94041)))</v>
          </cell>
        </row>
        <row r="283">
          <cell r="A283">
            <v>1952995</v>
          </cell>
          <cell r="B283" t="str">
            <v>Modale city, Iowa</v>
          </cell>
          <cell r="C283">
            <v>273</v>
          </cell>
          <cell r="D283">
            <v>49375</v>
          </cell>
          <cell r="E283">
            <v>0.11</v>
          </cell>
          <cell r="F283">
            <v>6.8181818181818094E-2</v>
          </cell>
          <cell r="G283">
            <v>2.27272727272727E-2</v>
          </cell>
          <cell r="H283">
            <v>0.09</v>
          </cell>
          <cell r="I283">
            <v>0.53299999999999903</v>
          </cell>
          <cell r="J283">
            <v>-3.5335689045936397E-2</v>
          </cell>
          <cell r="K283">
            <v>0.66901408450704203</v>
          </cell>
          <cell r="L283">
            <v>0.13725490196078399</v>
          </cell>
          <cell r="M283">
            <v>0.125</v>
          </cell>
          <cell r="N283">
            <v>0.105960264900662</v>
          </cell>
          <cell r="O283">
            <v>0.59235668789808904</v>
          </cell>
          <cell r="P283">
            <v>0.35668789808917101</v>
          </cell>
          <cell r="Q283">
            <v>0.31847133757961699</v>
          </cell>
          <cell r="R283">
            <v>0.927659574468085</v>
          </cell>
          <cell r="S283">
            <v>0.94055201698513802</v>
          </cell>
          <cell r="T283">
            <v>0.95647558386411802</v>
          </cell>
          <cell r="U283">
            <v>0.68365180467091202</v>
          </cell>
          <cell r="V283">
            <v>0.21443736730360899</v>
          </cell>
          <cell r="W283">
            <v>2</v>
          </cell>
          <cell r="X283">
            <v>1</v>
          </cell>
          <cell r="Y283">
            <v>1</v>
          </cell>
          <cell r="Z283">
            <v>0</v>
          </cell>
          <cell r="AA283">
            <v>2</v>
          </cell>
          <cell r="AB283">
            <v>2</v>
          </cell>
          <cell r="AC283">
            <v>1</v>
          </cell>
          <cell r="AD283">
            <v>2</v>
          </cell>
          <cell r="AE283">
            <v>2</v>
          </cell>
          <cell r="AF283">
            <v>0</v>
          </cell>
          <cell r="AG283">
            <v>13</v>
          </cell>
          <cell r="AH283" t="str">
            <v>list(list(c(-96.021725, -96.013383, -96.013322, -96.011866, -96.01099, -96.002322, -96.002377, -96.021516, -96.021911, -96.021725, 41.625355, 41.625307, 41.628888, 41.628869, 41.625283, 41.625229, 41.610703, 41.610664, 41.618341, 41.625355)))</v>
          </cell>
        </row>
        <row r="284">
          <cell r="A284">
            <v>1979410</v>
          </cell>
          <cell r="B284" t="str">
            <v>Udell city, Iowa</v>
          </cell>
          <cell r="C284">
            <v>28</v>
          </cell>
          <cell r="D284">
            <v>90000</v>
          </cell>
          <cell r="E284">
            <v>0.23100000000000001</v>
          </cell>
          <cell r="F284">
            <v>0.375</v>
          </cell>
          <cell r="G284">
            <v>0</v>
          </cell>
          <cell r="H284">
            <v>0</v>
          </cell>
          <cell r="I284">
            <v>0.33299999999999902</v>
          </cell>
          <cell r="J284">
            <v>-0.40425531914893598</v>
          </cell>
          <cell r="K284">
            <v>0.2</v>
          </cell>
          <cell r="L284">
            <v>0</v>
          </cell>
          <cell r="M284">
            <v>0.375</v>
          </cell>
          <cell r="N284">
            <v>0.87748344370860898</v>
          </cell>
          <cell r="O284">
            <v>0.920382165605095</v>
          </cell>
          <cell r="P284">
            <v>0.99256900212314203</v>
          </cell>
          <cell r="Q284">
            <v>0</v>
          </cell>
          <cell r="R284">
            <v>0</v>
          </cell>
          <cell r="S284">
            <v>0.40658174097664501</v>
          </cell>
          <cell r="T284">
            <v>2.3354564755838601E-2</v>
          </cell>
          <cell r="U284">
            <v>0</v>
          </cell>
          <cell r="V284">
            <v>0.98089171974522205</v>
          </cell>
          <cell r="W284">
            <v>0</v>
          </cell>
          <cell r="X284">
            <v>2</v>
          </cell>
          <cell r="Y284">
            <v>2</v>
          </cell>
          <cell r="Z284">
            <v>0</v>
          </cell>
          <cell r="AA284">
            <v>0</v>
          </cell>
          <cell r="AB284">
            <v>1</v>
          </cell>
          <cell r="AC284">
            <v>2</v>
          </cell>
          <cell r="AD284">
            <v>0</v>
          </cell>
          <cell r="AE284">
            <v>0</v>
          </cell>
          <cell r="AF284">
            <v>2</v>
          </cell>
          <cell r="AG284">
            <v>9</v>
          </cell>
          <cell r="AH284" t="str">
            <v>list(list(c(-92.748001, -92.743472, -92.743491, -92.738711, -92.738575, -92.748161, -92.748001, 40.783242, 40.783245, 40.78506, 40.785076, 40.776042, 40.776069, 40.783242)))</v>
          </cell>
        </row>
        <row r="285">
          <cell r="A285">
            <v>1975855</v>
          </cell>
          <cell r="B285" t="str">
            <v>Strawberry Point city, Iowa</v>
          </cell>
          <cell r="C285">
            <v>1155</v>
          </cell>
          <cell r="D285">
            <v>57778</v>
          </cell>
          <cell r="E285">
            <v>0.113</v>
          </cell>
          <cell r="F285">
            <v>0.11864406779661001</v>
          </cell>
          <cell r="G285">
            <v>9.3220338983050793E-2</v>
          </cell>
          <cell r="H285">
            <v>5.0999999999999997E-2</v>
          </cell>
          <cell r="I285">
            <v>0.41599999999999998</v>
          </cell>
          <cell r="J285">
            <v>-9.6950742767787298E-2</v>
          </cell>
          <cell r="K285">
            <v>0.45586592178770902</v>
          </cell>
          <cell r="L285">
            <v>0.115384615384615</v>
          </cell>
          <cell r="M285">
            <v>0.2</v>
          </cell>
          <cell r="N285">
            <v>0.282560706401766</v>
          </cell>
          <cell r="O285">
            <v>0.60403397027600803</v>
          </cell>
          <cell r="P285">
            <v>0.63375796178343902</v>
          </cell>
          <cell r="Q285">
            <v>0.886411889596603</v>
          </cell>
          <cell r="R285">
            <v>0.79468085106382902</v>
          </cell>
          <cell r="S285">
            <v>0.76114649681528601</v>
          </cell>
          <cell r="T285">
            <v>0.49469214437367298</v>
          </cell>
          <cell r="U285">
            <v>0.59235668789808904</v>
          </cell>
          <cell r="V285">
            <v>0.58598726114649602</v>
          </cell>
          <cell r="W285">
            <v>2</v>
          </cell>
          <cell r="X285">
            <v>1</v>
          </cell>
          <cell r="Y285">
            <v>1</v>
          </cell>
          <cell r="Z285">
            <v>2</v>
          </cell>
          <cell r="AA285">
            <v>2</v>
          </cell>
          <cell r="AB285">
            <v>2</v>
          </cell>
          <cell r="AC285">
            <v>2</v>
          </cell>
          <cell r="AD285">
            <v>1</v>
          </cell>
          <cell r="AE285">
            <v>1</v>
          </cell>
          <cell r="AF285">
            <v>1</v>
          </cell>
          <cell r="AG285">
            <v>15</v>
          </cell>
          <cell r="AH285" t="str">
            <v>list(list(c(-91.549309, -91.549281, -91.546863, -91.546758, -91.534385, -91.526848, -91.527077, -91.517183, -91.517265, -91.527176, -91.527235, -91.536637, -91.536479, -91.537042, -91.532238, -91.532245, -91.527291, -91.527328, -91.532265, -91.532264, -91.537252, -91.537319, -91.537254, -91.53717, -91.538837, -91.540865, -91.542156, -91.54181, -91.547138, -91.547019, -91.549443, -91.549309, -91.550974, -91.549309, 42.686604, 42.687907, 42.687915, 42.695227, 42.695238, 42.695235, 42.684362, 42.684265, 
42.676985, 42.677062, 42.673436, 42.673436, 42.66979, 42.66253, 42.662548, 42.658905, 42.658916, 42.651611, 42.651605, 42.655249, 42.65524, 42.660089, 42.660472, 42.670933, 42.669786, 42.669785, 42.673446, 42.677049, 42.677027, 42.680596, 42.680616, 42.686269, 42.686588, 42.686604)))</v>
          </cell>
        </row>
        <row r="286">
          <cell r="A286">
            <v>1966405</v>
          </cell>
          <cell r="B286" t="str">
            <v>Remsen city, Iowa</v>
          </cell>
          <cell r="C286">
            <v>1678</v>
          </cell>
          <cell r="D286">
            <v>91477</v>
          </cell>
          <cell r="E286">
            <v>0.03</v>
          </cell>
          <cell r="F286">
            <v>5.6521739130434699E-2</v>
          </cell>
          <cell r="G286">
            <v>3.3333333333333298E-2</v>
          </cell>
          <cell r="H286">
            <v>5.5999999999999897E-2</v>
          </cell>
          <cell r="I286">
            <v>0.27899999999999903</v>
          </cell>
          <cell r="J286">
            <v>9.0198436560432905E-3</v>
          </cell>
          <cell r="K286">
            <v>0.51913875598086101</v>
          </cell>
          <cell r="L286">
            <v>7.5675675675675597E-2</v>
          </cell>
          <cell r="M286">
            <v>0.133333333333333</v>
          </cell>
          <cell r="N286">
            <v>0.887417218543046</v>
          </cell>
          <cell r="O286">
            <v>0.105095541401273</v>
          </cell>
          <cell r="P286">
            <v>0.28237791932059397</v>
          </cell>
          <cell r="Q286">
            <v>0.45647558386411802</v>
          </cell>
          <cell r="R286">
            <v>0.822340425531914</v>
          </cell>
          <cell r="S286">
            <v>0.19639065817409701</v>
          </cell>
          <cell r="T286">
            <v>0.68471337579617797</v>
          </cell>
          <cell r="U286">
            <v>0.387473460721868</v>
          </cell>
          <cell r="V286">
            <v>0.25159235668789798</v>
          </cell>
          <cell r="W286">
            <v>0</v>
          </cell>
          <cell r="X286">
            <v>0</v>
          </cell>
          <cell r="Y286">
            <v>0</v>
          </cell>
          <cell r="Z286">
            <v>1</v>
          </cell>
          <cell r="AA286">
            <v>2</v>
          </cell>
          <cell r="AB286">
            <v>0</v>
          </cell>
          <cell r="AC286">
            <v>0</v>
          </cell>
          <cell r="AD286">
            <v>2</v>
          </cell>
          <cell r="AE286">
            <v>1</v>
          </cell>
          <cell r="AF286">
            <v>0</v>
          </cell>
          <cell r="AG286">
            <v>6</v>
          </cell>
          <cell r="AH286" t="str">
            <v>list(list(c(-95.995, -95.987216, -95.982129, -95.976915, -95.976707, -95.976775, -95.967047, -95.967078, -95.963291, -95.961893, -95.961905, -95.961521, -95.965958, -95.967211, -95.967268, -95.967256, -95.957471, -95.957662, -95.956228, -95.9552, -95.957682, -95.957683, -95.967483, -95.96753, -95.971564, -95.971528, -95.977067, -95.995151, -95.995, 42.813573, 42.813288, 42.814021, 42.815318, 42.822776, 42.83007, 42.830069, 42.823142, 42.823328, 42.824623, 42.822804, 42.822818, 42.820897, 42.81941, 
42.818291, 42.817405, 42.817758, 42.809265, 42.809236, 42.806918, 42.806869, 42.808035, 42.808292, 42.80717, 42.807253, 42.808401, 42.808576, 42.808394, 42.813573)))</v>
          </cell>
        </row>
        <row r="287">
          <cell r="A287">
            <v>1986700</v>
          </cell>
          <cell r="B287" t="str">
            <v>Woden city, Iowa</v>
          </cell>
          <cell r="C287">
            <v>188</v>
          </cell>
          <cell r="D287">
            <v>50000</v>
          </cell>
          <cell r="E287">
            <v>0.32400000000000001</v>
          </cell>
          <cell r="F287">
            <v>0.20212765957446799</v>
          </cell>
          <cell r="G287">
            <v>2.1276595744680799E-2</v>
          </cell>
          <cell r="H287">
            <v>6.2E-2</v>
          </cell>
          <cell r="I287">
            <v>0.307</v>
          </cell>
          <cell r="J287">
            <v>-0.179039301310043</v>
          </cell>
          <cell r="K287">
            <v>0.53459119496855301</v>
          </cell>
          <cell r="L287">
            <v>0.241935483870967</v>
          </cell>
          <cell r="M287">
            <v>0.23404255319148901</v>
          </cell>
          <cell r="N287">
            <v>0.115894039735099</v>
          </cell>
          <cell r="O287">
            <v>0.97876857749469204</v>
          </cell>
          <cell r="P287">
            <v>0.90870488322717602</v>
          </cell>
          <cell r="Q287">
            <v>0.30148619957537098</v>
          </cell>
          <cell r="R287">
            <v>0.85638297872340396</v>
          </cell>
          <cell r="S287">
            <v>0.29511677282377902</v>
          </cell>
          <cell r="T287">
            <v>0.73673036093418198</v>
          </cell>
          <cell r="U287">
            <v>0.90552016985137995</v>
          </cell>
          <cell r="V287">
            <v>0.75053078556263197</v>
          </cell>
          <cell r="W287">
            <v>2</v>
          </cell>
          <cell r="X287">
            <v>2</v>
          </cell>
          <cell r="Y287">
            <v>2</v>
          </cell>
          <cell r="Z287">
            <v>0</v>
          </cell>
          <cell r="AA287">
            <v>2</v>
          </cell>
          <cell r="AB287">
            <v>0</v>
          </cell>
          <cell r="AC287">
            <v>2</v>
          </cell>
          <cell r="AD287">
            <v>2</v>
          </cell>
          <cell r="AE287">
            <v>2</v>
          </cell>
          <cell r="AF287">
            <v>2</v>
          </cell>
          <cell r="AG287">
            <v>16</v>
          </cell>
          <cell r="AH287" t="str">
            <v>list(list(c(-93.921294, -93.901547, -93.901515, -93.907531, -93.921264, -93.921294, 43.23431, 43.234369, 43.227215, 43.227184, 43.227158, 43.23431)))</v>
          </cell>
        </row>
        <row r="288">
          <cell r="A288">
            <v>1971895</v>
          </cell>
          <cell r="B288" t="str">
            <v>Shambaugh city, Iowa</v>
          </cell>
          <cell r="C288">
            <v>159</v>
          </cell>
          <cell r="D288">
            <v>70250</v>
          </cell>
          <cell r="E288">
            <v>7.0999999999999994E-2</v>
          </cell>
          <cell r="F288">
            <v>0.101694915254237</v>
          </cell>
          <cell r="G288">
            <v>3.38983050847457E-2</v>
          </cell>
          <cell r="H288">
            <v>0</v>
          </cell>
          <cell r="I288">
            <v>0.35599999999999998</v>
          </cell>
          <cell r="J288">
            <v>-0.16753926701570601</v>
          </cell>
          <cell r="K288">
            <v>0.225806451612903</v>
          </cell>
          <cell r="L288">
            <v>0.232876712328767</v>
          </cell>
          <cell r="M288">
            <v>0.11864406779661001</v>
          </cell>
          <cell r="N288">
            <v>0.58719646799116998</v>
          </cell>
          <cell r="O288">
            <v>0.35244161358810999</v>
          </cell>
          <cell r="P288">
            <v>0.54670912951167705</v>
          </cell>
          <cell r="Q288">
            <v>0.46390658174097599</v>
          </cell>
          <cell r="R288">
            <v>0</v>
          </cell>
          <cell r="S288">
            <v>0.52123142250530696</v>
          </cell>
          <cell r="T288">
            <v>4.2462845010615702E-2</v>
          </cell>
          <cell r="U288">
            <v>0.89171974522292996</v>
          </cell>
          <cell r="V288">
            <v>0.186836518046709</v>
          </cell>
          <cell r="W288">
            <v>1</v>
          </cell>
          <cell r="X288">
            <v>1</v>
          </cell>
          <cell r="Y288">
            <v>1</v>
          </cell>
          <cell r="Z288">
            <v>1</v>
          </cell>
          <cell r="AA288">
            <v>0</v>
          </cell>
          <cell r="AB288">
            <v>1</v>
          </cell>
          <cell r="AC288">
            <v>2</v>
          </cell>
          <cell r="AD288">
            <v>0</v>
          </cell>
          <cell r="AE288">
            <v>2</v>
          </cell>
          <cell r="AF288">
            <v>0</v>
          </cell>
          <cell r="AG288">
            <v>9</v>
          </cell>
          <cell r="AH288" t="str">
            <v>list(list(c(-95.039691, -95.032777, -95.03221, -95.030355, -95.030321, -95.03039, -95.040476, -95.039691, 40.663163, 40.663109, 40.661519, 40.660565, 40.659368, 40.651995, 40.652291, 40.663163)))</v>
          </cell>
        </row>
        <row r="289">
          <cell r="A289">
            <v>1952815</v>
          </cell>
          <cell r="B289" t="str">
            <v>Mingo city, Iowa</v>
          </cell>
          <cell r="C289">
            <v>302</v>
          </cell>
          <cell r="D289">
            <v>71000</v>
          </cell>
          <cell r="E289">
            <v>0.03</v>
          </cell>
          <cell r="F289">
            <v>0.16176470588235201</v>
          </cell>
          <cell r="G289">
            <v>6.6176470588235295E-2</v>
          </cell>
          <cell r="H289">
            <v>5.0000000000000001E-3</v>
          </cell>
          <cell r="I289">
            <v>0.245</v>
          </cell>
          <cell r="J289">
            <v>0</v>
          </cell>
          <cell r="K289">
            <v>0.48660714285714202</v>
          </cell>
          <cell r="L289">
            <v>6.2068965517241302E-2</v>
          </cell>
          <cell r="M289">
            <v>0.10294117647058799</v>
          </cell>
          <cell r="N289">
            <v>0.60044150110375205</v>
          </cell>
          <cell r="O289">
            <v>0.105095541401273</v>
          </cell>
          <cell r="P289">
            <v>0.81847133757961699</v>
          </cell>
          <cell r="Q289">
            <v>0.78450106157112498</v>
          </cell>
          <cell r="R289">
            <v>0.23297872340425499</v>
          </cell>
          <cell r="S289">
            <v>9.9787685774946899E-2</v>
          </cell>
          <cell r="T289">
            <v>0.60191082802547702</v>
          </cell>
          <cell r="U289">
            <v>0.322717622080679</v>
          </cell>
          <cell r="V289">
            <v>0.13906581740976601</v>
          </cell>
          <cell r="W289">
            <v>1</v>
          </cell>
          <cell r="X289">
            <v>0</v>
          </cell>
          <cell r="Y289">
            <v>2</v>
          </cell>
          <cell r="Z289">
            <v>2</v>
          </cell>
          <cell r="AA289">
            <v>0</v>
          </cell>
          <cell r="AB289">
            <v>0</v>
          </cell>
          <cell r="AC289">
            <v>1</v>
          </cell>
          <cell r="AD289">
            <v>1</v>
          </cell>
          <cell r="AE289">
            <v>0</v>
          </cell>
          <cell r="AF289">
            <v>0</v>
          </cell>
          <cell r="AG289">
            <v>7</v>
          </cell>
          <cell r="AH289" t="str">
            <v>list(list(c(-93.28997, -93.280388, -93.280283, -93.280476, -93.270738, -93.270733, -93.274539, -93.271269, -93.275595, -93.290177, -93.28997, 41.773067, 41.773029, 41.772601, 41.768439, 41.767895, 41.766746, 41.766754, 41.76297, 41.76177, 41.760886, 41.773067)))</v>
          </cell>
        </row>
        <row r="290">
          <cell r="A290">
            <v>1924465</v>
          </cell>
          <cell r="B290" t="str">
            <v>Eldora city, Iowa</v>
          </cell>
          <cell r="C290">
            <v>2663</v>
          </cell>
          <cell r="D290">
            <v>77188</v>
          </cell>
          <cell r="E290">
            <v>0.12</v>
          </cell>
          <cell r="F290">
            <v>0.144230769230769</v>
          </cell>
          <cell r="G290">
            <v>8.8675213675213596E-2</v>
          </cell>
          <cell r="H290">
            <v>0.04</v>
          </cell>
          <cell r="I290">
            <v>0.40500000000000003</v>
          </cell>
          <cell r="J290">
            <v>-2.5256222547584101E-2</v>
          </cell>
          <cell r="K290">
            <v>0.46375207526286599</v>
          </cell>
          <cell r="L290">
            <v>0.15751575157515699</v>
          </cell>
          <cell r="M290">
            <v>0.15705128205128199</v>
          </cell>
          <cell r="N290">
            <v>0.72847682119205204</v>
          </cell>
          <cell r="O290">
            <v>0.63269639065817396</v>
          </cell>
          <cell r="P290">
            <v>0.76220806794055196</v>
          </cell>
          <cell r="Q290">
            <v>0.87579617834394896</v>
          </cell>
          <cell r="R290">
            <v>0.70106382978723403</v>
          </cell>
          <cell r="S290">
            <v>0.73142250530785502</v>
          </cell>
          <cell r="T290">
            <v>0.52229299363057302</v>
          </cell>
          <cell r="U290">
            <v>0.75265392781316298</v>
          </cell>
          <cell r="V290">
            <v>0.37685774946921402</v>
          </cell>
          <cell r="W290">
            <v>0</v>
          </cell>
          <cell r="X290">
            <v>1</v>
          </cell>
          <cell r="Y290">
            <v>2</v>
          </cell>
          <cell r="Z290">
            <v>2</v>
          </cell>
          <cell r="AA290">
            <v>2</v>
          </cell>
          <cell r="AB290">
            <v>2</v>
          </cell>
          <cell r="AC290">
            <v>1</v>
          </cell>
          <cell r="AD290">
            <v>1</v>
          </cell>
          <cell r="AE290">
            <v>2</v>
          </cell>
          <cell r="AF290">
            <v>1</v>
          </cell>
          <cell r="AG290">
            <v>14</v>
          </cell>
          <cell r="AH290" t="str">
            <v>list(list(c(-93.128124, -93.118457, -93.118619, -93.111663, -93.080174, -93.079995, -93.080033, -93.115348, -93.118207, -93.118221, -93.12805, -93.128124, 42.364395, 42.364163, 42.375039, 42.375053, 42.375158, 42.360768, 42.346345, 42.346169, 42.346179, 42.353389, 42.35356, 42.364395)))</v>
          </cell>
        </row>
        <row r="291">
          <cell r="A291">
            <v>1987285</v>
          </cell>
          <cell r="B291" t="str">
            <v>Yale city, Iowa</v>
          </cell>
          <cell r="C291">
            <v>267</v>
          </cell>
          <cell r="D291">
            <v>54464</v>
          </cell>
          <cell r="E291">
            <v>0.123</v>
          </cell>
          <cell r="F291">
            <v>6.5088757396449703E-2</v>
          </cell>
          <cell r="G291">
            <v>2.3668639053254399E-2</v>
          </cell>
          <cell r="H291">
            <v>0</v>
          </cell>
          <cell r="I291">
            <v>0.35199999999999998</v>
          </cell>
          <cell r="J291">
            <v>8.5365853658536495E-2</v>
          </cell>
          <cell r="K291">
            <v>0.33461538461538398</v>
          </cell>
          <cell r="L291">
            <v>3.9772727272727203E-2</v>
          </cell>
          <cell r="M291">
            <v>0.201183431952662</v>
          </cell>
          <cell r="N291">
            <v>0.20419426048565101</v>
          </cell>
          <cell r="O291">
            <v>0.645435244161358</v>
          </cell>
          <cell r="P291">
            <v>0.34076433121019101</v>
          </cell>
          <cell r="Q291">
            <v>0.33333333333333298</v>
          </cell>
          <cell r="R291">
            <v>0</v>
          </cell>
          <cell r="S291">
            <v>0.50318471337579596</v>
          </cell>
          <cell r="T291">
            <v>0.153927813163481</v>
          </cell>
          <cell r="U291">
            <v>0.21443736730360899</v>
          </cell>
          <cell r="V291">
            <v>0.597664543524416</v>
          </cell>
          <cell r="W291">
            <v>2</v>
          </cell>
          <cell r="X291">
            <v>1</v>
          </cell>
          <cell r="Y291">
            <v>1</v>
          </cell>
          <cell r="Z291">
            <v>1</v>
          </cell>
          <cell r="AA291">
            <v>0</v>
          </cell>
          <cell r="AB291">
            <v>1</v>
          </cell>
          <cell r="AC291">
            <v>0</v>
          </cell>
          <cell r="AD291">
            <v>0</v>
          </cell>
          <cell r="AE291">
            <v>0</v>
          </cell>
          <cell r="AF291">
            <v>1</v>
          </cell>
          <cell r="AG291">
            <v>7</v>
          </cell>
          <cell r="AH291" t="str">
            <v>list(list(c(-94.362691, -94.362638, -94.352834, -94.352863, -94.35292, -94.362745, -94.362691, 41.776789, 41.779253, 41.779239, 41.77677, 41.771038, 41.770962, 41.776789)))</v>
          </cell>
        </row>
        <row r="292">
          <cell r="A292">
            <v>1950070</v>
          </cell>
          <cell r="B292" t="str">
            <v>Marysville city, Iowa</v>
          </cell>
          <cell r="C292">
            <v>44</v>
          </cell>
          <cell r="D292" t="str">
            <v>NA</v>
          </cell>
          <cell r="E292">
            <v>4.2999999999999997E-2</v>
          </cell>
          <cell r="F292">
            <v>0.115384615384615</v>
          </cell>
          <cell r="G292">
            <v>0</v>
          </cell>
          <cell r="H292">
            <v>0.308</v>
          </cell>
          <cell r="I292">
            <v>0.435</v>
          </cell>
          <cell r="J292">
            <v>-0.33333333333333298</v>
          </cell>
          <cell r="K292">
            <v>0.45652173913043398</v>
          </cell>
          <cell r="L292">
            <v>0</v>
          </cell>
          <cell r="M292">
            <v>0.46153846153846101</v>
          </cell>
          <cell r="N292">
            <v>0</v>
          </cell>
          <cell r="O292">
            <v>0.168789808917197</v>
          </cell>
          <cell r="P292">
            <v>0.61677282377919296</v>
          </cell>
          <cell r="Q292">
            <v>0</v>
          </cell>
          <cell r="R292">
            <v>0.99680851063829701</v>
          </cell>
          <cell r="S292">
            <v>0.80997876857749396</v>
          </cell>
          <cell r="T292">
            <v>0.49787685774946899</v>
          </cell>
          <cell r="U292">
            <v>0</v>
          </cell>
          <cell r="V292">
            <v>0.99787685774946899</v>
          </cell>
          <cell r="W292">
            <v>2</v>
          </cell>
          <cell r="X292">
            <v>0</v>
          </cell>
          <cell r="Y292">
            <v>1</v>
          </cell>
          <cell r="Z292">
            <v>0</v>
          </cell>
          <cell r="AA292">
            <v>2</v>
          </cell>
          <cell r="AB292">
            <v>2</v>
          </cell>
          <cell r="AC292">
            <v>2</v>
          </cell>
          <cell r="AD292">
            <v>1</v>
          </cell>
          <cell r="AE292">
            <v>0</v>
          </cell>
          <cell r="AF292">
            <v>2</v>
          </cell>
          <cell r="AG292">
            <v>12</v>
          </cell>
          <cell r="AH292" t="str">
            <v>list(list(c(-92.960747, -92.959474, -92.946884, -92.946791, -92.960684, -92.960747, 41.186206, 41.186212, 41.18626, 41.175523, 41.175391, 41.186206)))</v>
          </cell>
        </row>
        <row r="293">
          <cell r="A293">
            <v>1985710</v>
          </cell>
          <cell r="B293" t="str">
            <v>Willey city, Iowa</v>
          </cell>
          <cell r="C293">
            <v>73</v>
          </cell>
          <cell r="D293">
            <v>66500</v>
          </cell>
          <cell r="E293">
            <v>6.4000000000000001E-2</v>
          </cell>
          <cell r="F293">
            <v>0</v>
          </cell>
          <cell r="G293">
            <v>0</v>
          </cell>
          <cell r="H293">
            <v>2.1000000000000001E-2</v>
          </cell>
          <cell r="I293">
            <v>0.26600000000000001</v>
          </cell>
          <cell r="J293">
            <v>-0.170454545454545</v>
          </cell>
          <cell r="K293">
            <v>0.42105263157894701</v>
          </cell>
          <cell r="L293">
            <v>0</v>
          </cell>
          <cell r="M293">
            <v>0.157894736842105</v>
          </cell>
          <cell r="N293">
            <v>0.51103752759381804</v>
          </cell>
          <cell r="O293">
            <v>0.30254777070063599</v>
          </cell>
          <cell r="P293">
            <v>0</v>
          </cell>
          <cell r="Q293">
            <v>0</v>
          </cell>
          <cell r="R293">
            <v>0.47127659574468</v>
          </cell>
          <cell r="S293">
            <v>0.153927813163481</v>
          </cell>
          <cell r="T293">
            <v>0.37791932059447902</v>
          </cell>
          <cell r="U293">
            <v>0</v>
          </cell>
          <cell r="V293">
            <v>0.38110403397027598</v>
          </cell>
          <cell r="W293">
            <v>1</v>
          </cell>
          <cell r="X293">
            <v>0</v>
          </cell>
          <cell r="Y293">
            <v>0</v>
          </cell>
          <cell r="Z293">
            <v>0</v>
          </cell>
          <cell r="AA293">
            <v>1</v>
          </cell>
          <cell r="AB293">
            <v>0</v>
          </cell>
          <cell r="AC293">
            <v>2</v>
          </cell>
          <cell r="AD293">
            <v>1</v>
          </cell>
          <cell r="AE293">
            <v>0</v>
          </cell>
          <cell r="AF293">
            <v>1</v>
          </cell>
          <cell r="AG293">
            <v>6</v>
          </cell>
          <cell r="AH293" t="str">
            <v>list(list(c(-94.827243, -94.827221, -94.817506, -94.817618, -94.827287, -94.827243, 41.978751, 41.982374, 41.982402, 41.975172, 41.975144, 41.978751)))</v>
          </cell>
        </row>
        <row r="294">
          <cell r="A294">
            <v>1965550</v>
          </cell>
          <cell r="B294" t="str">
            <v>Randalia city, Iowa</v>
          </cell>
          <cell r="C294">
            <v>50</v>
          </cell>
          <cell r="D294" t="str">
            <v>NA</v>
          </cell>
          <cell r="E294">
            <v>0.217</v>
          </cell>
          <cell r="F294">
            <v>8.3333333333333301E-2</v>
          </cell>
          <cell r="G294">
            <v>0.29166666666666602</v>
          </cell>
          <cell r="H294">
            <v>0</v>
          </cell>
          <cell r="I294">
            <v>0.53200000000000003</v>
          </cell>
          <cell r="J294">
            <v>-0.26470588235294101</v>
          </cell>
          <cell r="K294">
            <v>0.70270270270270196</v>
          </cell>
          <cell r="L294">
            <v>0.20689655172413701</v>
          </cell>
          <cell r="M294">
            <v>0.33333333333333298</v>
          </cell>
          <cell r="N294">
            <v>0</v>
          </cell>
          <cell r="O294">
            <v>0.90339702760084895</v>
          </cell>
          <cell r="P294">
            <v>0.45329087048832201</v>
          </cell>
          <cell r="Q294">
            <v>0.99893842887473405</v>
          </cell>
          <cell r="R294">
            <v>0</v>
          </cell>
          <cell r="S294">
            <v>0.93949044585987196</v>
          </cell>
          <cell r="T294">
            <v>0.96921443736730295</v>
          </cell>
          <cell r="U294">
            <v>0.854564755838641</v>
          </cell>
          <cell r="V294">
            <v>0.95966029723991497</v>
          </cell>
          <cell r="W294">
            <v>2</v>
          </cell>
          <cell r="X294">
            <v>2</v>
          </cell>
          <cell r="Y294">
            <v>1</v>
          </cell>
          <cell r="Z294">
            <v>2</v>
          </cell>
          <cell r="AA294">
            <v>0</v>
          </cell>
          <cell r="AB294">
            <v>2</v>
          </cell>
          <cell r="AC294">
            <v>2</v>
          </cell>
          <cell r="AD294">
            <v>2</v>
          </cell>
          <cell r="AE294">
            <v>2</v>
          </cell>
          <cell r="AF294">
            <v>2</v>
          </cell>
          <cell r="AG294">
            <v>17</v>
          </cell>
          <cell r="AH294" t="str">
            <v>list(list(c(-91.889168, -91.884235, -91.884265, -91.887439, -91.889202, -91.889168, 42.86878, 42.868816, 42.857966, 42.857966, 42.857967, 42.86878)))</v>
          </cell>
        </row>
        <row r="295">
          <cell r="A295">
            <v>1979185</v>
          </cell>
          <cell r="B295" t="str">
            <v>Turin city, Iowa</v>
          </cell>
          <cell r="C295">
            <v>72</v>
          </cell>
          <cell r="D295">
            <v>94129</v>
          </cell>
          <cell r="E295">
            <v>8.0000000000000002E-3</v>
          </cell>
          <cell r="F295">
            <v>0</v>
          </cell>
          <cell r="G295">
            <v>3.2786885245901599E-2</v>
          </cell>
          <cell r="H295">
            <v>0</v>
          </cell>
          <cell r="I295">
            <v>0.17899999999999999</v>
          </cell>
          <cell r="J295">
            <v>5.8823529411764698E-2</v>
          </cell>
          <cell r="K295">
            <v>0.317647058823529</v>
          </cell>
          <cell r="L295">
            <v>7.5757575757575704E-2</v>
          </cell>
          <cell r="M295">
            <v>0</v>
          </cell>
          <cell r="N295">
            <v>0.90507726269315603</v>
          </cell>
          <cell r="O295">
            <v>3.6093418259023298E-2</v>
          </cell>
          <cell r="P295">
            <v>0</v>
          </cell>
          <cell r="Q295">
            <v>0.450106157112526</v>
          </cell>
          <cell r="R295">
            <v>0</v>
          </cell>
          <cell r="S295">
            <v>1.27388535031847E-2</v>
          </cell>
          <cell r="T295">
            <v>0.12632696390658099</v>
          </cell>
          <cell r="U295">
            <v>0.38853503184713301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1</v>
          </cell>
          <cell r="AF295">
            <v>0</v>
          </cell>
          <cell r="AG295">
            <v>2</v>
          </cell>
          <cell r="AH295" t="str">
            <v>list(list(c(-95.969153, -95.96913, -95.963167, -95.963161, -95.963168, -95.968038, -95.969151, -95.969153, 42.019329, 42.023006, 42.0229, 42.019519, 42.0188, 42.018692, 42.018789, 42.019329)))</v>
          </cell>
        </row>
        <row r="296">
          <cell r="A296">
            <v>1901090</v>
          </cell>
          <cell r="B296" t="str">
            <v>Alexander city, Iowa</v>
          </cell>
          <cell r="C296">
            <v>164</v>
          </cell>
          <cell r="D296">
            <v>56250</v>
          </cell>
          <cell r="E296">
            <v>0.27699999999999902</v>
          </cell>
          <cell r="F296">
            <v>0.185714285714285</v>
          </cell>
          <cell r="G296">
            <v>5.7142857142857099E-2</v>
          </cell>
          <cell r="H296">
            <v>5.7999999999999899E-2</v>
          </cell>
          <cell r="I296">
            <v>0.35399999999999998</v>
          </cell>
          <cell r="J296">
            <v>-6.2857142857142806E-2</v>
          </cell>
          <cell r="K296">
            <v>0.65671641791044699</v>
          </cell>
          <cell r="L296">
            <v>0.186046511627906</v>
          </cell>
          <cell r="M296">
            <v>1.42857142857142E-2</v>
          </cell>
          <cell r="N296">
            <v>0.239514348785871</v>
          </cell>
          <cell r="O296">
            <v>0.95966029723991497</v>
          </cell>
          <cell r="P296">
            <v>0.88322717622080604</v>
          </cell>
          <cell r="Q296">
            <v>0.70806794055201605</v>
          </cell>
          <cell r="R296">
            <v>0.840425531914893</v>
          </cell>
          <cell r="S296">
            <v>0.51592356687898</v>
          </cell>
          <cell r="T296">
            <v>0.94798301486199499</v>
          </cell>
          <cell r="U296">
            <v>0.82802547770700596</v>
          </cell>
          <cell r="V296">
            <v>2.7600849256900199E-2</v>
          </cell>
          <cell r="W296">
            <v>2</v>
          </cell>
          <cell r="X296">
            <v>2</v>
          </cell>
          <cell r="Y296">
            <v>2</v>
          </cell>
          <cell r="Z296">
            <v>2</v>
          </cell>
          <cell r="AA296">
            <v>2</v>
          </cell>
          <cell r="AB296">
            <v>1</v>
          </cell>
          <cell r="AC296">
            <v>1</v>
          </cell>
          <cell r="AD296">
            <v>2</v>
          </cell>
          <cell r="AE296">
            <v>2</v>
          </cell>
          <cell r="AF296">
            <v>0</v>
          </cell>
          <cell r="AG296">
            <v>16</v>
          </cell>
          <cell r="AH296" t="str">
            <v>list(list(c(-93.498725, -93.458589, -93.458591, -93.498723, -93.498725, 42.819663, 42.819535, 42.789144, 42.789357, 42.819663)))</v>
          </cell>
        </row>
        <row r="297">
          <cell r="A297">
            <v>1964110</v>
          </cell>
          <cell r="B297" t="str">
            <v>Popejoy city, Iowa</v>
          </cell>
          <cell r="C297">
            <v>77</v>
          </cell>
          <cell r="D297">
            <v>38681</v>
          </cell>
          <cell r="E297">
            <v>3.6999999999999998E-2</v>
          </cell>
          <cell r="F297">
            <v>8.1081081081081002E-2</v>
          </cell>
          <cell r="G297">
            <v>2.7027027027027001E-2</v>
          </cell>
          <cell r="H297">
            <v>0</v>
          </cell>
          <cell r="I297">
            <v>0.77700000000000002</v>
          </cell>
          <cell r="J297">
            <v>-2.53164556962025E-2</v>
          </cell>
          <cell r="K297">
            <v>0.71014492753623104</v>
          </cell>
          <cell r="L297">
            <v>0.19565217391304299</v>
          </cell>
          <cell r="M297">
            <v>0</v>
          </cell>
          <cell r="N297">
            <v>1.5452538631346499E-2</v>
          </cell>
          <cell r="O297">
            <v>0.136942675159235</v>
          </cell>
          <cell r="P297">
            <v>0.44373673036093397</v>
          </cell>
          <cell r="Q297">
            <v>0.369426751592356</v>
          </cell>
          <cell r="R297">
            <v>0</v>
          </cell>
          <cell r="S297">
            <v>0.99681528662420305</v>
          </cell>
          <cell r="T297">
            <v>0.97239915074309902</v>
          </cell>
          <cell r="U297">
            <v>0.83651804670912899</v>
          </cell>
          <cell r="V297">
            <v>0</v>
          </cell>
          <cell r="W297">
            <v>2</v>
          </cell>
          <cell r="X297">
            <v>0</v>
          </cell>
          <cell r="Y297">
            <v>1</v>
          </cell>
          <cell r="Z297">
            <v>1</v>
          </cell>
          <cell r="AA297">
            <v>0</v>
          </cell>
          <cell r="AB297">
            <v>2</v>
          </cell>
          <cell r="AC297">
            <v>1</v>
          </cell>
          <cell r="AD297">
            <v>2</v>
          </cell>
          <cell r="AE297">
            <v>2</v>
          </cell>
          <cell r="AF297">
            <v>0</v>
          </cell>
          <cell r="AG297">
            <v>11</v>
          </cell>
          <cell r="AH297" t="str">
            <v>list(list(c(-93.435295, -93.420424, -93.420413, -93.420161, -93.43502, -93.435295, 42.601048, 42.601039, 42.590137, 42.5865, 42.586453, 42.601048)))</v>
          </cell>
        </row>
        <row r="298">
          <cell r="A298">
            <v>1925050</v>
          </cell>
          <cell r="B298" t="str">
            <v>Ellsworth city, Iowa</v>
          </cell>
          <cell r="C298">
            <v>508</v>
          </cell>
          <cell r="D298">
            <v>77500</v>
          </cell>
          <cell r="E298">
            <v>2.7E-2</v>
          </cell>
          <cell r="F298">
            <v>0.118556701030927</v>
          </cell>
          <cell r="G298">
            <v>5.1546391752577301E-3</v>
          </cell>
          <cell r="H298">
            <v>4.3999999999999997E-2</v>
          </cell>
          <cell r="I298">
            <v>0.33200000000000002</v>
          </cell>
          <cell r="J298">
            <v>-4.3314500941619503E-2</v>
          </cell>
          <cell r="K298">
            <v>0.31692307692307597</v>
          </cell>
          <cell r="L298">
            <v>0.03</v>
          </cell>
          <cell r="M298">
            <v>0.22680412371134001</v>
          </cell>
          <cell r="N298">
            <v>0.73289183222957999</v>
          </cell>
          <cell r="O298">
            <v>9.1295116772823703E-2</v>
          </cell>
          <cell r="P298">
            <v>0.63269639065817396</v>
          </cell>
          <cell r="Q298">
            <v>0.13906581740976601</v>
          </cell>
          <cell r="R298">
            <v>0.73829787234042499</v>
          </cell>
          <cell r="S298">
            <v>0.40021231422505299</v>
          </cell>
          <cell r="T298">
            <v>0.12420382165605</v>
          </cell>
          <cell r="U298">
            <v>0.16772823779193199</v>
          </cell>
          <cell r="V298">
            <v>0.72823779193205895</v>
          </cell>
          <cell r="W298">
            <v>0</v>
          </cell>
          <cell r="X298">
            <v>0</v>
          </cell>
          <cell r="Y298">
            <v>1</v>
          </cell>
          <cell r="Z298">
            <v>0</v>
          </cell>
          <cell r="AA298">
            <v>2</v>
          </cell>
          <cell r="AB298">
            <v>1</v>
          </cell>
          <cell r="AC298">
            <v>1</v>
          </cell>
          <cell r="AD298">
            <v>0</v>
          </cell>
          <cell r="AE298">
            <v>0</v>
          </cell>
          <cell r="AF298">
            <v>2</v>
          </cell>
          <cell r="AG298">
            <v>7</v>
          </cell>
          <cell r="AH298" t="str">
            <v>list(list(c(-93.600991, -93.589973, -93.586312, -93.586307, -93.581456, -93.569999, -93.569961, -93.581485, -93.58146, -93.600871, -93.601004, -93.600991, 42.306862, 42.306861, 42.307208, 42.317736, 42.31775, 42.317799, 42.306865, 42.306856, 42.303257, 42.303233, 42.30475, 42.306862)))</v>
          </cell>
        </row>
        <row r="299">
          <cell r="A299">
            <v>1965595</v>
          </cell>
          <cell r="B299" t="str">
            <v>Randall city, Iowa</v>
          </cell>
          <cell r="C299">
            <v>154</v>
          </cell>
          <cell r="D299">
            <v>72321</v>
          </cell>
          <cell r="E299">
            <v>7.6999999999999999E-2</v>
          </cell>
          <cell r="F299">
            <v>0</v>
          </cell>
          <cell r="G299">
            <v>6.5573770491803199E-2</v>
          </cell>
          <cell r="H299">
            <v>1.6E-2</v>
          </cell>
          <cell r="I299">
            <v>0.44700000000000001</v>
          </cell>
          <cell r="J299">
            <v>-0.109826589595375</v>
          </cell>
          <cell r="K299">
            <v>0.419047619047619</v>
          </cell>
          <cell r="L299">
            <v>6.15384615384615E-2</v>
          </cell>
          <cell r="M299">
            <v>9.8360655737704902E-2</v>
          </cell>
          <cell r="N299">
            <v>0.629139072847682</v>
          </cell>
          <cell r="O299">
            <v>0.39171974522292902</v>
          </cell>
          <cell r="P299">
            <v>0</v>
          </cell>
          <cell r="Q299">
            <v>0.77600849256900195</v>
          </cell>
          <cell r="R299">
            <v>0.39361702127659498</v>
          </cell>
          <cell r="S299">
            <v>0.83864118895966</v>
          </cell>
          <cell r="T299">
            <v>0.36836518046709099</v>
          </cell>
          <cell r="U299">
            <v>0.31740976645435198</v>
          </cell>
          <cell r="V299">
            <v>0.12420382165605</v>
          </cell>
          <cell r="W299">
            <v>1</v>
          </cell>
          <cell r="X299">
            <v>1</v>
          </cell>
          <cell r="Y299">
            <v>0</v>
          </cell>
          <cell r="Z299">
            <v>2</v>
          </cell>
          <cell r="AA299">
            <v>1</v>
          </cell>
          <cell r="AB299">
            <v>2</v>
          </cell>
          <cell r="AC299">
            <v>2</v>
          </cell>
          <cell r="AD299">
            <v>1</v>
          </cell>
          <cell r="AE299">
            <v>0</v>
          </cell>
          <cell r="AF299">
            <v>0</v>
          </cell>
          <cell r="AG299">
            <v>10</v>
          </cell>
          <cell r="AH299" t="str">
            <v>list(list(c(-93.608126, -93.59595, -93.595944, -93.600789, -93.60076, -93.608065, -93.608108, -93.608126, 42.241901, 42.241911, 42.234674, 42.234666, 42.231057, 42.23104, 42.238329, 42.241901)))</v>
          </cell>
        </row>
        <row r="300">
          <cell r="A300">
            <v>1948495</v>
          </cell>
          <cell r="B300" t="str">
            <v>Magnolia city, Iowa</v>
          </cell>
          <cell r="C300">
            <v>190</v>
          </cell>
          <cell r="D300">
            <v>78393</v>
          </cell>
          <cell r="E300">
            <v>1.0999999999999999E-2</v>
          </cell>
          <cell r="F300">
            <v>7.5949367088607597E-2</v>
          </cell>
          <cell r="G300">
            <v>0.126582278481012</v>
          </cell>
          <cell r="H300">
            <v>1.0999999999999999E-2</v>
          </cell>
          <cell r="I300">
            <v>0.36499999999999999</v>
          </cell>
          <cell r="J300">
            <v>3.8251366120218497E-2</v>
          </cell>
          <cell r="K300">
            <v>0.469696969696969</v>
          </cell>
          <cell r="L300">
            <v>4.8192771084337303E-2</v>
          </cell>
          <cell r="M300">
            <v>7.5949367088607597E-2</v>
          </cell>
          <cell r="N300">
            <v>0.74724061810154496</v>
          </cell>
          <cell r="O300">
            <v>4.1401273885350302E-2</v>
          </cell>
          <cell r="P300">
            <v>0.40552016985138001</v>
          </cell>
          <cell r="Q300">
            <v>0.94904458598726105</v>
          </cell>
          <cell r="R300">
            <v>0.314893617021276</v>
          </cell>
          <cell r="S300">
            <v>0.56263269639065805</v>
          </cell>
          <cell r="T300">
            <v>0.55307855626326896</v>
          </cell>
          <cell r="U300">
            <v>0.248407643312101</v>
          </cell>
          <cell r="V300">
            <v>8.2802547770700605E-2</v>
          </cell>
          <cell r="W300">
            <v>0</v>
          </cell>
          <cell r="X300">
            <v>0</v>
          </cell>
          <cell r="Y300">
            <v>1</v>
          </cell>
          <cell r="Z300">
            <v>2</v>
          </cell>
          <cell r="AA300">
            <v>0</v>
          </cell>
          <cell r="AB300">
            <v>1</v>
          </cell>
          <cell r="AC300">
            <v>0</v>
          </cell>
          <cell r="AD300">
            <v>1</v>
          </cell>
          <cell r="AE300">
            <v>0</v>
          </cell>
          <cell r="AF300">
            <v>0</v>
          </cell>
          <cell r="AG300">
            <v>5</v>
          </cell>
          <cell r="AH300" t="str">
            <v>list(list(c(-95.881877, -95.876928, -95.867173, -95.867206, -95.867063, -95.87676, -95.876793, -95.881735, -95.881877, 41.698528, 41.698553, 41.698595, 41.695803, 41.686085, 41.68604, 41.688493, 41.688461, 41.698528)))</v>
          </cell>
        </row>
        <row r="301">
          <cell r="A301">
            <v>1917130</v>
          </cell>
          <cell r="B301" t="str">
            <v>Crawfordsville city, Iowa</v>
          </cell>
          <cell r="C301">
            <v>277</v>
          </cell>
          <cell r="D301">
            <v>75625</v>
          </cell>
          <cell r="E301">
            <v>6.0999999999999999E-2</v>
          </cell>
          <cell r="F301">
            <v>0.13684210526315699</v>
          </cell>
          <cell r="G301">
            <v>8.4210526315789402E-2</v>
          </cell>
          <cell r="H301">
            <v>8.0000000000000002E-3</v>
          </cell>
          <cell r="I301">
            <v>0.40200000000000002</v>
          </cell>
          <cell r="J301">
            <v>4.9242424242424199E-2</v>
          </cell>
          <cell r="K301">
            <v>0.46448087431693902</v>
          </cell>
          <cell r="L301">
            <v>0.12037037037037</v>
          </cell>
          <cell r="M301">
            <v>0.12631578947368399</v>
          </cell>
          <cell r="N301">
            <v>0.70198675496688701</v>
          </cell>
          <cell r="O301">
            <v>0.27707006369426701</v>
          </cell>
          <cell r="P301">
            <v>0.73248407643312097</v>
          </cell>
          <cell r="Q301">
            <v>0.86199575371549897</v>
          </cell>
          <cell r="R301">
            <v>0.275531914893617</v>
          </cell>
          <cell r="S301">
            <v>0.72399150743099705</v>
          </cell>
          <cell r="T301">
            <v>0.52547770700636898</v>
          </cell>
          <cell r="U301">
            <v>0.61783439490445802</v>
          </cell>
          <cell r="V301">
            <v>0.225053078556263</v>
          </cell>
          <cell r="W301">
            <v>0</v>
          </cell>
          <cell r="X301">
            <v>0</v>
          </cell>
          <cell r="Y301">
            <v>2</v>
          </cell>
          <cell r="Z301">
            <v>2</v>
          </cell>
          <cell r="AA301">
            <v>0</v>
          </cell>
          <cell r="AB301">
            <v>2</v>
          </cell>
          <cell r="AC301">
            <v>0</v>
          </cell>
          <cell r="AD301">
            <v>1</v>
          </cell>
          <cell r="AE301">
            <v>1</v>
          </cell>
          <cell r="AF301">
            <v>0</v>
          </cell>
          <cell r="AG301">
            <v>8</v>
          </cell>
          <cell r="AH301" t="str">
            <v>list(list(c(-91.543591, -91.533914, -91.533921, -91.529064, -91.529277, -91.543596, -91.543591, 41.217714, 41.2181, 41.216773, 41.215817, 41.210292, 41.210403, 41.217714)))</v>
          </cell>
        </row>
        <row r="302">
          <cell r="A302">
            <v>1927390</v>
          </cell>
          <cell r="B302" t="str">
            <v>Fertile city, Iowa</v>
          </cell>
          <cell r="C302">
            <v>305</v>
          </cell>
          <cell r="D302">
            <v>65000</v>
          </cell>
          <cell r="E302">
            <v>7.0999999999999994E-2</v>
          </cell>
          <cell r="F302">
            <v>3.7878787878787797E-2</v>
          </cell>
          <cell r="G302">
            <v>7.5757575757575699E-3</v>
          </cell>
          <cell r="H302">
            <v>0</v>
          </cell>
          <cell r="I302">
            <v>0.46399999999999902</v>
          </cell>
          <cell r="J302">
            <v>-0.17567567567567499</v>
          </cell>
          <cell r="K302">
            <v>0.48837209302325502</v>
          </cell>
          <cell r="L302">
            <v>0.214723926380368</v>
          </cell>
          <cell r="M302">
            <v>0.13636363636363599</v>
          </cell>
          <cell r="N302">
            <v>0.45916114790286899</v>
          </cell>
          <cell r="O302">
            <v>0.35244161358810999</v>
          </cell>
          <cell r="P302">
            <v>0.18259023354564699</v>
          </cell>
          <cell r="Q302">
            <v>0.15711252653927801</v>
          </cell>
          <cell r="R302">
            <v>0</v>
          </cell>
          <cell r="S302">
            <v>0.86730360934182504</v>
          </cell>
          <cell r="T302">
            <v>0.61040339702760005</v>
          </cell>
          <cell r="U302">
            <v>0.86836518046709099</v>
          </cell>
          <cell r="V302">
            <v>0.26008492569002101</v>
          </cell>
          <cell r="W302">
            <v>1</v>
          </cell>
          <cell r="X302">
            <v>1</v>
          </cell>
          <cell r="Y302">
            <v>0</v>
          </cell>
          <cell r="Z302">
            <v>0</v>
          </cell>
          <cell r="AA302">
            <v>0</v>
          </cell>
          <cell r="AB302">
            <v>2</v>
          </cell>
          <cell r="AC302">
            <v>2</v>
          </cell>
          <cell r="AD302">
            <v>1</v>
          </cell>
          <cell r="AE302">
            <v>2</v>
          </cell>
          <cell r="AF302">
            <v>0</v>
          </cell>
          <cell r="AG302">
            <v>9</v>
          </cell>
          <cell r="AH302" t="str">
            <v>list(list(c(-93.433162, -93.41335, -93.413232, -93.433132, -93.433162, 43.269034, 43.269191, 43.255466, 43.25543, 43.269034)))</v>
          </cell>
        </row>
        <row r="303">
          <cell r="A303">
            <v>1939855</v>
          </cell>
          <cell r="B303" t="str">
            <v>Joice city, Iowa</v>
          </cell>
          <cell r="C303">
            <v>208</v>
          </cell>
          <cell r="D303">
            <v>66250</v>
          </cell>
          <cell r="E303">
            <v>5.7999999999999899E-2</v>
          </cell>
          <cell r="F303">
            <v>0.13483146067415699</v>
          </cell>
          <cell r="G303">
            <v>2.2471910112359501E-2</v>
          </cell>
          <cell r="H303">
            <v>0</v>
          </cell>
          <cell r="I303">
            <v>0.34399999999999997</v>
          </cell>
          <cell r="J303">
            <v>-6.3063063063063002E-2</v>
          </cell>
          <cell r="K303">
            <v>0.36496350364963498</v>
          </cell>
          <cell r="L303">
            <v>7.2916666666666602E-2</v>
          </cell>
          <cell r="M303">
            <v>7.8651685393258397E-2</v>
          </cell>
          <cell r="N303">
            <v>0.49337748344370802</v>
          </cell>
          <cell r="O303">
            <v>0.26220806794055201</v>
          </cell>
          <cell r="P303">
            <v>0.72399150743099705</v>
          </cell>
          <cell r="Q303">
            <v>0.31422505307855603</v>
          </cell>
          <cell r="R303">
            <v>0</v>
          </cell>
          <cell r="S303">
            <v>0.46284501061571098</v>
          </cell>
          <cell r="T303">
            <v>0.21443736730360899</v>
          </cell>
          <cell r="U303">
            <v>0.37473460721868301</v>
          </cell>
          <cell r="V303">
            <v>8.8110403397027595E-2</v>
          </cell>
          <cell r="W303">
            <v>1</v>
          </cell>
          <cell r="X303">
            <v>0</v>
          </cell>
          <cell r="Y303">
            <v>2</v>
          </cell>
          <cell r="Z303">
            <v>0</v>
          </cell>
          <cell r="AA303">
            <v>0</v>
          </cell>
          <cell r="AB303">
            <v>1</v>
          </cell>
          <cell r="AC303">
            <v>1</v>
          </cell>
          <cell r="AD303">
            <v>0</v>
          </cell>
          <cell r="AE303">
            <v>1</v>
          </cell>
          <cell r="AF303">
            <v>0</v>
          </cell>
          <cell r="AG303">
            <v>6</v>
          </cell>
          <cell r="AH303" t="str">
            <v>list(list(c(-93.467998, -93.448144, -93.448271, -93.443301, -93.443399, -93.448342, -93.468082, -93.467998, 43.372063, 43.371997, 43.35747, 43.357437, 43.350149, 43.357471, 43.35753, 43.372063)))</v>
          </cell>
        </row>
        <row r="304">
          <cell r="A304">
            <v>1932610</v>
          </cell>
          <cell r="B304" t="str">
            <v>Greeley city, Iowa</v>
          </cell>
          <cell r="C304">
            <v>217</v>
          </cell>
          <cell r="D304">
            <v>49375</v>
          </cell>
          <cell r="E304">
            <v>0.22</v>
          </cell>
          <cell r="F304">
            <v>6.5217391304347797E-2</v>
          </cell>
          <cell r="G304">
            <v>6.5217391304347797E-2</v>
          </cell>
          <cell r="H304">
            <v>3.7999999999999999E-2</v>
          </cell>
          <cell r="I304">
            <v>0.28999999999999998</v>
          </cell>
          <cell r="J304">
            <v>-0.15234375</v>
          </cell>
          <cell r="K304">
            <v>0.81097560975609695</v>
          </cell>
          <cell r="L304">
            <v>8.9108910891089105E-2</v>
          </cell>
          <cell r="M304">
            <v>0.25</v>
          </cell>
          <cell r="N304">
            <v>0.105960264900662</v>
          </cell>
          <cell r="O304">
            <v>0.90870488322717602</v>
          </cell>
          <cell r="P304">
            <v>0.34182590233545601</v>
          </cell>
          <cell r="Q304">
            <v>0.774946921443736</v>
          </cell>
          <cell r="R304">
            <v>0.68617021276595702</v>
          </cell>
          <cell r="S304">
            <v>0.234607218683651</v>
          </cell>
          <cell r="T304">
            <v>0.99363057324840698</v>
          </cell>
          <cell r="U304">
            <v>0.46284501061571098</v>
          </cell>
          <cell r="V304">
            <v>0.80042462845010598</v>
          </cell>
          <cell r="W304">
            <v>2</v>
          </cell>
          <cell r="X304">
            <v>2</v>
          </cell>
          <cell r="Y304">
            <v>1</v>
          </cell>
          <cell r="Z304">
            <v>2</v>
          </cell>
          <cell r="AA304">
            <v>2</v>
          </cell>
          <cell r="AB304">
            <v>0</v>
          </cell>
          <cell r="AC304">
            <v>2</v>
          </cell>
          <cell r="AD304">
            <v>2</v>
          </cell>
          <cell r="AE304">
            <v>1</v>
          </cell>
          <cell r="AF304">
            <v>2</v>
          </cell>
          <cell r="AG304">
            <v>16</v>
          </cell>
          <cell r="AH304" t="str">
            <v>list(list(c(-91.346508, -91.336833, -91.336921, -91.341723, -91.34667, -91.346508, 42.590313, 42.590414, 42.579481, 42.579486, 42.5794, 42.590313)))</v>
          </cell>
        </row>
        <row r="305">
          <cell r="A305">
            <v>1961770</v>
          </cell>
          <cell r="B305" t="str">
            <v>Parnell city, Iowa</v>
          </cell>
          <cell r="C305">
            <v>194</v>
          </cell>
          <cell r="D305">
            <v>70893</v>
          </cell>
          <cell r="E305">
            <v>0.13200000000000001</v>
          </cell>
          <cell r="F305">
            <v>7.2847682119205295E-2</v>
          </cell>
          <cell r="G305">
            <v>0</v>
          </cell>
          <cell r="H305">
            <v>2.1000000000000001E-2</v>
          </cell>
          <cell r="I305">
            <v>0.21299999999999999</v>
          </cell>
          <cell r="J305">
            <v>5.1813471502590597E-3</v>
          </cell>
          <cell r="K305">
            <v>0.56914893617021201</v>
          </cell>
          <cell r="L305">
            <v>3.8216560509554097E-2</v>
          </cell>
          <cell r="M305">
            <v>0.30463576158940397</v>
          </cell>
          <cell r="N305">
            <v>0.59933774834437004</v>
          </cell>
          <cell r="O305">
            <v>0.70276008492568998</v>
          </cell>
          <cell r="P305">
            <v>0.38535031847133699</v>
          </cell>
          <cell r="Q305">
            <v>0</v>
          </cell>
          <cell r="R305">
            <v>0.47127659574468</v>
          </cell>
          <cell r="S305">
            <v>4.7770700636942602E-2</v>
          </cell>
          <cell r="T305">
            <v>0.82165605095541405</v>
          </cell>
          <cell r="U305">
            <v>0.20382165605095501</v>
          </cell>
          <cell r="V305">
            <v>0.92569002123142197</v>
          </cell>
          <cell r="W305">
            <v>1</v>
          </cell>
          <cell r="X305">
            <v>2</v>
          </cell>
          <cell r="Y305">
            <v>1</v>
          </cell>
          <cell r="Z305">
            <v>0</v>
          </cell>
          <cell r="AA305">
            <v>1</v>
          </cell>
          <cell r="AB305">
            <v>0</v>
          </cell>
          <cell r="AC305">
            <v>0</v>
          </cell>
          <cell r="AD305">
            <v>2</v>
          </cell>
          <cell r="AE305">
            <v>0</v>
          </cell>
          <cell r="AF305">
            <v>2</v>
          </cell>
          <cell r="AG305">
            <v>9</v>
          </cell>
          <cell r="AH305" t="str">
            <v>list(list(c(-92.009267, -91.999499, -92.001385, -92.000716, -92.002844, -92.00371, -92.006466, -92.006079, -92.006131, -92.00922, -92.009267, 41.586624, 41.58668, 41.582952, 41.580729, 41.580725, 41.579381, 41.57944, 41.581651, 41.582985, 41.582981, 41.586624)))</v>
          </cell>
        </row>
        <row r="306">
          <cell r="A306">
            <v>1916140</v>
          </cell>
          <cell r="B306" t="str">
            <v>Coppock city, Iowa</v>
          </cell>
          <cell r="C306">
            <v>36</v>
          </cell>
          <cell r="D306" t="str">
            <v>NA</v>
          </cell>
          <cell r="E306">
            <v>0.17199999999999999</v>
          </cell>
          <cell r="F306">
            <v>0</v>
          </cell>
          <cell r="G306">
            <v>0</v>
          </cell>
          <cell r="H306">
            <v>0</v>
          </cell>
          <cell r="I306">
            <v>0.44400000000000001</v>
          </cell>
          <cell r="J306">
            <v>-0.23404255319148901</v>
          </cell>
          <cell r="K306">
            <v>0.61111111111111105</v>
          </cell>
          <cell r="L306">
            <v>0</v>
          </cell>
          <cell r="M306">
            <v>0.22222222222222199</v>
          </cell>
          <cell r="N306">
            <v>0</v>
          </cell>
          <cell r="O306">
            <v>0.83121019108280203</v>
          </cell>
          <cell r="P306">
            <v>0</v>
          </cell>
          <cell r="Q306">
            <v>0</v>
          </cell>
          <cell r="R306">
            <v>0</v>
          </cell>
          <cell r="S306">
            <v>0.83333333333333304</v>
          </cell>
          <cell r="T306">
            <v>0.89065817409766401</v>
          </cell>
          <cell r="U306">
            <v>0</v>
          </cell>
          <cell r="V306">
            <v>0.70276008492568998</v>
          </cell>
          <cell r="W306">
            <v>2</v>
          </cell>
          <cell r="X306">
            <v>2</v>
          </cell>
          <cell r="Y306">
            <v>0</v>
          </cell>
          <cell r="Z306">
            <v>0</v>
          </cell>
          <cell r="AA306">
            <v>0</v>
          </cell>
          <cell r="AB306">
            <v>2</v>
          </cell>
          <cell r="AC306">
            <v>2</v>
          </cell>
          <cell r="AD306">
            <v>2</v>
          </cell>
          <cell r="AE306">
            <v>0</v>
          </cell>
          <cell r="AF306">
            <v>2</v>
          </cell>
          <cell r="AG306">
            <v>12</v>
          </cell>
          <cell r="AH306" t="str">
            <v>list(list(c(-91.720769, -91.718398, -91.718358, -91.710244, -91.710244, -91.710231, -91.710256, -91.716065, -91.716051, -91.718269, -91.718295, -91.720756, -91.720769, 41.168256, 41.168253, 41.16646, 41.166504, 41.162823, 41.162823, 41.159299, 41.159231, 41.161377, 41.161482, 41.162805, 41.162777, 41.168256)))</v>
          </cell>
        </row>
        <row r="307">
          <cell r="A307">
            <v>1929190</v>
          </cell>
          <cell r="B307" t="str">
            <v>Fremont city, Iowa</v>
          </cell>
          <cell r="C307">
            <v>708</v>
          </cell>
          <cell r="D307">
            <v>78333</v>
          </cell>
          <cell r="E307">
            <v>0.109</v>
          </cell>
          <cell r="F307">
            <v>0.13636363636363599</v>
          </cell>
          <cell r="G307">
            <v>3.5714285714285698E-2</v>
          </cell>
          <cell r="H307">
            <v>4.8000000000000001E-2</v>
          </cell>
          <cell r="I307">
            <v>0.188</v>
          </cell>
          <cell r="J307">
            <v>-4.7106325706594801E-2</v>
          </cell>
          <cell r="K307">
            <v>0.45048543689320297</v>
          </cell>
          <cell r="L307">
            <v>0.13239436619718301</v>
          </cell>
          <cell r="M307">
            <v>0.11688311688311601</v>
          </cell>
          <cell r="N307">
            <v>0.74613686534216295</v>
          </cell>
          <cell r="O307">
            <v>0.58386411889596601</v>
          </cell>
          <cell r="P307">
            <v>0.73142250530785502</v>
          </cell>
          <cell r="Q307">
            <v>0.47876857749469198</v>
          </cell>
          <cell r="R307">
            <v>0.76489361702127601</v>
          </cell>
          <cell r="S307">
            <v>1.9108280254777E-2</v>
          </cell>
          <cell r="T307">
            <v>0.48195329087048799</v>
          </cell>
          <cell r="U307">
            <v>0.66772823779193202</v>
          </cell>
          <cell r="V307">
            <v>0.176220806794055</v>
          </cell>
          <cell r="W307">
            <v>0</v>
          </cell>
          <cell r="X307">
            <v>1</v>
          </cell>
          <cell r="Y307">
            <v>2</v>
          </cell>
          <cell r="Z307">
            <v>1</v>
          </cell>
          <cell r="AA307">
            <v>2</v>
          </cell>
          <cell r="AB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0</v>
          </cell>
          <cell r="AG307">
            <v>9</v>
          </cell>
          <cell r="AH307" t="str">
            <v>list(list(c(-92.445291, -92.429513, -92.424774, -92.423825, -92.423828, -92.420022, -92.419993, -92.424773, -92.424748, -92.443977, -92.445291, 41.219747, 41.219662, 41.219817, 41.216141, 41.212575, 41.21259, 41.208688, 41.210602, 41.205325, 41.205308, 41.219747)))</v>
          </cell>
        </row>
        <row r="308">
          <cell r="A308">
            <v>1978510</v>
          </cell>
          <cell r="B308" t="str">
            <v>Toledo city, Iowa</v>
          </cell>
          <cell r="C308">
            <v>2369</v>
          </cell>
          <cell r="D308">
            <v>53333</v>
          </cell>
          <cell r="E308">
            <v>0.222</v>
          </cell>
          <cell r="F308">
            <v>0.17882352941176399</v>
          </cell>
          <cell r="G308">
            <v>3.05882352941176E-2</v>
          </cell>
          <cell r="H308">
            <v>6.7000000000000004E-2</v>
          </cell>
          <cell r="I308">
            <v>0.41599999999999998</v>
          </cell>
          <cell r="J308">
            <v>1.1960700555318201E-2</v>
          </cell>
          <cell r="K308">
            <v>0.55158730158730096</v>
          </cell>
          <cell r="L308">
            <v>0.18582375478927199</v>
          </cell>
          <cell r="M308">
            <v>0.23764705882352899</v>
          </cell>
          <cell r="N308">
            <v>0.17991169977924901</v>
          </cell>
          <cell r="O308">
            <v>0.91188959660297197</v>
          </cell>
          <cell r="P308">
            <v>0.86942675159235605</v>
          </cell>
          <cell r="Q308">
            <v>0.41082802547770703</v>
          </cell>
          <cell r="R308">
            <v>0.87553191489361704</v>
          </cell>
          <cell r="S308">
            <v>0.76114649681528601</v>
          </cell>
          <cell r="T308">
            <v>0.78025477707006297</v>
          </cell>
          <cell r="U308">
            <v>0.82696390658174102</v>
          </cell>
          <cell r="V308">
            <v>0.76645435244161297</v>
          </cell>
          <cell r="W308">
            <v>2</v>
          </cell>
          <cell r="X308">
            <v>2</v>
          </cell>
          <cell r="Y308">
            <v>2</v>
          </cell>
          <cell r="Z308">
            <v>1</v>
          </cell>
          <cell r="AA308">
            <v>2</v>
          </cell>
          <cell r="AB308">
            <v>2</v>
          </cell>
          <cell r="AC308">
            <v>0</v>
          </cell>
          <cell r="AD308">
            <v>2</v>
          </cell>
          <cell r="AE308">
            <v>2</v>
          </cell>
          <cell r="AF308">
            <v>2</v>
          </cell>
          <cell r="AG308">
            <v>17</v>
          </cell>
          <cell r="AH308" t="str">
            <v>list(list(c(-92.600006, -92.591362, -92.591348, -92.581636, -92.581683, -92.568778, -92.567036, -92.566911, -92.566973, -92.581681, -92.591246, -92.596297, -92.596281, -92.591377, -92.59139, -92.591372, -92.592559, -92.593158, -92.594498, -92.595376, -92.599986, -92.600006, 41.996436, 41.996473, 41.999992, 41.999995, 42.00371, 42.003761, 42.003886, 41.992899, 41.978453, 41.9785, 41.978503, 41.978504, 41.985602, 41.985643, 41.991877, 41.992826, 41.992811, 41.992966, 41.992995, 41.992779, 41.992793, 
41.996436)))</v>
          </cell>
        </row>
        <row r="309">
          <cell r="A309">
            <v>1948450</v>
          </cell>
          <cell r="B309" t="str">
            <v>Madrid city, Iowa</v>
          </cell>
          <cell r="C309">
            <v>2802</v>
          </cell>
          <cell r="D309">
            <v>89844</v>
          </cell>
          <cell r="E309">
            <v>6.3E-2</v>
          </cell>
          <cell r="F309">
            <v>4.7491039426523197E-2</v>
          </cell>
          <cell r="G309">
            <v>3.9426523297491002E-2</v>
          </cell>
          <cell r="H309">
            <v>1.7000000000000001E-2</v>
          </cell>
          <cell r="I309">
            <v>0.34299999999999897</v>
          </cell>
          <cell r="J309">
            <v>0.101848210774675</v>
          </cell>
          <cell r="K309">
            <v>0.43795267986479902</v>
          </cell>
          <cell r="L309">
            <v>8.3887043189368696E-2</v>
          </cell>
          <cell r="M309">
            <v>0.16935483870967699</v>
          </cell>
          <cell r="N309">
            <v>0.87527593818984495</v>
          </cell>
          <cell r="O309">
            <v>0.29193205944798301</v>
          </cell>
          <cell r="P309">
            <v>0.22080679405520101</v>
          </cell>
          <cell r="Q309">
            <v>0.53290870488322695</v>
          </cell>
          <cell r="R309">
            <v>0.40531914893616999</v>
          </cell>
          <cell r="S309">
            <v>0.45647558386411802</v>
          </cell>
          <cell r="T309">
            <v>0.44267515923566803</v>
          </cell>
          <cell r="U309">
            <v>0.43099787685774898</v>
          </cell>
          <cell r="V309">
            <v>0.43842887473460701</v>
          </cell>
          <cell r="W309">
            <v>0</v>
          </cell>
          <cell r="X309">
            <v>0</v>
          </cell>
          <cell r="Y309">
            <v>0</v>
          </cell>
          <cell r="Z309">
            <v>1</v>
          </cell>
          <cell r="AA309">
            <v>1</v>
          </cell>
          <cell r="AB309">
            <v>1</v>
          </cell>
          <cell r="AC309">
            <v>0</v>
          </cell>
          <cell r="AD309">
            <v>1</v>
          </cell>
          <cell r="AE309">
            <v>1</v>
          </cell>
          <cell r="AF309">
            <v>1</v>
          </cell>
          <cell r="AG309">
            <v>6</v>
          </cell>
          <cell r="AH309" t="str">
            <v>list(list(c(-93.837203, -93.830264, -93.830228, -93.82114, -93.821168, -93.81568, -93.810758, -93.810786, -93.809997, -93.809335, -93.810066, -93.810162, -93.815699, -93.815703, -93.825356, -93.825351, -93.827088, -93.827106, -93.832624, -93.832631, -93.830224, -93.83064, -93.837069, -93.837203, 41.877914, 41.877928, 41.881529, 41.881556, 41.885192, 41.885197, 41.885201, 41.881568, 41.878683, 41.878674, 41.877935, 41.867472, 41.867469, 41.867055, 41.867036, 41.868601, 41.868604, 41.870675, 41.870661, 
41.872456, 41.872457, 41.874273, 41.874259, 41.877914)))</v>
          </cell>
        </row>
        <row r="310">
          <cell r="A310">
            <v>1953265</v>
          </cell>
          <cell r="B310" t="str">
            <v>Monmouth city, Iowa</v>
          </cell>
          <cell r="C310">
            <v>129</v>
          </cell>
          <cell r="D310">
            <v>51875</v>
          </cell>
          <cell r="E310">
            <v>0.182</v>
          </cell>
          <cell r="F310">
            <v>0.122807017543859</v>
          </cell>
          <cell r="G310">
            <v>5.2631578947368397E-2</v>
          </cell>
          <cell r="H310">
            <v>1.4999999999999999E-2</v>
          </cell>
          <cell r="I310">
            <v>0.40899999999999997</v>
          </cell>
          <cell r="J310">
            <v>-0.15686274509803899</v>
          </cell>
          <cell r="K310">
            <v>0.72815533980582503</v>
          </cell>
          <cell r="L310">
            <v>0</v>
          </cell>
          <cell r="M310">
            <v>0.140350877192982</v>
          </cell>
          <cell r="N310">
            <v>0.15452538631346499</v>
          </cell>
          <cell r="O310">
            <v>0.85031847133757898</v>
          </cell>
          <cell r="P310">
            <v>0.65923566878980799</v>
          </cell>
          <cell r="Q310">
            <v>0.67303609341825898</v>
          </cell>
          <cell r="R310">
            <v>0.37553191489361698</v>
          </cell>
          <cell r="S310">
            <v>0.74522292993630501</v>
          </cell>
          <cell r="T310">
            <v>0.97876857749469204</v>
          </cell>
          <cell r="U310">
            <v>0</v>
          </cell>
          <cell r="V310">
            <v>0.28131634819532902</v>
          </cell>
          <cell r="W310">
            <v>2</v>
          </cell>
          <cell r="X310">
            <v>2</v>
          </cell>
          <cell r="Y310">
            <v>1</v>
          </cell>
          <cell r="Z310">
            <v>2</v>
          </cell>
          <cell r="AA310">
            <v>1</v>
          </cell>
          <cell r="AB310">
            <v>2</v>
          </cell>
          <cell r="AC310">
            <v>2</v>
          </cell>
          <cell r="AD310">
            <v>2</v>
          </cell>
          <cell r="AE310">
            <v>0</v>
          </cell>
          <cell r="AF310">
            <v>0</v>
          </cell>
          <cell r="AG310">
            <v>14</v>
          </cell>
          <cell r="AH310" t="str">
            <v>list(list(c(-90.889662, -90.874871, -90.87488, -90.876058, -90.889506, -90.889662, 42.080558, 42.080519, 42.069583, 42.069587, 42.069714, 42.080558)))</v>
          </cell>
        </row>
        <row r="311">
          <cell r="A311">
            <v>1906895</v>
          </cell>
          <cell r="B311" t="str">
            <v>Blanchard city, Iowa</v>
          </cell>
          <cell r="C311">
            <v>29</v>
          </cell>
          <cell r="D311">
            <v>56250</v>
          </cell>
          <cell r="E311">
            <v>0</v>
          </cell>
          <cell r="F311">
            <v>8.3333333333333301E-2</v>
          </cell>
          <cell r="G311">
            <v>0.25</v>
          </cell>
          <cell r="H311">
            <v>0</v>
          </cell>
          <cell r="I311">
            <v>0.66700000000000004</v>
          </cell>
          <cell r="J311">
            <v>-0.23684210526315699</v>
          </cell>
          <cell r="K311">
            <v>0.625</v>
          </cell>
          <cell r="L311">
            <v>0.55555555555555503</v>
          </cell>
          <cell r="M311">
            <v>0</v>
          </cell>
          <cell r="N311">
            <v>0.239514348785871</v>
          </cell>
          <cell r="O311">
            <v>0</v>
          </cell>
          <cell r="P311">
            <v>0.45329087048832201</v>
          </cell>
          <cell r="Q311">
            <v>0.99469214437367304</v>
          </cell>
          <cell r="R311">
            <v>0</v>
          </cell>
          <cell r="S311">
            <v>0.98832271762208002</v>
          </cell>
          <cell r="T311">
            <v>0.91082802547770703</v>
          </cell>
          <cell r="U311">
            <v>0.98619957537154901</v>
          </cell>
          <cell r="V311">
            <v>0</v>
          </cell>
          <cell r="W311">
            <v>2</v>
          </cell>
          <cell r="X311">
            <v>0</v>
          </cell>
          <cell r="Y311">
            <v>1</v>
          </cell>
          <cell r="Z311">
            <v>2</v>
          </cell>
          <cell r="AA311">
            <v>0</v>
          </cell>
          <cell r="AB311">
            <v>2</v>
          </cell>
          <cell r="AC311">
            <v>2</v>
          </cell>
          <cell r="AD311">
            <v>2</v>
          </cell>
          <cell r="AE311">
            <v>2</v>
          </cell>
          <cell r="AF311">
            <v>0</v>
          </cell>
          <cell r="AG311">
            <v>13</v>
          </cell>
          <cell r="AH311" t="str">
            <v>list(list(c(-95.230864, -95.224471, -95.22425, -95.22128, -95.221302, -95.211676, -95.2116601874788, -95.212715, -95.213327, -95.217455, -95.218783, -95.221525, -95.2247354840633, -95.2308634899177, -95.230864, 40.581472, 40.581448, 40.583013, 40.582976, 40.581477, 40.58142, 40.5786555597217, 40.578679, 40.578689, 40.578759, 40.578781, 40.578827, 40.578856385036, 40.5789124736722, 40.581472)))</v>
          </cell>
        </row>
        <row r="312">
          <cell r="A312">
            <v>1930675</v>
          </cell>
          <cell r="B312" t="str">
            <v>Gilbertville city, Iowa</v>
          </cell>
          <cell r="C312">
            <v>794</v>
          </cell>
          <cell r="D312">
            <v>79583</v>
          </cell>
          <cell r="E312">
            <v>3.2000000000000001E-2</v>
          </cell>
          <cell r="F312">
            <v>5.2023121387283197E-2</v>
          </cell>
          <cell r="G312">
            <v>5.7803468208092396E-3</v>
          </cell>
          <cell r="H312">
            <v>3.6999999999999998E-2</v>
          </cell>
          <cell r="I312">
            <v>0.27600000000000002</v>
          </cell>
          <cell r="J312">
            <v>0.11516853932584201</v>
          </cell>
          <cell r="K312">
            <v>0.395644283121597</v>
          </cell>
          <cell r="L312">
            <v>4.98614958448753E-2</v>
          </cell>
          <cell r="M312">
            <v>0.20231213872832299</v>
          </cell>
          <cell r="N312">
            <v>0.76931567328918304</v>
          </cell>
          <cell r="O312">
            <v>0.111464968152866</v>
          </cell>
          <cell r="P312">
            <v>0.24628450106157099</v>
          </cell>
          <cell r="Q312">
            <v>0.14012738853503101</v>
          </cell>
          <cell r="R312">
            <v>0.67978723404255303</v>
          </cell>
          <cell r="S312">
            <v>0.18895966029723901</v>
          </cell>
          <cell r="T312">
            <v>0.29299363057324801</v>
          </cell>
          <cell r="U312">
            <v>0.25583864118895899</v>
          </cell>
          <cell r="V312">
            <v>0.60191082802547702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2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1</v>
          </cell>
          <cell r="AG312">
            <v>3</v>
          </cell>
          <cell r="AH312" t="str">
            <v>list(list(c(-92.219143, -92.218281, -92.212186, -92.211254, -92.208447, -92.209937, -92.210092, -92.209333, -92.214013, -92.216097, -92.217035, -92.21909, -92.219143, 42.42581, 42.424549, 42.42449, 42.420885, 42.42194, 42.420876, 42.414396, 42.411498, 42.411346, 42.412134, 42.416253, 42.419098, 42.42581)))</v>
          </cell>
        </row>
        <row r="313">
          <cell r="A313">
            <v>1918435</v>
          </cell>
          <cell r="B313" t="str">
            <v>Danville city, Iowa</v>
          </cell>
          <cell r="C313">
            <v>927</v>
          </cell>
          <cell r="D313">
            <v>80192</v>
          </cell>
          <cell r="E313">
            <v>0.155</v>
          </cell>
          <cell r="F313">
            <v>0.14285714285714199</v>
          </cell>
          <cell r="G313">
            <v>4.8571428571428502E-2</v>
          </cell>
          <cell r="H313">
            <v>2.4E-2</v>
          </cell>
          <cell r="I313">
            <v>0.312</v>
          </cell>
          <cell r="J313">
            <v>-7.49464668094218E-3</v>
          </cell>
          <cell r="K313">
            <v>0.37745098039215602</v>
          </cell>
          <cell r="L313">
            <v>5.91397849462365E-2</v>
          </cell>
          <cell r="M313">
            <v>0.22</v>
          </cell>
          <cell r="N313">
            <v>0.77814569536423805</v>
          </cell>
          <cell r="O313">
            <v>0.79511677282377902</v>
          </cell>
          <cell r="P313">
            <v>0.75371549893842804</v>
          </cell>
          <cell r="Q313">
            <v>0.63906581740976598</v>
          </cell>
          <cell r="R313">
            <v>0.50957446808510598</v>
          </cell>
          <cell r="S313">
            <v>0.31740976645435198</v>
          </cell>
          <cell r="T313">
            <v>0.25265392781316298</v>
          </cell>
          <cell r="U313">
            <v>0.305732484076433</v>
          </cell>
          <cell r="V313">
            <v>0.69214437367303605</v>
          </cell>
          <cell r="W313">
            <v>0</v>
          </cell>
          <cell r="X313">
            <v>2</v>
          </cell>
          <cell r="Y313">
            <v>2</v>
          </cell>
          <cell r="Z313">
            <v>1</v>
          </cell>
          <cell r="AA313">
            <v>1</v>
          </cell>
          <cell r="AB313">
            <v>0</v>
          </cell>
          <cell r="AC313">
            <v>1</v>
          </cell>
          <cell r="AD313">
            <v>0</v>
          </cell>
          <cell r="AE313">
            <v>0</v>
          </cell>
          <cell r="AF313">
            <v>2</v>
          </cell>
          <cell r="AG313">
            <v>9</v>
          </cell>
          <cell r="AH313" t="str">
            <v>list(list(c(-91.319322, -91.319213, -91.319207, -91.319226, -91.309796, -91.309797, -91.309802, -91.309802, -91.309808, -91.3193, -91.319322, 40.855898, 40.856307, 40.870315, 40.87092, 40.870967, 40.862947, 40.856413, 40.856339, 40.849017, 40.848959, 40.855898)))</v>
          </cell>
        </row>
        <row r="314">
          <cell r="A314">
            <v>1932115</v>
          </cell>
          <cell r="B314" t="str">
            <v>Grandview city, Iowa</v>
          </cell>
          <cell r="C314">
            <v>437</v>
          </cell>
          <cell r="D314">
            <v>57625</v>
          </cell>
          <cell r="E314">
            <v>9.6000000000000002E-2</v>
          </cell>
          <cell r="F314">
            <v>6.8669527896995694E-2</v>
          </cell>
          <cell r="G314">
            <v>2.14592274678111E-2</v>
          </cell>
          <cell r="H314">
            <v>0</v>
          </cell>
          <cell r="I314">
            <v>0.55299999999999905</v>
          </cell>
          <cell r="J314">
            <v>-0.21402877697841699</v>
          </cell>
          <cell r="K314">
            <v>0.55431754874651795</v>
          </cell>
          <cell r="L314">
            <v>4.1152263374485597E-2</v>
          </cell>
          <cell r="M314">
            <v>0.15450643776824</v>
          </cell>
          <cell r="N314">
            <v>0.278145695364238</v>
          </cell>
          <cell r="O314">
            <v>0.51167728237791898</v>
          </cell>
          <cell r="P314">
            <v>0.36199575371549803</v>
          </cell>
          <cell r="Q314">
            <v>0.30467091295116699</v>
          </cell>
          <cell r="R314">
            <v>0</v>
          </cell>
          <cell r="S314">
            <v>0.95116772823779105</v>
          </cell>
          <cell r="T314">
            <v>0.78556263269639004</v>
          </cell>
          <cell r="U314">
            <v>0.21868365180467</v>
          </cell>
          <cell r="V314">
            <v>0.355626326963906</v>
          </cell>
          <cell r="W314">
            <v>2</v>
          </cell>
          <cell r="X314">
            <v>1</v>
          </cell>
          <cell r="Y314">
            <v>1</v>
          </cell>
          <cell r="Z314">
            <v>0</v>
          </cell>
          <cell r="AA314">
            <v>0</v>
          </cell>
          <cell r="AB314">
            <v>2</v>
          </cell>
          <cell r="AC314">
            <v>2</v>
          </cell>
          <cell r="AD314">
            <v>2</v>
          </cell>
          <cell r="AE314">
            <v>0</v>
          </cell>
          <cell r="AF314">
            <v>1</v>
          </cell>
          <cell r="AG314">
            <v>11</v>
          </cell>
          <cell r="AH314" t="str">
            <v>list(list(c(-91.196968, -91.196918, -91.195376, -91.195392, -91.192168, -91.192119, -91.182579, -91.182145, -91.182606, -91.184001, -91.184002, -91.189424, -91.192192, -91.192174, -91.196974, -91.196968, 41.279098, 41.279877, 41.279864, 41.277228, 41.277265, 41.280053, 41.28001, 41.275826, 41.272806, 41.272811, 41.274552, 41.274517, 41.273811, 41.276908, 41.277178, 41.279098)))</v>
          </cell>
        </row>
        <row r="315">
          <cell r="A315">
            <v>1915105</v>
          </cell>
          <cell r="B315" t="str">
            <v>College Springs city, Iowa</v>
          </cell>
          <cell r="C315">
            <v>172</v>
          </cell>
          <cell r="D315">
            <v>72888</v>
          </cell>
          <cell r="E315">
            <v>0.17499999999999999</v>
          </cell>
          <cell r="F315">
            <v>0.11111111111111099</v>
          </cell>
          <cell r="G315">
            <v>2.4691358024691301E-2</v>
          </cell>
          <cell r="H315">
            <v>2.8999999999999901E-2</v>
          </cell>
          <cell r="I315">
            <v>0.29699999999999999</v>
          </cell>
          <cell r="J315">
            <v>-0.19626168224299001</v>
          </cell>
          <cell r="K315">
            <v>0.51388888888888795</v>
          </cell>
          <cell r="L315">
            <v>4.7058823529411702E-2</v>
          </cell>
          <cell r="M315">
            <v>0.11111111111111099</v>
          </cell>
          <cell r="N315">
            <v>0.64569536423841001</v>
          </cell>
          <cell r="O315">
            <v>0.83864118895966</v>
          </cell>
          <cell r="P315">
            <v>0.59660297239914994</v>
          </cell>
          <cell r="Q315">
            <v>0.339702760084925</v>
          </cell>
          <cell r="R315">
            <v>0.58191489361702098</v>
          </cell>
          <cell r="S315">
            <v>0.26539278131634803</v>
          </cell>
          <cell r="T315">
            <v>0.67622080679405505</v>
          </cell>
          <cell r="U315">
            <v>0.24522292993630501</v>
          </cell>
          <cell r="V315">
            <v>0.161358811040339</v>
          </cell>
          <cell r="W315">
            <v>1</v>
          </cell>
          <cell r="X315">
            <v>2</v>
          </cell>
          <cell r="Y315">
            <v>1</v>
          </cell>
          <cell r="Z315">
            <v>1</v>
          </cell>
          <cell r="AA315">
            <v>1</v>
          </cell>
          <cell r="AB315">
            <v>0</v>
          </cell>
          <cell r="AC315">
            <v>2</v>
          </cell>
          <cell r="AD315">
            <v>2</v>
          </cell>
          <cell r="AE315">
            <v>0</v>
          </cell>
          <cell r="AF315">
            <v>0</v>
          </cell>
          <cell r="AG315">
            <v>10</v>
          </cell>
          <cell r="AH315" t="str">
            <v>list(list(c(-95.130499, -95.111503, -95.111487, -95.119156, -95.130535, -95.130499, 40.629493, 40.629198, 40.613068, 40.613333, 40.613349, 40.629493)))</v>
          </cell>
        </row>
        <row r="316">
          <cell r="A316">
            <v>1913980</v>
          </cell>
          <cell r="B316" t="str">
            <v>Clearfield city, Iowa</v>
          </cell>
          <cell r="C316">
            <v>278</v>
          </cell>
          <cell r="D316">
            <v>48250</v>
          </cell>
          <cell r="E316">
            <v>0.20799999999999999</v>
          </cell>
          <cell r="F316">
            <v>0.206060606060606</v>
          </cell>
          <cell r="G316">
            <v>0.103030303030303</v>
          </cell>
          <cell r="H316">
            <v>9.6000000000000002E-2</v>
          </cell>
          <cell r="I316">
            <v>0.46299999999999902</v>
          </cell>
          <cell r="J316">
            <v>-0.23415977961432499</v>
          </cell>
          <cell r="K316">
            <v>0.589090909090909</v>
          </cell>
          <cell r="L316">
            <v>6.7796610169491497E-2</v>
          </cell>
          <cell r="M316">
            <v>0.22424242424242399</v>
          </cell>
          <cell r="N316">
            <v>9.0507726269315594E-2</v>
          </cell>
          <cell r="O316">
            <v>0.89278131634819502</v>
          </cell>
          <cell r="P316">
            <v>0.91401273885350298</v>
          </cell>
          <cell r="Q316">
            <v>0.90658174097664501</v>
          </cell>
          <cell r="R316">
            <v>0.94148936170212705</v>
          </cell>
          <cell r="S316">
            <v>0.86518046709129504</v>
          </cell>
          <cell r="T316">
            <v>0.85562632696390595</v>
          </cell>
          <cell r="U316">
            <v>0.35881104033970201</v>
          </cell>
          <cell r="V316">
            <v>0.71549893842887402</v>
          </cell>
          <cell r="W316">
            <v>2</v>
          </cell>
          <cell r="X316">
            <v>2</v>
          </cell>
          <cell r="Y316">
            <v>2</v>
          </cell>
          <cell r="Z316">
            <v>2</v>
          </cell>
          <cell r="AA316">
            <v>2</v>
          </cell>
          <cell r="AB316">
            <v>2</v>
          </cell>
          <cell r="AC316">
            <v>2</v>
          </cell>
          <cell r="AD316">
            <v>2</v>
          </cell>
          <cell r="AE316">
            <v>1</v>
          </cell>
          <cell r="AF316">
            <v>2</v>
          </cell>
          <cell r="AG316">
            <v>19</v>
          </cell>
          <cell r="AH316" t="str">
            <v>list(list(c(-94.503319, -94.500366, -94.495601, -94.495558, -94.49551, -94.490736, -94.490677, -94.485945, -94.485969, -94.481178, -94.481206, -94.475725, -94.471666, -94.471681, -94.46995, -94.469909, -94.469907, -94.469903, -94.471669, -94.471669, -94.483549, -94.483549, -94.485941, -94.485927, -94.486148, -94.490677, -94.490728, -94.500269, -94.503333, -94.503319, 40.798188, 40.798189, 40.798169, 40.805353, 40.812591, 40.812574, 40.800555, 40.800838, 40.803565, 40.803568, 40.812552, 40.812543, 
40.812545, 40.806199, 40.806089, 40.798205, 40.798066, 40.796355, 40.796335, 40.796351, 40.796376, 40.796546, 40.796556, 40.798178, 40.798177, 40.79816, 40.794578, 40.794557, 40.795382, 40.798188)))</v>
          </cell>
        </row>
        <row r="317">
          <cell r="A317">
            <v>1972075</v>
          </cell>
          <cell r="B317" t="str">
            <v>Sharpsburg city, Iowa</v>
          </cell>
          <cell r="C317">
            <v>72</v>
          </cell>
          <cell r="D317">
            <v>71250</v>
          </cell>
          <cell r="E317">
            <v>4.8000000000000001E-2</v>
          </cell>
          <cell r="F317">
            <v>5.8823529411764698E-2</v>
          </cell>
          <cell r="G317">
            <v>0.11764705882352899</v>
          </cell>
          <cell r="H317">
            <v>6.4000000000000001E-2</v>
          </cell>
          <cell r="I317">
            <v>0.39</v>
          </cell>
          <cell r="J317">
            <v>-0.19101123595505601</v>
          </cell>
          <cell r="K317">
            <v>0.534246575342465</v>
          </cell>
          <cell r="L317">
            <v>0.24444444444444399</v>
          </cell>
          <cell r="M317">
            <v>0</v>
          </cell>
          <cell r="N317">
            <v>0.60596026490066202</v>
          </cell>
          <cell r="O317">
            <v>0.20382165605095501</v>
          </cell>
          <cell r="P317">
            <v>0.30148619957537098</v>
          </cell>
          <cell r="Q317">
            <v>0.93524416135881105</v>
          </cell>
          <cell r="R317">
            <v>0.86702127659574402</v>
          </cell>
          <cell r="S317">
            <v>0.67728237791932</v>
          </cell>
          <cell r="T317">
            <v>0.73566878980891703</v>
          </cell>
          <cell r="U317">
            <v>0.91082802547770703</v>
          </cell>
          <cell r="V317">
            <v>0</v>
          </cell>
          <cell r="W317">
            <v>1</v>
          </cell>
          <cell r="X317">
            <v>0</v>
          </cell>
          <cell r="Y317">
            <v>0</v>
          </cell>
          <cell r="Z317">
            <v>2</v>
          </cell>
          <cell r="AA317">
            <v>2</v>
          </cell>
          <cell r="AB317">
            <v>2</v>
          </cell>
          <cell r="AC317">
            <v>2</v>
          </cell>
          <cell r="AD317">
            <v>2</v>
          </cell>
          <cell r="AE317">
            <v>2</v>
          </cell>
          <cell r="AF317">
            <v>0</v>
          </cell>
          <cell r="AG317">
            <v>13</v>
          </cell>
          <cell r="AH317" t="str">
            <v>list(list(c(-94.647607, -94.633326, -94.633309, -94.640407, -94.644865, -94.647686, -94.647607, 40.806405, 40.80642, 40.799491, 40.799351, 40.799416, 40.79943, 40.806405)))</v>
          </cell>
        </row>
        <row r="318">
          <cell r="A318">
            <v>1966585</v>
          </cell>
          <cell r="B318" t="str">
            <v>Riceville city, Iowa</v>
          </cell>
          <cell r="C318">
            <v>806</v>
          </cell>
          <cell r="D318">
            <v>44615</v>
          </cell>
          <cell r="E318">
            <v>0.109</v>
          </cell>
          <cell r="F318">
            <v>0.10858585858585799</v>
          </cell>
          <cell r="G318">
            <v>2.52525252525252E-2</v>
          </cell>
          <cell r="H318">
            <v>0.01</v>
          </cell>
          <cell r="I318">
            <v>0.36199999999999999</v>
          </cell>
          <cell r="J318">
            <v>2.6751592356687899E-2</v>
          </cell>
          <cell r="K318">
            <v>0.41551724137931001</v>
          </cell>
          <cell r="L318">
            <v>8.8992974238875797E-2</v>
          </cell>
          <cell r="M318">
            <v>0.28535353535353503</v>
          </cell>
          <cell r="N318">
            <v>5.2980132450331098E-2</v>
          </cell>
          <cell r="O318">
            <v>0.58386411889596601</v>
          </cell>
          <cell r="P318">
            <v>0.58492569002123096</v>
          </cell>
          <cell r="Q318">
            <v>0.34819532908704798</v>
          </cell>
          <cell r="R318">
            <v>0.3</v>
          </cell>
          <cell r="S318">
            <v>0.55201698513800401</v>
          </cell>
          <cell r="T318">
            <v>0.35668789808917101</v>
          </cell>
          <cell r="U318">
            <v>0.46072186836517998</v>
          </cell>
          <cell r="V318">
            <v>0.88959660297239895</v>
          </cell>
          <cell r="W318">
            <v>2</v>
          </cell>
          <cell r="X318">
            <v>1</v>
          </cell>
          <cell r="Y318">
            <v>1</v>
          </cell>
          <cell r="Z318">
            <v>1</v>
          </cell>
          <cell r="AA318">
            <v>0</v>
          </cell>
          <cell r="AB318">
            <v>1</v>
          </cell>
          <cell r="AC318">
            <v>0</v>
          </cell>
          <cell r="AD318">
            <v>1</v>
          </cell>
          <cell r="AE318">
            <v>1</v>
          </cell>
          <cell r="AF318">
            <v>2</v>
          </cell>
          <cell r="AG318">
            <v>10</v>
          </cell>
          <cell r="AH318" t="str">
            <v>list(list(c(-92.56413, -92.560788, -92.560465, -92.560816, -92.562878, -92.562884, -92.564124, -92.554137, -92.554137, -92.5455, -92.545417, -92.54466, -92.545394, -92.545282, -92.554194, -92.564132, -92.56413, 43.356603, 43.356567, 43.362082, 43.364437, 43.365158, 43.37005, 43.371085, 43.371041, 43.371028, 43.371138, 43.363898, 43.363907, 43.362445, 43.352988, 43.35289, 43.35292, 43.356603)))</v>
          </cell>
        </row>
        <row r="319">
          <cell r="A319">
            <v>1921720</v>
          </cell>
          <cell r="B319" t="str">
            <v>Donahue city, Iowa</v>
          </cell>
          <cell r="C319">
            <v>335</v>
          </cell>
          <cell r="D319">
            <v>104063</v>
          </cell>
          <cell r="E319">
            <v>3.9E-2</v>
          </cell>
          <cell r="F319">
            <v>1.32450331125827E-2</v>
          </cell>
          <cell r="G319">
            <v>6.6225165562913899E-3</v>
          </cell>
          <cell r="H319">
            <v>1.9E-2</v>
          </cell>
          <cell r="I319">
            <v>0.27600000000000002</v>
          </cell>
          <cell r="J319">
            <v>-3.1791907514450803E-2</v>
          </cell>
          <cell r="K319">
            <v>0.32234432234432198</v>
          </cell>
          <cell r="L319">
            <v>1.30718954248366E-2</v>
          </cell>
          <cell r="M319">
            <v>0.23841059602649001</v>
          </cell>
          <cell r="N319">
            <v>0.94481236203090502</v>
          </cell>
          <cell r="O319">
            <v>0.144373673036093</v>
          </cell>
          <cell r="P319">
            <v>7.6433121019108194E-2</v>
          </cell>
          <cell r="Q319">
            <v>0.14861995753715401</v>
          </cell>
          <cell r="R319">
            <v>0.43723404255319098</v>
          </cell>
          <cell r="S319">
            <v>0.18895966029723901</v>
          </cell>
          <cell r="T319">
            <v>0.13481953290870399</v>
          </cell>
          <cell r="U319">
            <v>0.12208067940552</v>
          </cell>
          <cell r="V319">
            <v>0.77070063694267499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1</v>
          </cell>
          <cell r="AB319">
            <v>0</v>
          </cell>
          <cell r="AC319">
            <v>1</v>
          </cell>
          <cell r="AD319">
            <v>0</v>
          </cell>
          <cell r="AE319">
            <v>0</v>
          </cell>
          <cell r="AF319">
            <v>2</v>
          </cell>
          <cell r="AG319">
            <v>4</v>
          </cell>
          <cell r="AH319" t="str">
            <v>list(list(c(-90.677604, -90.675396, -90.675425, -90.671341, -90.671359, -90.669929, -90.671244, -90.671314, -90.675488, -90.677687, -90.677604, 41.701901, 41.701903, 41.697442, 41.697435, 41.694618, 41.69462, 41.693544, 41.683733, 41.683737, 41.683731, 41.701901)))</v>
          </cell>
        </row>
        <row r="320">
          <cell r="A320">
            <v>1965730</v>
          </cell>
          <cell r="B320" t="str">
            <v>Rathbun city, Iowa</v>
          </cell>
          <cell r="C320">
            <v>43</v>
          </cell>
          <cell r="D320">
            <v>71875</v>
          </cell>
          <cell r="E320">
            <v>6.7000000000000004E-2</v>
          </cell>
          <cell r="F320">
            <v>0</v>
          </cell>
          <cell r="G320">
            <v>0</v>
          </cell>
          <cell r="H320">
            <v>6.7000000000000004E-2</v>
          </cell>
          <cell r="I320">
            <v>0.5</v>
          </cell>
          <cell r="J320">
            <v>-0.51685393258426904</v>
          </cell>
          <cell r="K320">
            <v>0.37931034482758602</v>
          </cell>
          <cell r="L320">
            <v>0.90697674418604601</v>
          </cell>
          <cell r="M320">
            <v>5.8823529411764698E-2</v>
          </cell>
          <cell r="N320">
            <v>0.62030905077262599</v>
          </cell>
          <cell r="O320">
            <v>0.323779193205944</v>
          </cell>
          <cell r="P320">
            <v>0</v>
          </cell>
          <cell r="Q320">
            <v>0</v>
          </cell>
          <cell r="R320">
            <v>0.87553191489361704</v>
          </cell>
          <cell r="S320">
            <v>0.91295116772823703</v>
          </cell>
          <cell r="T320">
            <v>0.256900212314225</v>
          </cell>
          <cell r="U320">
            <v>0.99150743099787597</v>
          </cell>
          <cell r="V320">
            <v>5.30785562632696E-2</v>
          </cell>
          <cell r="W320">
            <v>1</v>
          </cell>
          <cell r="X320">
            <v>0</v>
          </cell>
          <cell r="Y320">
            <v>0</v>
          </cell>
          <cell r="Z320">
            <v>0</v>
          </cell>
          <cell r="AA320">
            <v>2</v>
          </cell>
          <cell r="AB320">
            <v>2</v>
          </cell>
          <cell r="AC320">
            <v>2</v>
          </cell>
          <cell r="AD320">
            <v>0</v>
          </cell>
          <cell r="AE320">
            <v>2</v>
          </cell>
          <cell r="AF320">
            <v>0</v>
          </cell>
          <cell r="AG320">
            <v>9</v>
          </cell>
          <cell r="AH320" t="str">
            <v>list(list(c(-92.892124, -92.887417, -92.882695, -92.881357, -92.882548, -92.886608, -92.892045, -92.892124, 40.805081, 40.805081, 40.805021, 40.805004, 40.803322, 40.797843, 40.797838, 40.805081)))</v>
          </cell>
        </row>
        <row r="321">
          <cell r="A321">
            <v>1909685</v>
          </cell>
          <cell r="B321" t="str">
            <v>Burt city, Iowa</v>
          </cell>
          <cell r="C321">
            <v>418</v>
          </cell>
          <cell r="D321">
            <v>66750</v>
          </cell>
          <cell r="E321">
            <v>0.188</v>
          </cell>
          <cell r="F321">
            <v>0.10377358490565999</v>
          </cell>
          <cell r="G321">
            <v>9.4339622641509396E-3</v>
          </cell>
          <cell r="H321">
            <v>0.01</v>
          </cell>
          <cell r="I321">
            <v>0.49</v>
          </cell>
          <cell r="J321">
            <v>-0.21575984990619099</v>
          </cell>
          <cell r="K321">
            <v>0.48618784530386699</v>
          </cell>
          <cell r="L321">
            <v>0.17509727626459101</v>
          </cell>
          <cell r="M321">
            <v>0.160377358490566</v>
          </cell>
          <cell r="N321">
            <v>0.51766004415011002</v>
          </cell>
          <cell r="O321">
            <v>0.86305732484076403</v>
          </cell>
          <cell r="P321">
            <v>0.55520169851379997</v>
          </cell>
          <cell r="Q321">
            <v>0.169851380042462</v>
          </cell>
          <cell r="R321">
            <v>0.3</v>
          </cell>
          <cell r="S321">
            <v>0.902335456475583</v>
          </cell>
          <cell r="T321">
            <v>0.59978768577494601</v>
          </cell>
          <cell r="U321">
            <v>0.80254777070063699</v>
          </cell>
          <cell r="V321">
            <v>0.39808917197452198</v>
          </cell>
          <cell r="W321">
            <v>1</v>
          </cell>
          <cell r="X321">
            <v>2</v>
          </cell>
          <cell r="Y321">
            <v>1</v>
          </cell>
          <cell r="Z321">
            <v>0</v>
          </cell>
          <cell r="AA321">
            <v>0</v>
          </cell>
          <cell r="AB321">
            <v>2</v>
          </cell>
          <cell r="AC321">
            <v>2</v>
          </cell>
          <cell r="AD321">
            <v>1</v>
          </cell>
          <cell r="AE321">
            <v>2</v>
          </cell>
          <cell r="AF321">
            <v>1</v>
          </cell>
          <cell r="AG321">
            <v>12</v>
          </cell>
          <cell r="AH321" t="str">
            <v>list(list(c(-94.228067, -94.226558, -94.226477, -94.216499, -94.216565, -94.214137, -94.214204, -94.216814, -94.215289, -94.226548, -94.226566, -94.230127, -94.228067, 43.197583, 43.198579, 43.204925, 43.204747, 43.201162, 43.201148, 43.197516, 43.197535, 43.19391, 43.193941, 43.196308, 43.196315, 43.197583)))</v>
          </cell>
        </row>
        <row r="322">
          <cell r="A322">
            <v>1934545</v>
          </cell>
          <cell r="B322" t="str">
            <v>Harper city, Iowa</v>
          </cell>
          <cell r="C322">
            <v>118</v>
          </cell>
          <cell r="D322">
            <v>100417</v>
          </cell>
          <cell r="E322">
            <v>7.6999999999999999E-2</v>
          </cell>
          <cell r="F322">
            <v>6.25E-2</v>
          </cell>
          <cell r="G322">
            <v>0.10416666666666601</v>
          </cell>
          <cell r="H322">
            <v>7.1999999999999995E-2</v>
          </cell>
          <cell r="I322">
            <v>0.16399999999999901</v>
          </cell>
          <cell r="J322">
            <v>3.5087719298245598E-2</v>
          </cell>
          <cell r="K322">
            <v>0.62820512820512797</v>
          </cell>
          <cell r="L322">
            <v>0</v>
          </cell>
          <cell r="M322">
            <v>0.10416666666666601</v>
          </cell>
          <cell r="N322">
            <v>0.92604856512141198</v>
          </cell>
          <cell r="O322">
            <v>0.39171974522292902</v>
          </cell>
          <cell r="P322">
            <v>0.31953290870488299</v>
          </cell>
          <cell r="Q322">
            <v>0.90764331210190996</v>
          </cell>
          <cell r="R322">
            <v>0.88723404255319105</v>
          </cell>
          <cell r="S322">
            <v>9.5541401273885294E-3</v>
          </cell>
          <cell r="T322">
            <v>0.91613588110403399</v>
          </cell>
          <cell r="U322">
            <v>0</v>
          </cell>
          <cell r="V322">
            <v>0.14331210191082799</v>
          </cell>
          <cell r="W322">
            <v>0</v>
          </cell>
          <cell r="X322">
            <v>1</v>
          </cell>
          <cell r="Y322">
            <v>0</v>
          </cell>
          <cell r="Z322">
            <v>2</v>
          </cell>
          <cell r="AA322">
            <v>2</v>
          </cell>
          <cell r="AB322">
            <v>0</v>
          </cell>
          <cell r="AC322">
            <v>0</v>
          </cell>
          <cell r="AD322">
            <v>2</v>
          </cell>
          <cell r="AE322">
            <v>0</v>
          </cell>
          <cell r="AF322">
            <v>0</v>
          </cell>
          <cell r="AG322">
            <v>7</v>
          </cell>
          <cell r="AH322" t="str">
            <v>list(list(c(-92.053233, -92.04848, -92.048345, -92.050905, -92.053116, -92.053194, -92.053233, 41.366301, 41.366353, 41.361597, 41.361254, 41.36018, 41.365013, 41.366301)))</v>
          </cell>
        </row>
        <row r="323">
          <cell r="A323">
            <v>1986880</v>
          </cell>
          <cell r="B323" t="str">
            <v>Woodburn city, Iowa</v>
          </cell>
          <cell r="C323">
            <v>146</v>
          </cell>
          <cell r="D323">
            <v>46000</v>
          </cell>
          <cell r="E323">
            <v>0.35199999999999998</v>
          </cell>
          <cell r="F323">
            <v>8.1081081081081002E-2</v>
          </cell>
          <cell r="G323">
            <v>9.45945945945946E-2</v>
          </cell>
          <cell r="H323">
            <v>2.8999999999999901E-2</v>
          </cell>
          <cell r="I323">
            <v>0.48499999999999999</v>
          </cell>
          <cell r="J323">
            <v>-0.27722772277227697</v>
          </cell>
          <cell r="K323">
            <v>0.62393162393162305</v>
          </cell>
          <cell r="L323">
            <v>0.15909090909090901</v>
          </cell>
          <cell r="M323">
            <v>0.28378378378378299</v>
          </cell>
          <cell r="N323">
            <v>6.6225165562913899E-2</v>
          </cell>
          <cell r="O323">
            <v>0.98832271762208002</v>
          </cell>
          <cell r="P323">
            <v>0.44373673036093397</v>
          </cell>
          <cell r="Q323">
            <v>0.89065817409766401</v>
          </cell>
          <cell r="R323">
            <v>0.58191489361702098</v>
          </cell>
          <cell r="S323">
            <v>0.89596602972399098</v>
          </cell>
          <cell r="T323">
            <v>0.90764331210190996</v>
          </cell>
          <cell r="U323">
            <v>0.75796178343949006</v>
          </cell>
          <cell r="V323">
            <v>0.88535031847133705</v>
          </cell>
          <cell r="W323">
            <v>2</v>
          </cell>
          <cell r="X323">
            <v>2</v>
          </cell>
          <cell r="Y323">
            <v>1</v>
          </cell>
          <cell r="Z323">
            <v>2</v>
          </cell>
          <cell r="AA323">
            <v>1</v>
          </cell>
          <cell r="AB323">
            <v>2</v>
          </cell>
          <cell r="AC323">
            <v>2</v>
          </cell>
          <cell r="AD323">
            <v>2</v>
          </cell>
          <cell r="AE323">
            <v>2</v>
          </cell>
          <cell r="AF323">
            <v>2</v>
          </cell>
          <cell r="AG323">
            <v>18</v>
          </cell>
          <cell r="AH323" t="str">
            <v>list(list(c(-93.60493, -93.585743, -93.585775, -93.595211, -93.595356, -93.604998, -93.60493, 41.015628, 41.015526, 41.008304, 41.008026, 41.004733, 41.004716, 41.015628)))</v>
          </cell>
        </row>
        <row r="324">
          <cell r="A324">
            <v>1909145</v>
          </cell>
          <cell r="B324" t="str">
            <v>Buck Grove city, Iowa</v>
          </cell>
          <cell r="C324">
            <v>34</v>
          </cell>
          <cell r="D324">
            <v>70417</v>
          </cell>
          <cell r="E324">
            <v>2.4E-2</v>
          </cell>
          <cell r="F324">
            <v>7.69230769230769E-2</v>
          </cell>
          <cell r="G324">
            <v>0.15384615384615299</v>
          </cell>
          <cell r="H324">
            <v>7.0999999999999994E-2</v>
          </cell>
          <cell r="I324">
            <v>9.6999999999999906E-2</v>
          </cell>
          <cell r="J324">
            <v>-0.209302325581395</v>
          </cell>
          <cell r="K324">
            <v>0.38095238095237999</v>
          </cell>
          <cell r="L324">
            <v>0.31578947368421001</v>
          </cell>
          <cell r="M324">
            <v>0.15384615384615299</v>
          </cell>
          <cell r="N324">
            <v>0.58940397350993301</v>
          </cell>
          <cell r="O324">
            <v>7.4309978768577395E-2</v>
          </cell>
          <cell r="P324">
            <v>0.40870488322717602</v>
          </cell>
          <cell r="Q324">
            <v>0.96921443736730295</v>
          </cell>
          <cell r="R324">
            <v>0.88617021276595698</v>
          </cell>
          <cell r="S324">
            <v>1.0615711252653899E-3</v>
          </cell>
          <cell r="T324">
            <v>0.26114649681528601</v>
          </cell>
          <cell r="U324">
            <v>0.94692144373673004</v>
          </cell>
          <cell r="V324">
            <v>0.34925690021231398</v>
          </cell>
          <cell r="W324">
            <v>1</v>
          </cell>
          <cell r="X324">
            <v>0</v>
          </cell>
          <cell r="Y324">
            <v>1</v>
          </cell>
          <cell r="Z324">
            <v>2</v>
          </cell>
          <cell r="AA324">
            <v>2</v>
          </cell>
          <cell r="AB324">
            <v>0</v>
          </cell>
          <cell r="AC324">
            <v>2</v>
          </cell>
          <cell r="AD324">
            <v>0</v>
          </cell>
          <cell r="AE324">
            <v>2</v>
          </cell>
          <cell r="AF324">
            <v>1</v>
          </cell>
          <cell r="AG324">
            <v>11</v>
          </cell>
          <cell r="AH324" t="str">
            <v>list(list(c(-95.402353, -95.387894, -95.388072, -95.388112, -95.397299, -95.402347, -95.402353, 41.921238, 41.921379, 41.915514, 41.914175, 41.913987, 41.914019, 41.921238)))</v>
          </cell>
        </row>
        <row r="325">
          <cell r="A325">
            <v>1944265</v>
          </cell>
          <cell r="B325" t="str">
            <v>Lehigh city, Iowa</v>
          </cell>
          <cell r="C325">
            <v>395</v>
          </cell>
          <cell r="D325">
            <v>54500</v>
          </cell>
          <cell r="E325">
            <v>0.153</v>
          </cell>
          <cell r="F325">
            <v>0.11764705882352899</v>
          </cell>
          <cell r="G325">
            <v>1.7647058823529401E-2</v>
          </cell>
          <cell r="H325">
            <v>0</v>
          </cell>
          <cell r="I325">
            <v>0.39700000000000002</v>
          </cell>
          <cell r="J325">
            <v>-5.0480769230769197E-2</v>
          </cell>
          <cell r="K325">
            <v>0.47154471544715398</v>
          </cell>
          <cell r="L325">
            <v>3.9548022598869997E-2</v>
          </cell>
          <cell r="M325">
            <v>0.16470588235294101</v>
          </cell>
          <cell r="N325">
            <v>0.205298013245033</v>
          </cell>
          <cell r="O325">
            <v>0.78662420382165599</v>
          </cell>
          <cell r="P325">
            <v>0.62738853503184699</v>
          </cell>
          <cell r="Q325">
            <v>0.249469214437367</v>
          </cell>
          <cell r="R325">
            <v>0</v>
          </cell>
          <cell r="S325">
            <v>0.709129511677282</v>
          </cell>
          <cell r="T325">
            <v>0.55838641188959603</v>
          </cell>
          <cell r="U325">
            <v>0.21125265392781301</v>
          </cell>
          <cell r="V325">
            <v>0.41401273885350298</v>
          </cell>
          <cell r="W325">
            <v>2</v>
          </cell>
          <cell r="X325">
            <v>2</v>
          </cell>
          <cell r="Y325">
            <v>1</v>
          </cell>
          <cell r="Z325">
            <v>0</v>
          </cell>
          <cell r="AA325">
            <v>0</v>
          </cell>
          <cell r="AB325">
            <v>2</v>
          </cell>
          <cell r="AC325">
            <v>1</v>
          </cell>
          <cell r="AD325">
            <v>1</v>
          </cell>
          <cell r="AE325">
            <v>0</v>
          </cell>
          <cell r="AF325">
            <v>1</v>
          </cell>
          <cell r="AG325">
            <v>10</v>
          </cell>
          <cell r="AH325" t="str">
            <v>list(list(c(-94.067714, -94.067705, -94.054427, -94.046706, -94.039518, -94.038955, -94.038989, -94.039021, -94.048003, -94.067673, -94.067721, -94.067714, 42.361135, 42.368361, 42.368295, 42.368223, 42.368354, 42.354031, 42.350143, 42.346845, 42.346779, 42.346703, 42.350487, 42.361135)))</v>
          </cell>
        </row>
        <row r="326">
          <cell r="A326">
            <v>1966000</v>
          </cell>
          <cell r="B326" t="str">
            <v>Redding city, Iowa</v>
          </cell>
          <cell r="C326">
            <v>63</v>
          </cell>
          <cell r="D326">
            <v>73750</v>
          </cell>
          <cell r="E326">
            <v>7.8E-2</v>
          </cell>
          <cell r="F326">
            <v>3.125E-2</v>
          </cell>
          <cell r="G326">
            <v>3.125E-2</v>
          </cell>
          <cell r="H326">
            <v>0</v>
          </cell>
          <cell r="I326">
            <v>0.625</v>
          </cell>
          <cell r="J326">
            <v>-0.23170731707316999</v>
          </cell>
          <cell r="K326">
            <v>0.40425531914893598</v>
          </cell>
          <cell r="L326">
            <v>0.30434782608695599</v>
          </cell>
          <cell r="M326">
            <v>0.15625</v>
          </cell>
          <cell r="N326">
            <v>0.66556291390728395</v>
          </cell>
          <cell r="O326">
            <v>0.39915074309978699</v>
          </cell>
          <cell r="P326">
            <v>0.14861995753715401</v>
          </cell>
          <cell r="Q326">
            <v>0.41719745222929899</v>
          </cell>
          <cell r="R326">
            <v>0</v>
          </cell>
          <cell r="S326">
            <v>0.97876857749469204</v>
          </cell>
          <cell r="T326">
            <v>0.31847133757961699</v>
          </cell>
          <cell r="U326">
            <v>0.94373673036093397</v>
          </cell>
          <cell r="V326">
            <v>0.371549893842887</v>
          </cell>
          <cell r="W326">
            <v>0</v>
          </cell>
          <cell r="X326">
            <v>1</v>
          </cell>
          <cell r="Y326">
            <v>0</v>
          </cell>
          <cell r="Z326">
            <v>1</v>
          </cell>
          <cell r="AA326">
            <v>0</v>
          </cell>
          <cell r="AB326">
            <v>2</v>
          </cell>
          <cell r="AC326">
            <v>2</v>
          </cell>
          <cell r="AD326">
            <v>0</v>
          </cell>
          <cell r="AE326">
            <v>2</v>
          </cell>
          <cell r="AF326">
            <v>1</v>
          </cell>
          <cell r="AG326">
            <v>9</v>
          </cell>
          <cell r="AH326" t="str">
            <v>list(list(c(-94.395713, -94.383227, -94.376651, -94.376839, -94.395793, -94.395713, 40.61406, 40.613948, 40.613887, 40.599479, 40.599542, 40.61406)))</v>
          </cell>
        </row>
        <row r="327">
          <cell r="A327">
            <v>1923385</v>
          </cell>
          <cell r="B327" t="str">
            <v>Earling city, Iowa</v>
          </cell>
          <cell r="C327">
            <v>397</v>
          </cell>
          <cell r="D327">
            <v>43750</v>
          </cell>
          <cell r="E327">
            <v>9.2999999999999999E-2</v>
          </cell>
          <cell r="F327">
            <v>0.13302752293577899</v>
          </cell>
          <cell r="G327">
            <v>3.2110091743119198E-2</v>
          </cell>
          <cell r="H327">
            <v>5.2999999999999999E-2</v>
          </cell>
          <cell r="I327">
            <v>0.45</v>
          </cell>
          <cell r="J327">
            <v>-9.1533180778032006E-2</v>
          </cell>
          <cell r="K327">
            <v>0.34935897435897401</v>
          </cell>
          <cell r="L327">
            <v>3.9647577092511002E-2</v>
          </cell>
          <cell r="M327">
            <v>0.28899082568807299</v>
          </cell>
          <cell r="N327">
            <v>4.0838852097130202E-2</v>
          </cell>
          <cell r="O327">
            <v>0.48832271762208002</v>
          </cell>
          <cell r="P327">
            <v>0.71337579617834301</v>
          </cell>
          <cell r="Q327">
            <v>0.44055201698513802</v>
          </cell>
          <cell r="R327">
            <v>0.81170212765957395</v>
          </cell>
          <cell r="S327">
            <v>0.84713375796178303</v>
          </cell>
          <cell r="T327">
            <v>0.17728237791932</v>
          </cell>
          <cell r="U327">
            <v>0.21231422505307801</v>
          </cell>
          <cell r="V327">
            <v>0.89808917197452198</v>
          </cell>
          <cell r="W327">
            <v>2</v>
          </cell>
          <cell r="X327">
            <v>1</v>
          </cell>
          <cell r="Y327">
            <v>2</v>
          </cell>
          <cell r="Z327">
            <v>1</v>
          </cell>
          <cell r="AA327">
            <v>2</v>
          </cell>
          <cell r="AB327">
            <v>2</v>
          </cell>
          <cell r="AC327">
            <v>2</v>
          </cell>
          <cell r="AD327">
            <v>0</v>
          </cell>
          <cell r="AE327">
            <v>0</v>
          </cell>
          <cell r="AF327">
            <v>2</v>
          </cell>
          <cell r="AG327">
            <v>14</v>
          </cell>
          <cell r="AH327" t="str">
            <v>list(list(c(-95.43142, -95.422195, -95.422098, -95.41236, -95.412256, -95.412244, -95.421709, -95.422227, -95.431391, -95.43142, 41.776351, 41.776564, 41.783867, 41.783938, 41.776606, 41.769282, 41.769387, 41.772951, 41.772798, 41.776351)))</v>
          </cell>
        </row>
        <row r="328">
          <cell r="A328">
            <v>1964200</v>
          </cell>
          <cell r="B328" t="str">
            <v>Portsmouth city, Iowa</v>
          </cell>
          <cell r="C328">
            <v>182</v>
          </cell>
          <cell r="D328">
            <v>80781</v>
          </cell>
          <cell r="E328">
            <v>4.9000000000000002E-2</v>
          </cell>
          <cell r="F328">
            <v>4.85436893203883E-2</v>
          </cell>
          <cell r="G328">
            <v>1.94174757281553E-2</v>
          </cell>
          <cell r="H328">
            <v>0</v>
          </cell>
          <cell r="I328">
            <v>0.22</v>
          </cell>
          <cell r="J328">
            <v>-6.6666666666666596E-2</v>
          </cell>
          <cell r="K328">
            <v>0.43506493506493499</v>
          </cell>
          <cell r="L328">
            <v>3.73831775700934E-2</v>
          </cell>
          <cell r="M328">
            <v>0.17475728155339801</v>
          </cell>
          <cell r="N328">
            <v>0.78697571743929295</v>
          </cell>
          <cell r="O328">
            <v>0.20806794055201699</v>
          </cell>
          <cell r="P328">
            <v>0.23036093418258999</v>
          </cell>
          <cell r="Q328">
            <v>0.27600849256900201</v>
          </cell>
          <cell r="R328">
            <v>0</v>
          </cell>
          <cell r="S328">
            <v>5.9447983014861899E-2</v>
          </cell>
          <cell r="T328">
            <v>0.43099787685774898</v>
          </cell>
          <cell r="U328">
            <v>0.19957537154989299</v>
          </cell>
          <cell r="V328">
            <v>0.47133757961783401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1</v>
          </cell>
          <cell r="AD328">
            <v>1</v>
          </cell>
          <cell r="AE328">
            <v>0</v>
          </cell>
          <cell r="AF328">
            <v>1</v>
          </cell>
          <cell r="AG328">
            <v>3</v>
          </cell>
          <cell r="AH328" t="str">
            <v>list(list(c(-95.523638, -95.51881, -95.518794, -95.513954, -95.513959, -95.523572, -95.523597, -95.523638, 41.656448, 41.656467, 41.652889, 41.652957, 41.645745, 41.645664, 41.65114, 41.656448)))</v>
          </cell>
        </row>
        <row r="329">
          <cell r="A329">
            <v>1933195</v>
          </cell>
          <cell r="B329" t="str">
            <v>Grundy Center city, Iowa</v>
          </cell>
          <cell r="C329">
            <v>2796</v>
          </cell>
          <cell r="D329">
            <v>80357</v>
          </cell>
          <cell r="E329">
            <v>0.111</v>
          </cell>
          <cell r="F329">
            <v>0.10034602076124501</v>
          </cell>
          <cell r="G329">
            <v>6.0553633217993001E-2</v>
          </cell>
          <cell r="H329">
            <v>1.4999999999999999E-2</v>
          </cell>
          <cell r="I329">
            <v>0.39100000000000001</v>
          </cell>
          <cell r="J329">
            <v>3.3259423503325898E-2</v>
          </cell>
          <cell r="K329">
            <v>0.42694889003613801</v>
          </cell>
          <cell r="L329">
            <v>5.4590570719602903E-2</v>
          </cell>
          <cell r="M329">
            <v>0.17041522491349401</v>
          </cell>
          <cell r="N329">
            <v>0.78145695364238399</v>
          </cell>
          <cell r="O329">
            <v>0.595541401273885</v>
          </cell>
          <cell r="P329">
            <v>0.53821656050955402</v>
          </cell>
          <cell r="Q329">
            <v>0.74203821656050895</v>
          </cell>
          <cell r="R329">
            <v>0.37553191489361698</v>
          </cell>
          <cell r="S329">
            <v>0.68259023354564696</v>
          </cell>
          <cell r="T329">
            <v>0.39278131634819502</v>
          </cell>
          <cell r="U329">
            <v>0.27919320594479802</v>
          </cell>
          <cell r="V329">
            <v>0.44585987261146498</v>
          </cell>
          <cell r="W329">
            <v>0</v>
          </cell>
          <cell r="X329">
            <v>1</v>
          </cell>
          <cell r="Y329">
            <v>1</v>
          </cell>
          <cell r="Z329">
            <v>2</v>
          </cell>
          <cell r="AA329">
            <v>1</v>
          </cell>
          <cell r="AB329">
            <v>2</v>
          </cell>
          <cell r="AC329">
            <v>0</v>
          </cell>
          <cell r="AD329">
            <v>1</v>
          </cell>
          <cell r="AE329">
            <v>0</v>
          </cell>
          <cell r="AF329">
            <v>1</v>
          </cell>
          <cell r="AG329">
            <v>9</v>
          </cell>
          <cell r="AH329" t="str">
            <v>list(list(c(-92.797526, -92.792645, -92.792674, -92.787791, -92.787798, -92.766064, -92.766075, -92.768295, -92.768302, -92.758651, -92.758692, -92.753807, -92.753868, -92.756065, -92.756075, -92.758615, -92.758604, -92.75618, -92.756164, -92.753872, -92.753852, -92.758607, -92.75861, -92.773148, -92.775917, -92.778044, -92.792552, -92.792584, -92.797461, -92.797492, -92.797526, 42.365214, 42.365211, 42.368822, 42.368823, 42.372445, 42.372352, 42.374063, 42.374053, 42.375872, 42.376111, 42.372505, 
42.372596, 42.361899, 42.362683, 42.361672, 42.361486, 42.359087, 42.359053, 42.360796, 42.360006, 42.358176, 42.356671, 42.354412, 42.353479, 42.353499, 42.354334, 42.354372, 42.357993, 42.357987, 42.361607, 42.365214)))</v>
          </cell>
        </row>
        <row r="330">
          <cell r="A330">
            <v>1960825</v>
          </cell>
          <cell r="B330" t="str">
            <v>Pacific Junction city, Iowa</v>
          </cell>
          <cell r="C330">
            <v>96</v>
          </cell>
          <cell r="D330" t="str">
            <v>NA</v>
          </cell>
          <cell r="E330">
            <v>0.14000000000000001</v>
          </cell>
          <cell r="F330">
            <v>8.3333333333333301E-2</v>
          </cell>
          <cell r="G330">
            <v>0.125</v>
          </cell>
          <cell r="H330">
            <v>0</v>
          </cell>
          <cell r="I330">
            <v>0.63300000000000001</v>
          </cell>
          <cell r="J330">
            <v>-0.79617834394904397</v>
          </cell>
          <cell r="K330">
            <v>0.797752808988764</v>
          </cell>
          <cell r="L330">
            <v>0.28358208955223801</v>
          </cell>
          <cell r="M330">
            <v>0.20833333333333301</v>
          </cell>
          <cell r="N330">
            <v>0</v>
          </cell>
          <cell r="O330">
            <v>0.73354564755838603</v>
          </cell>
          <cell r="P330">
            <v>0.45329087048832201</v>
          </cell>
          <cell r="Q330">
            <v>0.94585987261146498</v>
          </cell>
          <cell r="R330">
            <v>0</v>
          </cell>
          <cell r="S330">
            <v>0.98195329087048799</v>
          </cell>
          <cell r="T330">
            <v>0.99044585987261102</v>
          </cell>
          <cell r="U330">
            <v>0.93842887473460701</v>
          </cell>
          <cell r="V330">
            <v>0.63694267515923497</v>
          </cell>
          <cell r="W330">
            <v>2</v>
          </cell>
          <cell r="X330">
            <v>2</v>
          </cell>
          <cell r="Y330">
            <v>1</v>
          </cell>
          <cell r="Z330">
            <v>2</v>
          </cell>
          <cell r="AA330">
            <v>0</v>
          </cell>
          <cell r="AB330">
            <v>2</v>
          </cell>
          <cell r="AC330">
            <v>2</v>
          </cell>
          <cell r="AD330">
            <v>2</v>
          </cell>
          <cell r="AE330">
            <v>2</v>
          </cell>
          <cell r="AF330">
            <v>1</v>
          </cell>
          <cell r="AG330">
            <v>16</v>
          </cell>
          <cell r="AH330" t="str">
            <v>list(list(c(-95.809022, -95.801298, -95.789784, -95.789897, -95.809077, -95.809022, 41.023431, 41.023438, 41.023459, 41.012528, 41.012535, 41.023431)))</v>
          </cell>
        </row>
        <row r="331">
          <cell r="A331">
            <v>1977565</v>
          </cell>
          <cell r="B331" t="str">
            <v>Thayer city, Iowa</v>
          </cell>
          <cell r="C331">
            <v>51</v>
          </cell>
          <cell r="D331">
            <v>55000</v>
          </cell>
          <cell r="E331">
            <v>4.3999999999999997E-2</v>
          </cell>
          <cell r="F331">
            <v>0.214285714285714</v>
          </cell>
          <cell r="G331">
            <v>0.214285714285714</v>
          </cell>
          <cell r="H331">
            <v>0.222</v>
          </cell>
          <cell r="I331">
            <v>0.33299999999999902</v>
          </cell>
          <cell r="J331">
            <v>-0.13559322033898299</v>
          </cell>
          <cell r="K331">
            <v>0.55555555555555503</v>
          </cell>
          <cell r="L331">
            <v>0.36363636363636298</v>
          </cell>
          <cell r="M331">
            <v>7.1428571428571397E-2</v>
          </cell>
          <cell r="N331">
            <v>0.21523178807946999</v>
          </cell>
          <cell r="O331">
            <v>0.17409766454352399</v>
          </cell>
          <cell r="P331">
            <v>0.92250530785562601</v>
          </cell>
          <cell r="Q331">
            <v>0.99044585987261102</v>
          </cell>
          <cell r="R331">
            <v>0.99255319148936105</v>
          </cell>
          <cell r="S331">
            <v>0.40658174097664501</v>
          </cell>
          <cell r="T331">
            <v>0.78662420382165599</v>
          </cell>
          <cell r="U331">
            <v>0.96709129511677205</v>
          </cell>
          <cell r="V331">
            <v>7.1125265392781301E-2</v>
          </cell>
          <cell r="W331">
            <v>2</v>
          </cell>
          <cell r="X331">
            <v>0</v>
          </cell>
          <cell r="Y331">
            <v>2</v>
          </cell>
          <cell r="Z331">
            <v>2</v>
          </cell>
          <cell r="AA331">
            <v>2</v>
          </cell>
          <cell r="AB331">
            <v>1</v>
          </cell>
          <cell r="AC331">
            <v>2</v>
          </cell>
          <cell r="AD331">
            <v>2</v>
          </cell>
          <cell r="AE331">
            <v>2</v>
          </cell>
          <cell r="AF331">
            <v>0</v>
          </cell>
          <cell r="AG331">
            <v>15</v>
          </cell>
          <cell r="AH331" t="str">
            <v>list(list(c(-94.053435, -94.053389, -94.04644, -94.046492, -94.053438, -94.053435, 41.027084, 41.031389, 41.031571, 41.025964, 41.025809, 41.027084)))</v>
          </cell>
        </row>
        <row r="332">
          <cell r="A332">
            <v>1953895</v>
          </cell>
          <cell r="B332" t="str">
            <v>Moorland city, Iowa</v>
          </cell>
          <cell r="C332">
            <v>168</v>
          </cell>
          <cell r="D332">
            <v>80250</v>
          </cell>
          <cell r="E332">
            <v>0.114</v>
          </cell>
          <cell r="F332">
            <v>0.08</v>
          </cell>
          <cell r="G332">
            <v>0</v>
          </cell>
          <cell r="H332">
            <v>4.9000000000000002E-2</v>
          </cell>
          <cell r="I332">
            <v>0.40399999999999903</v>
          </cell>
          <cell r="J332">
            <v>-5.9171597633135998E-3</v>
          </cell>
          <cell r="K332">
            <v>0.47058823529411697</v>
          </cell>
          <cell r="L332">
            <v>0.127906976744186</v>
          </cell>
          <cell r="M332">
            <v>0.12</v>
          </cell>
          <cell r="N332">
            <v>0.77924944812361996</v>
          </cell>
          <cell r="O332">
            <v>0.60934182590233499</v>
          </cell>
          <cell r="P332">
            <v>0.43099787685774898</v>
          </cell>
          <cell r="Q332">
            <v>0</v>
          </cell>
          <cell r="R332">
            <v>0.77978723404255301</v>
          </cell>
          <cell r="S332">
            <v>0.73036093418258996</v>
          </cell>
          <cell r="T332">
            <v>0.55626326963906503</v>
          </cell>
          <cell r="U332">
            <v>0.64649681528662395</v>
          </cell>
          <cell r="V332">
            <v>0.19532908704883201</v>
          </cell>
          <cell r="W332">
            <v>0</v>
          </cell>
          <cell r="X332">
            <v>1</v>
          </cell>
          <cell r="Y332">
            <v>1</v>
          </cell>
          <cell r="Z332">
            <v>0</v>
          </cell>
          <cell r="AA332">
            <v>2</v>
          </cell>
          <cell r="AB332">
            <v>2</v>
          </cell>
          <cell r="AC332">
            <v>1</v>
          </cell>
          <cell r="AD332">
            <v>1</v>
          </cell>
          <cell r="AE332">
            <v>1</v>
          </cell>
          <cell r="AF332">
            <v>0</v>
          </cell>
          <cell r="AG332">
            <v>9</v>
          </cell>
          <cell r="AH332" t="str">
            <v>list(list(c(-94.310025, -94.28293, -94.280873, -94.280795, -94.309983, -94.310025, 42.448674, 42.448892, 42.448912, 42.434393, 42.434218, 42.448674)))</v>
          </cell>
        </row>
        <row r="333">
          <cell r="A333">
            <v>1963750</v>
          </cell>
          <cell r="B333" t="str">
            <v>Pleasantville city, Iowa</v>
          </cell>
          <cell r="C333">
            <v>1676</v>
          </cell>
          <cell r="D333">
            <v>67614</v>
          </cell>
          <cell r="E333">
            <v>4.0999999999999898E-2</v>
          </cell>
          <cell r="F333">
            <v>0.14160401002506201</v>
          </cell>
          <cell r="G333">
            <v>6.2656641604009994E-2</v>
          </cell>
          <cell r="H333">
            <v>2.1000000000000001E-2</v>
          </cell>
          <cell r="I333">
            <v>0.33399999999999902</v>
          </cell>
          <cell r="J333">
            <v>-1.0625737898465101E-2</v>
          </cell>
          <cell r="K333">
            <v>0.458268933539412</v>
          </cell>
          <cell r="L333">
            <v>3.9711191335739998E-2</v>
          </cell>
          <cell r="M333">
            <v>0.203007518796992</v>
          </cell>
          <cell r="N333">
            <v>0.53090507726269298</v>
          </cell>
          <cell r="O333">
            <v>0.15817409766454299</v>
          </cell>
          <cell r="P333">
            <v>0.74628450106157096</v>
          </cell>
          <cell r="Q333">
            <v>0.75477707006369399</v>
          </cell>
          <cell r="R333">
            <v>0.47127659574468</v>
          </cell>
          <cell r="S333">
            <v>0.41719745222929899</v>
          </cell>
          <cell r="T333">
            <v>0.50424628450106102</v>
          </cell>
          <cell r="U333">
            <v>0.21337579617834301</v>
          </cell>
          <cell r="V333">
            <v>0.60509554140127297</v>
          </cell>
          <cell r="W333">
            <v>1</v>
          </cell>
          <cell r="X333">
            <v>0</v>
          </cell>
          <cell r="Y333">
            <v>2</v>
          </cell>
          <cell r="Z333">
            <v>2</v>
          </cell>
          <cell r="AA333">
            <v>1</v>
          </cell>
          <cell r="AB333">
            <v>1</v>
          </cell>
          <cell r="AC333">
            <v>1</v>
          </cell>
          <cell r="AD333">
            <v>1</v>
          </cell>
          <cell r="AE333">
            <v>0</v>
          </cell>
          <cell r="AF333">
            <v>1</v>
          </cell>
          <cell r="AG333">
            <v>10</v>
          </cell>
          <cell r="AH333" t="str">
            <v>list(list(c(-93.285971, -93.28571, -93.276049, -93.275205, -93.271595, -93.270935, -93.257206, -93.257185, -93.257149, -93.269421, -93.27152, -93.271378, -93.271408, -93.271498, -93.281111, -93.281149, -93.285968, -93.285926, -93.285971, 41.392575, 41.401632, 41.401732, 41.401502, 41.396409, 41.396398, 41.39647, 41.384777, 41.377943, 41.37784, 41.377803, 41.376388, 41.373549, 41.371101, 41.371057, 41.374582, 41.374534, 41.389182, 41.392575)))</v>
          </cell>
        </row>
        <row r="334">
          <cell r="A334">
            <v>1975000</v>
          </cell>
          <cell r="B334" t="str">
            <v>Stanton city, Iowa</v>
          </cell>
          <cell r="C334">
            <v>678</v>
          </cell>
          <cell r="D334">
            <v>66667</v>
          </cell>
          <cell r="E334">
            <v>9.4E-2</v>
          </cell>
          <cell r="F334">
            <v>7.7235772357723498E-2</v>
          </cell>
          <cell r="G334">
            <v>2.8455284552845499E-2</v>
          </cell>
          <cell r="H334">
            <v>2.3E-2</v>
          </cell>
          <cell r="I334">
            <v>0.45399999999999902</v>
          </cell>
          <cell r="J334">
            <v>-1.5965166908563099E-2</v>
          </cell>
          <cell r="K334">
            <v>0.30679156908665101</v>
          </cell>
          <cell r="L334">
            <v>8.8888888888888795E-2</v>
          </cell>
          <cell r="M334">
            <v>0.19512195121951201</v>
          </cell>
          <cell r="N334">
            <v>0.51545253863134599</v>
          </cell>
          <cell r="O334">
            <v>0.49787685774946899</v>
          </cell>
          <cell r="P334">
            <v>0.41507430997876799</v>
          </cell>
          <cell r="Q334">
            <v>0.38535031847133699</v>
          </cell>
          <cell r="R334">
            <v>0.49680851063829701</v>
          </cell>
          <cell r="S334">
            <v>0.85244161358810999</v>
          </cell>
          <cell r="T334">
            <v>0.112526539278131</v>
          </cell>
          <cell r="U334">
            <v>0.45753715498938402</v>
          </cell>
          <cell r="V334">
            <v>0.56687898089171895</v>
          </cell>
          <cell r="W334">
            <v>1</v>
          </cell>
          <cell r="X334">
            <v>1</v>
          </cell>
          <cell r="Y334">
            <v>1</v>
          </cell>
          <cell r="Z334">
            <v>1</v>
          </cell>
          <cell r="AA334">
            <v>1</v>
          </cell>
          <cell r="AB334">
            <v>2</v>
          </cell>
          <cell r="AC334">
            <v>1</v>
          </cell>
          <cell r="AD334">
            <v>0</v>
          </cell>
          <cell r="AE334">
            <v>1</v>
          </cell>
          <cell r="AF334">
            <v>1</v>
          </cell>
          <cell r="AG334">
            <v>10</v>
          </cell>
          <cell r="AH334" t="str">
            <v>list(list(c(-95.113113, -95.110384, -95.110356, -95.109212, -95.109101, -95.100183, -95.099389, -95.099564, -95.094817, -95.094073, -95.09775, -95.097773, -95.098841, -95.098839, -95.103959, -95.103954, -95.105575, -95.105633, -95.110474, -95.110396, -95.113113, 40.983992, 40.98428, 40.987141, 40.98713, 40.990776, 40.99076, 40.990491, 40.987223, 40.987096, 40.973382, 40.973363, 40.971414, 40.97141, 40.973356, 40.97326, 40.972184, 40.972115, 40.973215, 40.973175, 40.982979, 40.983992)))</v>
          </cell>
        </row>
        <row r="335">
          <cell r="A335">
            <v>1939135</v>
          </cell>
          <cell r="B335" t="str">
            <v>Jackson Junction city, Iowa</v>
          </cell>
          <cell r="C335">
            <v>37</v>
          </cell>
          <cell r="D335" t="str">
            <v>NA</v>
          </cell>
          <cell r="E335">
            <v>0</v>
          </cell>
          <cell r="F335">
            <v>0</v>
          </cell>
          <cell r="G335">
            <v>0.15384615384615299</v>
          </cell>
          <cell r="H335">
            <v>0</v>
          </cell>
          <cell r="I335">
            <v>0.56000000000000005</v>
          </cell>
          <cell r="J335">
            <v>-0.36206896551724099</v>
          </cell>
          <cell r="K335">
            <v>0.7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0.96921443736730295</v>
          </cell>
          <cell r="R335">
            <v>0</v>
          </cell>
          <cell r="S335">
            <v>0.95329087048832195</v>
          </cell>
          <cell r="T335">
            <v>0.96390658174097599</v>
          </cell>
          <cell r="U335">
            <v>0</v>
          </cell>
          <cell r="V335">
            <v>0</v>
          </cell>
          <cell r="W335">
            <v>2</v>
          </cell>
          <cell r="X335">
            <v>0</v>
          </cell>
          <cell r="Y335">
            <v>0</v>
          </cell>
          <cell r="Z335">
            <v>2</v>
          </cell>
          <cell r="AA335">
            <v>0</v>
          </cell>
          <cell r="AB335">
            <v>2</v>
          </cell>
          <cell r="AC335">
            <v>2</v>
          </cell>
          <cell r="AD335">
            <v>2</v>
          </cell>
          <cell r="AE335">
            <v>0</v>
          </cell>
          <cell r="AF335">
            <v>0</v>
          </cell>
          <cell r="AG335">
            <v>10</v>
          </cell>
          <cell r="AH335" t="str">
            <v>list(list(c(-92.072058, -92.022475, -92.022816, -92.067429, -92.067209, -92.062156, -92.062045, -92.072119, -92.072058, 43.119056, 43.118918, 43.082728, 43.082725, 43.093588, 43.093557, 43.097177, 43.097248, 43.119056)))</v>
          </cell>
        </row>
        <row r="336">
          <cell r="A336">
            <v>1930000</v>
          </cell>
          <cell r="B336" t="str">
            <v>Garrison city, Iowa</v>
          </cell>
          <cell r="C336">
            <v>344</v>
          </cell>
          <cell r="D336">
            <v>60313</v>
          </cell>
          <cell r="E336">
            <v>0.19899999999999901</v>
          </cell>
          <cell r="F336">
            <v>0.145299145299145</v>
          </cell>
          <cell r="G336">
            <v>2.5641025641025599E-2</v>
          </cell>
          <cell r="H336">
            <v>7.5999999999999998E-2</v>
          </cell>
          <cell r="I336">
            <v>0.34399999999999997</v>
          </cell>
          <cell r="J336">
            <v>-7.2776280323450099E-2</v>
          </cell>
          <cell r="K336">
            <v>0.59512195121951195</v>
          </cell>
          <cell r="L336">
            <v>6.4000000000000001E-2</v>
          </cell>
          <cell r="M336">
            <v>0.24786324786324701</v>
          </cell>
          <cell r="N336">
            <v>0.338852097130242</v>
          </cell>
          <cell r="O336">
            <v>0.88322717622080604</v>
          </cell>
          <cell r="P336">
            <v>0.76433121019108197</v>
          </cell>
          <cell r="Q336">
            <v>0.353503184713375</v>
          </cell>
          <cell r="R336">
            <v>0.89787234042553099</v>
          </cell>
          <cell r="S336">
            <v>0.46284501061571098</v>
          </cell>
          <cell r="T336">
            <v>0.86942675159235605</v>
          </cell>
          <cell r="U336">
            <v>0.33545647558386399</v>
          </cell>
          <cell r="V336">
            <v>0.79830148619957497</v>
          </cell>
          <cell r="W336">
            <v>1</v>
          </cell>
          <cell r="X336">
            <v>2</v>
          </cell>
          <cell r="Y336">
            <v>2</v>
          </cell>
          <cell r="Z336">
            <v>1</v>
          </cell>
          <cell r="AA336">
            <v>2</v>
          </cell>
          <cell r="AB336">
            <v>1</v>
          </cell>
          <cell r="AC336">
            <v>1</v>
          </cell>
          <cell r="AD336">
            <v>2</v>
          </cell>
          <cell r="AE336">
            <v>1</v>
          </cell>
          <cell r="AF336">
            <v>2</v>
          </cell>
          <cell r="AG336">
            <v>15</v>
          </cell>
          <cell r="AH336" t="str">
            <v>list(list(c(-92.151131, -92.13878, -92.138184, -92.138213, -92.139608, -92.143774, -92.147708, -92.148632, -92.149468, -92.151207, -92.151131, 42.148611, 42.148635, 42.145405, 42.140637, 42.140396, 42.1421, 42.141436, 42.141432, 42.144747, 42.14558, 42.148611)))</v>
          </cell>
        </row>
        <row r="337">
          <cell r="A337">
            <v>1927255</v>
          </cell>
          <cell r="B337" t="str">
            <v>Ferguson city, Iowa</v>
          </cell>
          <cell r="C337">
            <v>97</v>
          </cell>
          <cell r="D337">
            <v>52500</v>
          </cell>
          <cell r="E337">
            <v>0.11</v>
          </cell>
          <cell r="F337">
            <v>0.125</v>
          </cell>
          <cell r="G337">
            <v>0.05</v>
          </cell>
          <cell r="H337">
            <v>0</v>
          </cell>
          <cell r="I337">
            <v>0.60799999999999998</v>
          </cell>
          <cell r="J337">
            <v>-0.23015873015873001</v>
          </cell>
          <cell r="K337">
            <v>0.45901639344262202</v>
          </cell>
          <cell r="L337">
            <v>0.2</v>
          </cell>
          <cell r="M337">
            <v>0.3</v>
          </cell>
          <cell r="N337">
            <v>0.16666666666666599</v>
          </cell>
          <cell r="O337">
            <v>0.59235668789808904</v>
          </cell>
          <cell r="P337">
            <v>0.66560509554140102</v>
          </cell>
          <cell r="Q337">
            <v>0.65074309978768496</v>
          </cell>
          <cell r="R337">
            <v>0</v>
          </cell>
          <cell r="S337">
            <v>0.97346072186836496</v>
          </cell>
          <cell r="T337">
            <v>0.50849256900212303</v>
          </cell>
          <cell r="U337">
            <v>0.84182590233545596</v>
          </cell>
          <cell r="V337">
            <v>0.920382165605095</v>
          </cell>
          <cell r="W337">
            <v>2</v>
          </cell>
          <cell r="X337">
            <v>1</v>
          </cell>
          <cell r="Y337">
            <v>1</v>
          </cell>
          <cell r="Z337">
            <v>1</v>
          </cell>
          <cell r="AA337">
            <v>0</v>
          </cell>
          <cell r="AB337">
            <v>2</v>
          </cell>
          <cell r="AC337">
            <v>2</v>
          </cell>
          <cell r="AD337">
            <v>1</v>
          </cell>
          <cell r="AE337">
            <v>2</v>
          </cell>
          <cell r="AF337">
            <v>2</v>
          </cell>
          <cell r="AG337">
            <v>14</v>
          </cell>
          <cell r="AH337" t="str">
            <v>list(list(c(-92.867749, -92.858026, -92.858109, -92.865326, -92.867793, -92.867749, 41.942234, 41.942478, 41.934974, 41.93486, 41.934871, 41.942234)))</v>
          </cell>
        </row>
        <row r="338">
          <cell r="A338">
            <v>1960780</v>
          </cell>
          <cell r="B338" t="str">
            <v>Oyens city, Iowa</v>
          </cell>
          <cell r="C338">
            <v>92</v>
          </cell>
          <cell r="D338">
            <v>100625</v>
          </cell>
          <cell r="E338">
            <v>0</v>
          </cell>
          <cell r="F338">
            <v>0</v>
          </cell>
          <cell r="G338">
            <v>6.4516129032257993E-2</v>
          </cell>
          <cell r="H338">
            <v>3.5000000000000003E-2</v>
          </cell>
          <cell r="I338">
            <v>0.16200000000000001</v>
          </cell>
          <cell r="J338">
            <v>-0.106796116504854</v>
          </cell>
          <cell r="K338">
            <v>0.35</v>
          </cell>
          <cell r="L338">
            <v>0</v>
          </cell>
          <cell r="M338">
            <v>0</v>
          </cell>
          <cell r="N338">
            <v>0.93046357615894004</v>
          </cell>
          <cell r="O338">
            <v>0</v>
          </cell>
          <cell r="P338">
            <v>0</v>
          </cell>
          <cell r="Q338">
            <v>0.76963906581740904</v>
          </cell>
          <cell r="R338">
            <v>0.65</v>
          </cell>
          <cell r="S338">
            <v>8.4925690021231404E-3</v>
          </cell>
          <cell r="T338">
            <v>0.178343949044585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2</v>
          </cell>
          <cell r="AA338">
            <v>1</v>
          </cell>
          <cell r="AB338">
            <v>0</v>
          </cell>
          <cell r="AC338">
            <v>2</v>
          </cell>
          <cell r="AD338">
            <v>0</v>
          </cell>
          <cell r="AE338">
            <v>0</v>
          </cell>
          <cell r="AF338">
            <v>0</v>
          </cell>
          <cell r="AG338">
            <v>5</v>
          </cell>
          <cell r="AH338" t="str">
            <v>list(list(c(-96.061663, -96.060808, -96.054511, -96.054593, -96.056026, -96.056133, -96.061059, -96.060905, -96.061663, 42.820719, 42.822423, 42.822448, 42.81925, 42.819251, 42.816793, 42.816918, 42.820244, 42.820719)))</v>
          </cell>
        </row>
        <row r="339">
          <cell r="A339">
            <v>1919495</v>
          </cell>
          <cell r="B339" t="str">
            <v>Deep River city, Iowa</v>
          </cell>
          <cell r="C339">
            <v>249</v>
          </cell>
          <cell r="D339">
            <v>83125</v>
          </cell>
          <cell r="E339">
            <v>3.5999999999999997E-2</v>
          </cell>
          <cell r="F339">
            <v>0.14093959731543601</v>
          </cell>
          <cell r="G339">
            <v>4.6979865771811999E-2</v>
          </cell>
          <cell r="H339">
            <v>6.9999999999999897E-3</v>
          </cell>
          <cell r="I339">
            <v>0.33799999999999902</v>
          </cell>
          <cell r="J339">
            <v>-0.10752688172043</v>
          </cell>
          <cell r="K339">
            <v>0.745</v>
          </cell>
          <cell r="L339">
            <v>0</v>
          </cell>
          <cell r="M339">
            <v>0.12080536912751599</v>
          </cell>
          <cell r="N339">
            <v>0.814569536423841</v>
          </cell>
          <cell r="O339">
            <v>0.13057324840764301</v>
          </cell>
          <cell r="P339">
            <v>0.74522292993630501</v>
          </cell>
          <cell r="Q339">
            <v>0.61677282377919296</v>
          </cell>
          <cell r="R339">
            <v>0.25957446808510598</v>
          </cell>
          <cell r="S339">
            <v>0.436305732484076</v>
          </cell>
          <cell r="T339">
            <v>0.98089171974522205</v>
          </cell>
          <cell r="U339">
            <v>0</v>
          </cell>
          <cell r="V339">
            <v>0.19851380042462799</v>
          </cell>
          <cell r="W339">
            <v>0</v>
          </cell>
          <cell r="X339">
            <v>0</v>
          </cell>
          <cell r="Y339">
            <v>2</v>
          </cell>
          <cell r="Z339">
            <v>1</v>
          </cell>
          <cell r="AA339">
            <v>0</v>
          </cell>
          <cell r="AB339">
            <v>1</v>
          </cell>
          <cell r="AC339">
            <v>2</v>
          </cell>
          <cell r="AD339">
            <v>2</v>
          </cell>
          <cell r="AE339">
            <v>0</v>
          </cell>
          <cell r="AF339">
            <v>0</v>
          </cell>
          <cell r="AG339">
            <v>8</v>
          </cell>
          <cell r="AH339" t="str">
            <v>list(list(c(-92.382144, -92.379737, -92.380426, -92.367873, -92.36522, -92.365204, -92.365193, -92.369446, -92.3701, -92.375052, -92.375037, -92.376303, -92.380047, -92.382146, -92.382144, 41.580081, 41.580867, 41.585704, 41.585745, 41.585751, 41.582136, 41.578747, 41.578505, 41.576674, 41.576654, 41.575278, 41.577418, 41.579129, 41.579133, 41.580081)))</v>
          </cell>
        </row>
        <row r="340">
          <cell r="A340">
            <v>1965640</v>
          </cell>
          <cell r="B340" t="str">
            <v>Randolph city, Iowa</v>
          </cell>
          <cell r="C340">
            <v>189</v>
          </cell>
          <cell r="D340">
            <v>46500</v>
          </cell>
          <cell r="E340">
            <v>6.8000000000000005E-2</v>
          </cell>
          <cell r="F340">
            <v>0.36842105263157798</v>
          </cell>
          <cell r="G340">
            <v>5.2631578947368397E-2</v>
          </cell>
          <cell r="H340">
            <v>6.4000000000000001E-2</v>
          </cell>
          <cell r="I340">
            <v>0.43</v>
          </cell>
          <cell r="J340">
            <v>0.125</v>
          </cell>
          <cell r="K340">
            <v>0.54304635761589404</v>
          </cell>
          <cell r="L340">
            <v>1.2987012987012899E-2</v>
          </cell>
          <cell r="M340">
            <v>0.355263157894736</v>
          </cell>
          <cell r="N340">
            <v>7.0640176600441501E-2</v>
          </cell>
          <cell r="O340">
            <v>0.33014861995753703</v>
          </cell>
          <cell r="P340">
            <v>0.99044585987261102</v>
          </cell>
          <cell r="Q340">
            <v>0.67303609341825898</v>
          </cell>
          <cell r="R340">
            <v>0.86702127659574402</v>
          </cell>
          <cell r="S340">
            <v>0.78980891719745205</v>
          </cell>
          <cell r="T340">
            <v>0.75796178343949006</v>
          </cell>
          <cell r="U340">
            <v>0.121019108280254</v>
          </cell>
          <cell r="V340">
            <v>0.97452229299363002</v>
          </cell>
          <cell r="W340">
            <v>2</v>
          </cell>
          <cell r="X340">
            <v>1</v>
          </cell>
          <cell r="Y340">
            <v>2</v>
          </cell>
          <cell r="Z340">
            <v>2</v>
          </cell>
          <cell r="AA340">
            <v>2</v>
          </cell>
          <cell r="AB340">
            <v>2</v>
          </cell>
          <cell r="AC340">
            <v>0</v>
          </cell>
          <cell r="AD340">
            <v>2</v>
          </cell>
          <cell r="AE340">
            <v>0</v>
          </cell>
          <cell r="AF340">
            <v>2</v>
          </cell>
          <cell r="AG340">
            <v>15</v>
          </cell>
          <cell r="AH340" t="str">
            <v>list(list(c(-95.570741, -95.559038, -95.558994, -95.556431, -95.556421, -95.561163, -95.561162, -95.570747, -95.570741, 40.876562, 40.876593, 40.8732, 40.873194, 40.871457, 40.871447, 40.869526, 40.869511, 40.876562)))</v>
          </cell>
        </row>
        <row r="341">
          <cell r="A341">
            <v>1908155</v>
          </cell>
          <cell r="B341" t="str">
            <v>Brandon city, Iowa</v>
          </cell>
          <cell r="C341">
            <v>341</v>
          </cell>
          <cell r="D341">
            <v>61250</v>
          </cell>
          <cell r="E341">
            <v>0.13</v>
          </cell>
          <cell r="F341">
            <v>0.13380281690140799</v>
          </cell>
          <cell r="G341">
            <v>5.6338028169014003E-2</v>
          </cell>
          <cell r="H341">
            <v>3.5999999999999997E-2</v>
          </cell>
          <cell r="I341">
            <v>0.28599999999999998</v>
          </cell>
          <cell r="J341">
            <v>0.103559870550161</v>
          </cell>
          <cell r="K341">
            <v>0.56923076923076898</v>
          </cell>
          <cell r="L341">
            <v>3.4013605442176797E-2</v>
          </cell>
          <cell r="M341">
            <v>0.25352112676056299</v>
          </cell>
          <cell r="N341">
            <v>0.36865342163355402</v>
          </cell>
          <cell r="O341">
            <v>0.69214437367303605</v>
          </cell>
          <cell r="P341">
            <v>0.71974522292993603</v>
          </cell>
          <cell r="Q341">
            <v>0.70063694267515897</v>
          </cell>
          <cell r="R341">
            <v>0.66595744680850999</v>
          </cell>
          <cell r="S341">
            <v>0.21443736730360899</v>
          </cell>
          <cell r="T341">
            <v>0.822717622080679</v>
          </cell>
          <cell r="U341">
            <v>0.18046709129511601</v>
          </cell>
          <cell r="V341">
            <v>0.81210191082802496</v>
          </cell>
          <cell r="W341">
            <v>1</v>
          </cell>
          <cell r="X341">
            <v>2</v>
          </cell>
          <cell r="Y341">
            <v>2</v>
          </cell>
          <cell r="Z341">
            <v>2</v>
          </cell>
          <cell r="AA341">
            <v>1</v>
          </cell>
          <cell r="AB341">
            <v>0</v>
          </cell>
          <cell r="AC341">
            <v>0</v>
          </cell>
          <cell r="AD341">
            <v>2</v>
          </cell>
          <cell r="AE341">
            <v>0</v>
          </cell>
          <cell r="AF341">
            <v>2</v>
          </cell>
          <cell r="AG341">
            <v>12</v>
          </cell>
          <cell r="AH341" t="str">
            <v>list(list(c(-92.011786, -92.006929, -92.006827, -91.997252, -91.997124, -91.997178, -92.002072, -92.002047, -92.00694, -92.008407, -92.01183, -92.011786, 42.31565, 42.315162, 42.319327, 42.319261, 42.314816, 42.311947, 42.312023, 42.310214, 42.310241, 42.313535, 42.313494, 42.31565)))</v>
          </cell>
        </row>
        <row r="342">
          <cell r="A342">
            <v>1965235</v>
          </cell>
          <cell r="B342" t="str">
            <v>Quasqueton city, Iowa</v>
          </cell>
          <cell r="C342">
            <v>570</v>
          </cell>
          <cell r="D342">
            <v>75000</v>
          </cell>
          <cell r="E342">
            <v>0.127</v>
          </cell>
          <cell r="F342">
            <v>4.1958041958041897E-2</v>
          </cell>
          <cell r="G342">
            <v>3.8461538461538401E-2</v>
          </cell>
          <cell r="H342">
            <v>2.5000000000000001E-2</v>
          </cell>
          <cell r="I342">
            <v>0.34299999999999897</v>
          </cell>
          <cell r="J342">
            <v>2.8880866425992701E-2</v>
          </cell>
          <cell r="K342">
            <v>0.53252032520325199</v>
          </cell>
          <cell r="L342">
            <v>0.125382262996941</v>
          </cell>
          <cell r="M342">
            <v>0.178321678321678</v>
          </cell>
          <cell r="N342">
            <v>0.69205298013244998</v>
          </cell>
          <cell r="O342">
            <v>0.67091295116772798</v>
          </cell>
          <cell r="P342">
            <v>0.19851380042462799</v>
          </cell>
          <cell r="Q342">
            <v>0.51910828025477695</v>
          </cell>
          <cell r="R342">
            <v>0.52978723404255301</v>
          </cell>
          <cell r="S342">
            <v>0.45647558386411802</v>
          </cell>
          <cell r="T342">
            <v>0.73036093418258996</v>
          </cell>
          <cell r="U342">
            <v>0.63375796178343902</v>
          </cell>
          <cell r="V342">
            <v>0.48938428874734602</v>
          </cell>
          <cell r="W342">
            <v>0</v>
          </cell>
          <cell r="X342">
            <v>2</v>
          </cell>
          <cell r="Y342">
            <v>0</v>
          </cell>
          <cell r="Z342">
            <v>1</v>
          </cell>
          <cell r="AA342">
            <v>1</v>
          </cell>
          <cell r="AB342">
            <v>1</v>
          </cell>
          <cell r="AC342">
            <v>0</v>
          </cell>
          <cell r="AD342">
            <v>2</v>
          </cell>
          <cell r="AE342">
            <v>1</v>
          </cell>
          <cell r="AF342">
            <v>1</v>
          </cell>
          <cell r="AG342">
            <v>9</v>
          </cell>
          <cell r="AH342" t="str">
            <v>list(list(c(-91.772469, -91.768056, -91.768161, -91.757843, -91.758312, -91.74367, -91.743839, -91.763548, -91.767798, -91.772556, -91.772469, 42.391803, 42.391721, 42.403366, 42.403171, 42.399523, 42.399223, 42.3883, 42.388658, 42.386981, 42.387112, 42.391803)))</v>
          </cell>
        </row>
        <row r="343">
          <cell r="A343">
            <v>1971085</v>
          </cell>
          <cell r="B343" t="str">
            <v>Schaller city, Iowa</v>
          </cell>
          <cell r="C343">
            <v>729</v>
          </cell>
          <cell r="D343">
            <v>66510</v>
          </cell>
          <cell r="E343">
            <v>7.0999999999999994E-2</v>
          </cell>
          <cell r="F343">
            <v>7.8369905956112804E-2</v>
          </cell>
          <cell r="G343">
            <v>5.0156739811912203E-2</v>
          </cell>
          <cell r="H343">
            <v>0.03</v>
          </cell>
          <cell r="I343">
            <v>0.28799999999999998</v>
          </cell>
          <cell r="J343">
            <v>-5.5699481865284901E-2</v>
          </cell>
          <cell r="K343">
            <v>0.50854700854700796</v>
          </cell>
          <cell r="L343">
            <v>0.11142061281337</v>
          </cell>
          <cell r="M343">
            <v>0.15360501567398099</v>
          </cell>
          <cell r="N343">
            <v>0.51214128035319995</v>
          </cell>
          <cell r="O343">
            <v>0.35244161358810999</v>
          </cell>
          <cell r="P343">
            <v>0.42144373673036001</v>
          </cell>
          <cell r="Q343">
            <v>0.65286624203821597</v>
          </cell>
          <cell r="R343">
            <v>0.59574468085106302</v>
          </cell>
          <cell r="S343">
            <v>0.22292993630573199</v>
          </cell>
          <cell r="T343">
            <v>0.66666666666666596</v>
          </cell>
          <cell r="U343">
            <v>0.58067940552016895</v>
          </cell>
          <cell r="V343">
            <v>0.34607218683651803</v>
          </cell>
          <cell r="W343">
            <v>1</v>
          </cell>
          <cell r="X343">
            <v>1</v>
          </cell>
          <cell r="Y343">
            <v>1</v>
          </cell>
          <cell r="Z343">
            <v>1</v>
          </cell>
          <cell r="AA343">
            <v>1</v>
          </cell>
          <cell r="AB343">
            <v>0</v>
          </cell>
          <cell r="AC343">
            <v>1</v>
          </cell>
          <cell r="AD343">
            <v>1</v>
          </cell>
          <cell r="AE343">
            <v>1</v>
          </cell>
          <cell r="AF343">
            <v>1</v>
          </cell>
          <cell r="AG343">
            <v>9</v>
          </cell>
          <cell r="AH343" t="str">
            <v>list(list(c(-95.308642, -95.28395, -95.283966, -95.288839, -95.308531, -95.308642, 42.503846, 42.503712, 42.489252, 42.489259, 42.489297, 42.503846)))</v>
          </cell>
        </row>
        <row r="344">
          <cell r="A344">
            <v>1950385</v>
          </cell>
          <cell r="B344" t="str">
            <v>Matlock city, Iowa</v>
          </cell>
          <cell r="C344">
            <v>74</v>
          </cell>
          <cell r="D344">
            <v>83365</v>
          </cell>
          <cell r="E344">
            <v>1.39999999999999E-2</v>
          </cell>
          <cell r="F344">
            <v>0.101694915254237</v>
          </cell>
          <cell r="G344">
            <v>1.6949152542372801E-2</v>
          </cell>
          <cell r="H344">
            <v>0</v>
          </cell>
          <cell r="I344">
            <v>0.25900000000000001</v>
          </cell>
          <cell r="J344">
            <v>-0.14942528735632099</v>
          </cell>
          <cell r="K344">
            <v>0.6</v>
          </cell>
          <cell r="L344">
            <v>6.3492063492063405E-2</v>
          </cell>
          <cell r="M344">
            <v>0.169491525423728</v>
          </cell>
          <cell r="N344">
            <v>0.81677704194260403</v>
          </cell>
          <cell r="O344">
            <v>4.6709129511677203E-2</v>
          </cell>
          <cell r="P344">
            <v>0.54670912951167705</v>
          </cell>
          <cell r="Q344">
            <v>0.242038216560509</v>
          </cell>
          <cell r="R344">
            <v>0</v>
          </cell>
          <cell r="S344">
            <v>0.129511677282377</v>
          </cell>
          <cell r="T344">
            <v>0.87685774946921402</v>
          </cell>
          <cell r="U344">
            <v>0.33227176220806698</v>
          </cell>
          <cell r="V344">
            <v>0.43949044585987201</v>
          </cell>
          <cell r="W344">
            <v>0</v>
          </cell>
          <cell r="X344">
            <v>0</v>
          </cell>
          <cell r="Y344">
            <v>1</v>
          </cell>
          <cell r="Z344">
            <v>0</v>
          </cell>
          <cell r="AA344">
            <v>0</v>
          </cell>
          <cell r="AB344">
            <v>0</v>
          </cell>
          <cell r="AC344">
            <v>2</v>
          </cell>
          <cell r="AD344">
            <v>2</v>
          </cell>
          <cell r="AE344">
            <v>1</v>
          </cell>
          <cell r="AF344">
            <v>1</v>
          </cell>
          <cell r="AG344">
            <v>7</v>
          </cell>
          <cell r="AH344" t="str">
            <v>list(list(c(-95.94176, -95.926797, -95.926903, -95.939046, -95.941862, -95.94176, 43.248096, 43.247768, 43.240582, 43.240726, 43.240742, 43.248096)))</v>
          </cell>
        </row>
        <row r="345">
          <cell r="A345">
            <v>1909100</v>
          </cell>
          <cell r="B345" t="str">
            <v>Buckeye city, Iowa</v>
          </cell>
          <cell r="C345">
            <v>86</v>
          </cell>
          <cell r="D345">
            <v>44167</v>
          </cell>
          <cell r="E345">
            <v>0.12</v>
          </cell>
          <cell r="F345">
            <v>9.375E-2</v>
          </cell>
          <cell r="G345">
            <v>0.125</v>
          </cell>
          <cell r="H345">
            <v>0</v>
          </cell>
          <cell r="I345">
            <v>0.41699999999999998</v>
          </cell>
          <cell r="J345">
            <v>-0.203703703703703</v>
          </cell>
          <cell r="K345">
            <v>0.61538461538461497</v>
          </cell>
          <cell r="L345">
            <v>0.238095238095238</v>
          </cell>
          <cell r="M345">
            <v>0.375</v>
          </cell>
          <cell r="N345">
            <v>4.6357615894039701E-2</v>
          </cell>
          <cell r="O345">
            <v>0.63269639065817396</v>
          </cell>
          <cell r="P345">
            <v>0.50636942675159202</v>
          </cell>
          <cell r="Q345">
            <v>0.94585987261146498</v>
          </cell>
          <cell r="R345">
            <v>0</v>
          </cell>
          <cell r="S345">
            <v>0.76433121019108197</v>
          </cell>
          <cell r="T345">
            <v>0.89596602972399098</v>
          </cell>
          <cell r="U345">
            <v>0.902335456475583</v>
          </cell>
          <cell r="V345">
            <v>0.98089171974522205</v>
          </cell>
          <cell r="W345">
            <v>2</v>
          </cell>
          <cell r="X345">
            <v>1</v>
          </cell>
          <cell r="Y345">
            <v>1</v>
          </cell>
          <cell r="Z345">
            <v>2</v>
          </cell>
          <cell r="AA345">
            <v>0</v>
          </cell>
          <cell r="AB345">
            <v>2</v>
          </cell>
          <cell r="AC345">
            <v>2</v>
          </cell>
          <cell r="AD345">
            <v>2</v>
          </cell>
          <cell r="AE345">
            <v>2</v>
          </cell>
          <cell r="AF345">
            <v>2</v>
          </cell>
          <cell r="AG345">
            <v>16</v>
          </cell>
          <cell r="AH345" t="str">
            <v>list(list(c(-93.385579, -93.366107, -93.366058, -93.385537, -93.385579, 42.426726, 42.426698, 42.412315, 42.412395, 42.426726)))</v>
          </cell>
        </row>
        <row r="346">
          <cell r="A346">
            <v>1964065</v>
          </cell>
          <cell r="B346" t="str">
            <v>Pomeroy city, Iowa</v>
          </cell>
          <cell r="C346">
            <v>526</v>
          </cell>
          <cell r="D346">
            <v>53542</v>
          </cell>
          <cell r="E346">
            <v>0.13100000000000001</v>
          </cell>
          <cell r="F346">
            <v>0.17226890756302499</v>
          </cell>
          <cell r="G346">
            <v>3.3613445378151197E-2</v>
          </cell>
          <cell r="H346">
            <v>1.2E-2</v>
          </cell>
          <cell r="I346">
            <v>0.35599999999999998</v>
          </cell>
          <cell r="J346">
            <v>-0.205438066465256</v>
          </cell>
          <cell r="K346">
            <v>0.42076502732240401</v>
          </cell>
          <cell r="L346">
            <v>0.21967213114754</v>
          </cell>
          <cell r="M346">
            <v>0.21008403361344499</v>
          </cell>
          <cell r="N346">
            <v>0.18432671081677701</v>
          </cell>
          <cell r="O346">
            <v>0.69851380042462796</v>
          </cell>
          <cell r="P346">
            <v>0.84713375796178303</v>
          </cell>
          <cell r="Q346">
            <v>0.45966029723991497</v>
          </cell>
          <cell r="R346">
            <v>0.33510638297872303</v>
          </cell>
          <cell r="S346">
            <v>0.52123142250530696</v>
          </cell>
          <cell r="T346">
            <v>0.37473460721868301</v>
          </cell>
          <cell r="U346">
            <v>0.87473460721868301</v>
          </cell>
          <cell r="V346">
            <v>0.64968152866242002</v>
          </cell>
          <cell r="W346">
            <v>2</v>
          </cell>
          <cell r="X346">
            <v>2</v>
          </cell>
          <cell r="Y346">
            <v>2</v>
          </cell>
          <cell r="Z346">
            <v>1</v>
          </cell>
          <cell r="AA346">
            <v>1</v>
          </cell>
          <cell r="AB346">
            <v>1</v>
          </cell>
          <cell r="AC346">
            <v>2</v>
          </cell>
          <cell r="AD346">
            <v>1</v>
          </cell>
          <cell r="AE346">
            <v>2</v>
          </cell>
          <cell r="AF346">
            <v>1</v>
          </cell>
          <cell r="AG346">
            <v>15</v>
          </cell>
          <cell r="AH346" t="str">
            <v>list(list(c(-94.697407, -94.678125, -94.657927, -94.657796, -94.678068, -94.678096, -94.687904, -94.687913, -94.697628, -94.697407, 42.559303, 42.559208, 42.559624, 42.545391, 42.545692, 42.542047, 42.542025, 42.545673, 42.545662, 42.559303)))</v>
          </cell>
        </row>
        <row r="347">
          <cell r="A347">
            <v>1904870</v>
          </cell>
          <cell r="B347" t="str">
            <v>Battle Creek city, Iowa</v>
          </cell>
          <cell r="C347">
            <v>700</v>
          </cell>
          <cell r="D347">
            <v>59688</v>
          </cell>
          <cell r="E347">
            <v>8.1999999999999906E-2</v>
          </cell>
          <cell r="F347">
            <v>0.107255520504731</v>
          </cell>
          <cell r="G347">
            <v>1.26182965299684E-2</v>
          </cell>
          <cell r="H347">
            <v>0.01</v>
          </cell>
          <cell r="I347">
            <v>0.309</v>
          </cell>
          <cell r="J347">
            <v>-1.82328190743338E-2</v>
          </cell>
          <cell r="K347">
            <v>0.48295454545454503</v>
          </cell>
          <cell r="L347">
            <v>0.167979002624671</v>
          </cell>
          <cell r="M347">
            <v>0.116719242902208</v>
          </cell>
          <cell r="N347">
            <v>0.32891832229580498</v>
          </cell>
          <cell r="O347">
            <v>0.42144373673036001</v>
          </cell>
          <cell r="P347">
            <v>0.57749469214437299</v>
          </cell>
          <cell r="Q347">
            <v>0.19745222929936301</v>
          </cell>
          <cell r="R347">
            <v>0.3</v>
          </cell>
          <cell r="S347">
            <v>0.30360934182590199</v>
          </cell>
          <cell r="T347">
            <v>0.59447983014861905</v>
          </cell>
          <cell r="U347">
            <v>0.78768577494692105</v>
          </cell>
          <cell r="V347">
            <v>0.17409766454352399</v>
          </cell>
          <cell r="W347">
            <v>2</v>
          </cell>
          <cell r="X347">
            <v>1</v>
          </cell>
          <cell r="Y347">
            <v>1</v>
          </cell>
          <cell r="Z347">
            <v>0</v>
          </cell>
          <cell r="AA347">
            <v>0</v>
          </cell>
          <cell r="AB347">
            <v>0</v>
          </cell>
          <cell r="AC347">
            <v>1</v>
          </cell>
          <cell r="AD347">
            <v>1</v>
          </cell>
          <cell r="AE347">
            <v>2</v>
          </cell>
          <cell r="AF347">
            <v>0</v>
          </cell>
          <cell r="AG347">
            <v>8</v>
          </cell>
          <cell r="AH347" t="str">
            <v>list(list(c(-95.60737, -95.59425, -95.594263, -95.592466, -95.591983, -95.591933, -95.59416, -95.594083, -95.607185, -95.60737, 42.32231, 42.322237, 42.323326, 42.323339, 42.31911, 42.316081, 42.316078, 42.311162, 42.311191, 42.32231)))</v>
          </cell>
        </row>
        <row r="348">
          <cell r="A348">
            <v>1935445</v>
          </cell>
          <cell r="B348" t="str">
            <v>Hayesville city, Iowa</v>
          </cell>
          <cell r="C348">
            <v>41</v>
          </cell>
          <cell r="D348" t="str">
            <v>NA</v>
          </cell>
          <cell r="E348">
            <v>0.32700000000000001</v>
          </cell>
          <cell r="F348">
            <v>0.16666666666666599</v>
          </cell>
          <cell r="G348">
            <v>8.3333333333333301E-2</v>
          </cell>
          <cell r="H348">
            <v>5.5999999999999897E-2</v>
          </cell>
          <cell r="I348">
            <v>0.59099999999999997</v>
          </cell>
          <cell r="J348">
            <v>-0.18</v>
          </cell>
          <cell r="K348">
            <v>0.54545454545454497</v>
          </cell>
          <cell r="L348">
            <v>0.38461538461538403</v>
          </cell>
          <cell r="M348">
            <v>0.29166666666666602</v>
          </cell>
          <cell r="N348">
            <v>0</v>
          </cell>
          <cell r="O348">
            <v>0.98301486199575305</v>
          </cell>
          <cell r="P348">
            <v>0.83227176220806798</v>
          </cell>
          <cell r="Q348">
            <v>0.85350318471337505</v>
          </cell>
          <cell r="R348">
            <v>0.822340425531914</v>
          </cell>
          <cell r="S348">
            <v>0.96709129511677205</v>
          </cell>
          <cell r="T348">
            <v>0.76220806794055196</v>
          </cell>
          <cell r="U348">
            <v>0.97239915074309902</v>
          </cell>
          <cell r="V348">
            <v>0.90339702760084895</v>
          </cell>
          <cell r="W348">
            <v>2</v>
          </cell>
          <cell r="X348">
            <v>2</v>
          </cell>
          <cell r="Y348">
            <v>2</v>
          </cell>
          <cell r="Z348">
            <v>2</v>
          </cell>
          <cell r="AA348">
            <v>2</v>
          </cell>
          <cell r="AB348">
            <v>2</v>
          </cell>
          <cell r="AC348">
            <v>2</v>
          </cell>
          <cell r="AD348">
            <v>2</v>
          </cell>
          <cell r="AE348">
            <v>2</v>
          </cell>
          <cell r="AF348">
            <v>2</v>
          </cell>
          <cell r="AG348">
            <v>20</v>
          </cell>
          <cell r="AH348" t="str">
            <v>list(list(c(-92.25261, -92.242986, -92.242963, -92.245926, -92.252553, -92.25261, 41.268392, 41.268439, 41.261213, 41.261186, 41.261156, 41.268392)))</v>
          </cell>
        </row>
        <row r="349">
          <cell r="A349">
            <v>1957495</v>
          </cell>
          <cell r="B349" t="str">
            <v>North Washington city, Iowa</v>
          </cell>
          <cell r="C349">
            <v>112</v>
          </cell>
          <cell r="D349">
            <v>71964</v>
          </cell>
          <cell r="E349">
            <v>0.106</v>
          </cell>
          <cell r="F349">
            <v>4.2553191489361701E-2</v>
          </cell>
          <cell r="G349">
            <v>4.2553191489361701E-2</v>
          </cell>
          <cell r="H349">
            <v>1.4999999999999999E-2</v>
          </cell>
          <cell r="I349">
            <v>0.35599999999999998</v>
          </cell>
          <cell r="J349">
            <v>-4.2735042735042701E-2</v>
          </cell>
          <cell r="K349">
            <v>0.44791666666666602</v>
          </cell>
          <cell r="L349">
            <v>0</v>
          </cell>
          <cell r="M349">
            <v>0.10638297872340401</v>
          </cell>
          <cell r="N349">
            <v>0.62582781456953596</v>
          </cell>
          <cell r="O349">
            <v>0.56475583864118895</v>
          </cell>
          <cell r="P349">
            <v>0.200636942675159</v>
          </cell>
          <cell r="Q349">
            <v>0.56900212314224996</v>
          </cell>
          <cell r="R349">
            <v>0.37553191489361698</v>
          </cell>
          <cell r="S349">
            <v>0.52123142250530696</v>
          </cell>
          <cell r="T349">
            <v>0.47346072186836502</v>
          </cell>
          <cell r="U349">
            <v>0</v>
          </cell>
          <cell r="V349">
            <v>0.15074309978768499</v>
          </cell>
          <cell r="W349">
            <v>1</v>
          </cell>
          <cell r="X349">
            <v>1</v>
          </cell>
          <cell r="Y349">
            <v>0</v>
          </cell>
          <cell r="Z349">
            <v>1</v>
          </cell>
          <cell r="AA349">
            <v>1</v>
          </cell>
          <cell r="AB349">
            <v>1</v>
          </cell>
          <cell r="AC349">
            <v>1</v>
          </cell>
          <cell r="AD349">
            <v>1</v>
          </cell>
          <cell r="AE349">
            <v>0</v>
          </cell>
          <cell r="AF349">
            <v>0</v>
          </cell>
          <cell r="AG349">
            <v>7</v>
          </cell>
          <cell r="AH349" t="str">
            <v>list(list(c(-92.419266, -92.414318, -92.414331, -92.411866, -92.411901, -92.412025, -92.416924, -92.416851, -92.418652, -92.418613, -92.419266, 43.121982, 43.122035, 43.120676, 43.120705, 43.11871, 43.11175, 43.111663, 43.11679, 43.117043, 43.119727, 43.121982)))</v>
          </cell>
        </row>
        <row r="350">
          <cell r="A350">
            <v>1932745</v>
          </cell>
          <cell r="B350" t="str">
            <v>Greene city, Iowa</v>
          </cell>
          <cell r="C350">
            <v>990</v>
          </cell>
          <cell r="D350">
            <v>56335</v>
          </cell>
          <cell r="E350">
            <v>0.17199999999999999</v>
          </cell>
          <cell r="F350">
            <v>7.5213675213675196E-2</v>
          </cell>
          <cell r="G350">
            <v>1.53846153846153E-2</v>
          </cell>
          <cell r="H350">
            <v>3.3000000000000002E-2</v>
          </cell>
          <cell r="I350">
            <v>0.47399999999999998</v>
          </cell>
          <cell r="J350">
            <v>-0.123893805309734</v>
          </cell>
          <cell r="K350">
            <v>0.37735849056603699</v>
          </cell>
          <cell r="L350">
            <v>0.14285714285714199</v>
          </cell>
          <cell r="M350">
            <v>0.208547008547008</v>
          </cell>
          <cell r="N350">
            <v>0.24834437086092701</v>
          </cell>
          <cell r="O350">
            <v>0.83121019108280203</v>
          </cell>
          <cell r="P350">
            <v>0.40127388535031799</v>
          </cell>
          <cell r="Q350">
            <v>0.225053078556263</v>
          </cell>
          <cell r="R350">
            <v>0.626595744680851</v>
          </cell>
          <cell r="S350">
            <v>0.886411889596603</v>
          </cell>
          <cell r="T350">
            <v>0.25159235668789798</v>
          </cell>
          <cell r="U350">
            <v>0.70594479830148604</v>
          </cell>
          <cell r="V350">
            <v>0.63906581740976598</v>
          </cell>
          <cell r="W350">
            <v>2</v>
          </cell>
          <cell r="X350">
            <v>2</v>
          </cell>
          <cell r="Y350">
            <v>1</v>
          </cell>
          <cell r="Z350">
            <v>0</v>
          </cell>
          <cell r="AA350">
            <v>1</v>
          </cell>
          <cell r="AB350">
            <v>2</v>
          </cell>
          <cell r="AC350">
            <v>2</v>
          </cell>
          <cell r="AD350">
            <v>0</v>
          </cell>
          <cell r="AE350">
            <v>2</v>
          </cell>
          <cell r="AF350">
            <v>1</v>
          </cell>
          <cell r="AG350">
            <v>13</v>
          </cell>
          <cell r="AH350" t="str">
            <v>list(list(c(-92.819901, -92.814971, -92.814626, -92.810043, -92.810364, -92.808186, -92.80568, -92.807315, -92.808858, -92.805214, -92.805211, -92.802748, -92.802748, -92.802704, -92.800224, -92.800223, -92.803833, -92.803849, -92.80222, -92.80222, -92.800219, -92.792865, -92.792866, -92.792783, -92.79285, -92.792849, -92.792875, -92.794202, -92.81267, -92.814971, -92.81496, -92.819906, -92.819901, 42.896224, 42.896182, 42.90108, 42.90163, 42.904994, 42.903526, 42.903529, 42.904546, 42.907298, 42.90731, 
42.909021, 42.909004, 42.907317, 42.906318, 42.906301, 42.905352, 42.905341, 42.903829, 42.903832, 42.903556, 42.90356, 42.903582, 42.898172, 42.897248, 42.891002, 42.889342, 42.889179, 42.889158, 42.888941, 42.888945, 42.894219, 42.894264, 42.896224)))</v>
          </cell>
        </row>
        <row r="351">
          <cell r="A351">
            <v>1943815</v>
          </cell>
          <cell r="B351" t="str">
            <v>Lawler city, Iowa</v>
          </cell>
          <cell r="C351">
            <v>406</v>
          </cell>
          <cell r="D351">
            <v>65833</v>
          </cell>
          <cell r="E351">
            <v>0.105</v>
          </cell>
          <cell r="F351">
            <v>6.3291139240506306E-2</v>
          </cell>
          <cell r="G351">
            <v>6.3291139240506306E-2</v>
          </cell>
          <cell r="H351">
            <v>4.9000000000000002E-2</v>
          </cell>
          <cell r="I351">
            <v>0.32100000000000001</v>
          </cell>
          <cell r="J351">
            <v>-7.5170842824601306E-2</v>
          </cell>
          <cell r="K351">
            <v>0.55200000000000005</v>
          </cell>
          <cell r="L351">
            <v>0.32211538461538403</v>
          </cell>
          <cell r="M351">
            <v>0.170886075949367</v>
          </cell>
          <cell r="N351">
            <v>0.48675496688741698</v>
          </cell>
          <cell r="O351">
            <v>0.56050955414012704</v>
          </cell>
          <cell r="P351">
            <v>0.32590233545647501</v>
          </cell>
          <cell r="Q351">
            <v>0.75796178343949006</v>
          </cell>
          <cell r="R351">
            <v>0.77978723404255301</v>
          </cell>
          <cell r="S351">
            <v>0.35987261146496802</v>
          </cell>
          <cell r="T351">
            <v>0.78237791932059397</v>
          </cell>
          <cell r="U351">
            <v>0.94904458598726105</v>
          </cell>
          <cell r="V351">
            <v>0.44904458598726099</v>
          </cell>
          <cell r="W351">
            <v>1</v>
          </cell>
          <cell r="X351">
            <v>1</v>
          </cell>
          <cell r="Y351">
            <v>0</v>
          </cell>
          <cell r="Z351">
            <v>2</v>
          </cell>
          <cell r="AA351">
            <v>2</v>
          </cell>
          <cell r="AB351">
            <v>1</v>
          </cell>
          <cell r="AC351">
            <v>2</v>
          </cell>
          <cell r="AD351">
            <v>2</v>
          </cell>
          <cell r="AE351">
            <v>2</v>
          </cell>
          <cell r="AF351">
            <v>1</v>
          </cell>
          <cell r="AG351">
            <v>14</v>
          </cell>
          <cell r="AH351" t="str">
            <v>list(list(c(-92.165674, -92.141095, -92.14085, -92.148511, -92.148479, -92.150713, -92.15569, -92.155688, -92.158135, -92.165569, -92.165674, 43.07776, 43.07767, 43.066786, 43.066834, 43.065005, 43.065856, 43.065274, 43.066817, 43.066808, 43.066801, 43.07776)))</v>
          </cell>
        </row>
        <row r="352">
          <cell r="A352">
            <v>1939405</v>
          </cell>
          <cell r="B352" t="str">
            <v>Janesville city, Iowa</v>
          </cell>
          <cell r="C352">
            <v>1034</v>
          </cell>
          <cell r="D352">
            <v>103542</v>
          </cell>
          <cell r="E352">
            <v>5.5E-2</v>
          </cell>
          <cell r="F352">
            <v>5.5401662049861397E-2</v>
          </cell>
          <cell r="G352">
            <v>2.2160664819944598E-2</v>
          </cell>
          <cell r="H352">
            <v>2.8999999999999901E-2</v>
          </cell>
          <cell r="I352">
            <v>0.28599999999999998</v>
          </cell>
          <cell r="J352">
            <v>0.111827956989247</v>
          </cell>
          <cell r="K352">
            <v>0.25036179450072299</v>
          </cell>
          <cell r="L352">
            <v>0.16783216783216701</v>
          </cell>
          <cell r="M352">
            <v>0.12465373961218799</v>
          </cell>
          <cell r="N352">
            <v>0.94260485651214099</v>
          </cell>
          <cell r="O352">
            <v>0.24522292993630501</v>
          </cell>
          <cell r="P352">
            <v>0.27176220806793999</v>
          </cell>
          <cell r="Q352">
            <v>0.31104033970276002</v>
          </cell>
          <cell r="R352">
            <v>0.58191489361702098</v>
          </cell>
          <cell r="S352">
            <v>0.21443736730360899</v>
          </cell>
          <cell r="T352">
            <v>5.9447983014861899E-2</v>
          </cell>
          <cell r="U352">
            <v>0.78556263269639004</v>
          </cell>
          <cell r="V352">
            <v>0.21231422505307801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1</v>
          </cell>
          <cell r="AB352">
            <v>0</v>
          </cell>
          <cell r="AC352">
            <v>0</v>
          </cell>
          <cell r="AD352">
            <v>0</v>
          </cell>
          <cell r="AE352">
            <v>2</v>
          </cell>
          <cell r="AF352">
            <v>0</v>
          </cell>
          <cell r="AG352">
            <v>3</v>
          </cell>
          <cell r="AH352" t="str">
            <v>list(list(c(-92.475406, -92.473946, -92.474275, -92.470363, -92.469531, -92.466654, -92.462149, -92.455728, -92.455864, -92.450941, -92.450904, -92.445968, -92.448507, -92.450606, -92.450879, -92.451471, -92.450742, -92.455573, -92.455785, -92.471199, -92.471161, -92.474594, -92.474556, -92.475409, -92.475406, 42.65315, 42.653149, 42.654343, 42.654333, 42.655863, 42.654255, 42.653492, 42.653139, 42.656765, 42.656768, 42.649374, 42.649508, 42.648945, 42.645884, 42.642264, 42.642263, 42.63545, 42.635419, 
42.639025, 42.638918, 42.637895, 42.637883, 42.635302, 42.642267, 42.65315)))</v>
          </cell>
        </row>
        <row r="353">
          <cell r="A353">
            <v>1942285</v>
          </cell>
          <cell r="B353" t="str">
            <v>Lacona city, Iowa</v>
          </cell>
          <cell r="C353">
            <v>345</v>
          </cell>
          <cell r="D353">
            <v>70100</v>
          </cell>
          <cell r="E353">
            <v>0.107</v>
          </cell>
          <cell r="F353">
            <v>0.15584415584415501</v>
          </cell>
          <cell r="G353">
            <v>5.8441558441558399E-2</v>
          </cell>
          <cell r="H353">
            <v>7.6999999999999999E-2</v>
          </cell>
          <cell r="I353">
            <v>0.48299999999999998</v>
          </cell>
          <cell r="J353">
            <v>-4.4321329639889197E-2</v>
          </cell>
          <cell r="K353">
            <v>0.57751937984496104</v>
          </cell>
          <cell r="L353">
            <v>0.15384615384615299</v>
          </cell>
          <cell r="M353">
            <v>0.168831168831168</v>
          </cell>
          <cell r="N353">
            <v>0.58388520971302404</v>
          </cell>
          <cell r="O353">
            <v>0.56687898089171895</v>
          </cell>
          <cell r="P353">
            <v>0.80042462845010598</v>
          </cell>
          <cell r="Q353">
            <v>0.71868365180466998</v>
          </cell>
          <cell r="R353">
            <v>0.9</v>
          </cell>
          <cell r="S353">
            <v>0.89490445859872603</v>
          </cell>
          <cell r="T353">
            <v>0.83439490445859799</v>
          </cell>
          <cell r="U353">
            <v>0.73991507430997805</v>
          </cell>
          <cell r="V353">
            <v>0.436305732484076</v>
          </cell>
          <cell r="W353">
            <v>1</v>
          </cell>
          <cell r="X353">
            <v>1</v>
          </cell>
          <cell r="Y353">
            <v>2</v>
          </cell>
          <cell r="Z353">
            <v>2</v>
          </cell>
          <cell r="AA353">
            <v>2</v>
          </cell>
          <cell r="AB353">
            <v>2</v>
          </cell>
          <cell r="AC353">
            <v>1</v>
          </cell>
          <cell r="AD353">
            <v>2</v>
          </cell>
          <cell r="AE353">
            <v>2</v>
          </cell>
          <cell r="AF353">
            <v>1</v>
          </cell>
          <cell r="AG353">
            <v>16</v>
          </cell>
          <cell r="AH353" t="str">
            <v>list(list(c(-93.390088, -93.384274, -93.380592, -93.380565, -93.380459, -93.385097, -93.390046, -93.390088, 41.194928, 41.194873, 41.19498, 41.190461, 41.183498, 41.185928, 41.185923, 41.194928)))</v>
          </cell>
        </row>
        <row r="354">
          <cell r="A354">
            <v>1973110</v>
          </cell>
          <cell r="B354" t="str">
            <v>Sigourney city, Iowa</v>
          </cell>
          <cell r="C354">
            <v>2004</v>
          </cell>
          <cell r="D354">
            <v>57813</v>
          </cell>
          <cell r="E354">
            <v>0.14799999999999999</v>
          </cell>
          <cell r="F354">
            <v>7.7008928571428506E-2</v>
          </cell>
          <cell r="G354">
            <v>5.9151785714285698E-2</v>
          </cell>
          <cell r="H354">
            <v>8.3000000000000004E-2</v>
          </cell>
          <cell r="I354">
            <v>0.435</v>
          </cell>
          <cell r="J354">
            <v>-2.6711996114618702E-2</v>
          </cell>
          <cell r="K354">
            <v>0.45083612040133703</v>
          </cell>
          <cell r="L354">
            <v>0.17464788732394301</v>
          </cell>
          <cell r="M354">
            <v>0.28571428571428498</v>
          </cell>
          <cell r="N354">
            <v>0.28366445916114702</v>
          </cell>
          <cell r="O354">
            <v>0.76539278131634803</v>
          </cell>
          <cell r="P354">
            <v>0.41401273885350298</v>
          </cell>
          <cell r="Q354">
            <v>0.72611464968152795</v>
          </cell>
          <cell r="R354">
            <v>0.91595744680850999</v>
          </cell>
          <cell r="S354">
            <v>0.80997876857749396</v>
          </cell>
          <cell r="T354">
            <v>0.483014861995753</v>
          </cell>
          <cell r="U354">
            <v>0.80042462845010598</v>
          </cell>
          <cell r="V354">
            <v>0.89065817409766401</v>
          </cell>
          <cell r="W354">
            <v>2</v>
          </cell>
          <cell r="X354">
            <v>2</v>
          </cell>
          <cell r="Y354">
            <v>1</v>
          </cell>
          <cell r="Z354">
            <v>2</v>
          </cell>
          <cell r="AA354">
            <v>2</v>
          </cell>
          <cell r="AB354">
            <v>2</v>
          </cell>
          <cell r="AC354">
            <v>1</v>
          </cell>
          <cell r="AD354">
            <v>1</v>
          </cell>
          <cell r="AE354">
            <v>2</v>
          </cell>
          <cell r="AF354">
            <v>2</v>
          </cell>
          <cell r="AG354">
            <v>17</v>
          </cell>
          <cell r="AH354" t="str">
            <v>list(list(c(-92.219567, -92.214643, -92.214783, -92.207765, -92.205097, -92.200237, -92.200048, -92.190535, -92.190545, -92.187635, -92.18762, -92.188359, -92.190539, -92.190514, -92.185719, -92.183358, -92.183353, -92.180924, -92.180922, -92.179476, -92.176038, -92.176193, -92.180923, -92.180918, -92.185723, -92.185729, -92.187603, -92.190507, -92.190481, -92.192874, -92.192814, -92.199999, -92.199979, -92.205116, -92.205113, -92.209782, -92.209766, -92.219104, -92.219478, -92.219567, 41.34041, 
41.340374, 41.347656, 41.347684, 41.345882, 41.345888, 41.340429, 41.340458, 41.336831, 41.336845, 41.335847, 41.336561, 41.336551, 41.334308, 41.334325, 41.33373, 41.333001, 41.332999, 41.33227, 41.332814, 41.332677, 41.328416, 41.328298, 41.330131, 41.330137, 41.332417, 41.332414, 41.33356, 41.330124, 41.330106, 41.326487, 41.326452, 41.322868, 41.322834, 41.323177, 41.322316, 41.322808, 41.322749, 41.336767, 41.34041)))</v>
          </cell>
        </row>
        <row r="355">
          <cell r="A355">
            <v>1909820</v>
          </cell>
          <cell r="B355" t="str">
            <v>Calamus city, Iowa</v>
          </cell>
          <cell r="C355">
            <v>356</v>
          </cell>
          <cell r="D355">
            <v>68250</v>
          </cell>
          <cell r="E355">
            <v>2.8999999999999901E-2</v>
          </cell>
          <cell r="F355">
            <v>5.2631578947368397E-2</v>
          </cell>
          <cell r="G355">
            <v>4.0935672514619798E-2</v>
          </cell>
          <cell r="H355">
            <v>1.4999999999999999E-2</v>
          </cell>
          <cell r="I355">
            <v>0.38700000000000001</v>
          </cell>
          <cell r="J355">
            <v>-0.18906605922551201</v>
          </cell>
          <cell r="K355">
            <v>0.42907801418439701</v>
          </cell>
          <cell r="L355">
            <v>2.2857142857142802E-2</v>
          </cell>
          <cell r="M355">
            <v>0.15204678362572999</v>
          </cell>
          <cell r="N355">
            <v>0.54304635761589404</v>
          </cell>
          <cell r="O355">
            <v>9.9787685774946899E-2</v>
          </cell>
          <cell r="P355">
            <v>0.25159235668789798</v>
          </cell>
          <cell r="Q355">
            <v>0.55414012738853502</v>
          </cell>
          <cell r="R355">
            <v>0.37553191489361698</v>
          </cell>
          <cell r="S355">
            <v>0.66348195329087001</v>
          </cell>
          <cell r="T355">
            <v>0.39915074309978699</v>
          </cell>
          <cell r="U355">
            <v>0.14861995753715401</v>
          </cell>
          <cell r="V355">
            <v>0.34076433121019101</v>
          </cell>
          <cell r="W355">
            <v>1</v>
          </cell>
          <cell r="X355">
            <v>0</v>
          </cell>
          <cell r="Y355">
            <v>0</v>
          </cell>
          <cell r="Z355">
            <v>1</v>
          </cell>
          <cell r="AA355">
            <v>1</v>
          </cell>
          <cell r="AB355">
            <v>1</v>
          </cell>
          <cell r="AC355">
            <v>2</v>
          </cell>
          <cell r="AD355">
            <v>1</v>
          </cell>
          <cell r="AE355">
            <v>0</v>
          </cell>
          <cell r="AF355">
            <v>1</v>
          </cell>
          <cell r="AG355">
            <v>8</v>
          </cell>
          <cell r="AH355" t="str">
            <v>list(list(c(-90.767158, -90.767125, -90.762286, -90.752521, -90.75256, -90.750366, -90.750393, -90.752584, -90.752624, -90.760189, -90.760213, -90.762349, -90.762323, -90.767165, -90.767158, 41.829302, 41.831102, 41.831067, 41.831044, 41.82632, 41.82629, 41.824644, 41.824648, 41.822015, 41.822023, 41.820684, 41.820706, 41.822023, 41.822033, 41.829302)))</v>
          </cell>
        </row>
        <row r="356">
          <cell r="A356">
            <v>1983370</v>
          </cell>
          <cell r="B356" t="str">
            <v>Welton city, Iowa</v>
          </cell>
          <cell r="C356">
            <v>121</v>
          </cell>
          <cell r="D356">
            <v>65625</v>
          </cell>
          <cell r="E356">
            <v>2.5999999999999999E-2</v>
          </cell>
          <cell r="F356">
            <v>0.16279069767441801</v>
          </cell>
          <cell r="G356">
            <v>0.186046511627906</v>
          </cell>
          <cell r="H356">
            <v>1.7000000000000001E-2</v>
          </cell>
          <cell r="I356">
            <v>0.36799999999999999</v>
          </cell>
          <cell r="J356">
            <v>-0.266666666666666</v>
          </cell>
          <cell r="K356">
            <v>0.468354430379746</v>
          </cell>
          <cell r="L356">
            <v>0.10416666666666601</v>
          </cell>
          <cell r="M356">
            <v>0.209302325581395</v>
          </cell>
          <cell r="N356">
            <v>0.47792494481236197</v>
          </cell>
          <cell r="O356">
            <v>8.5987261146496796E-2</v>
          </cell>
          <cell r="P356">
            <v>0.82377919320594395</v>
          </cell>
          <cell r="Q356">
            <v>0.984076433121019</v>
          </cell>
          <cell r="R356">
            <v>0.40531914893616999</v>
          </cell>
          <cell r="S356">
            <v>0.581740976645435</v>
          </cell>
          <cell r="T356">
            <v>0.54670912951167705</v>
          </cell>
          <cell r="U356">
            <v>0.54246284501061504</v>
          </cell>
          <cell r="V356">
            <v>0.64225053078556205</v>
          </cell>
          <cell r="W356">
            <v>1</v>
          </cell>
          <cell r="X356">
            <v>0</v>
          </cell>
          <cell r="Y356">
            <v>2</v>
          </cell>
          <cell r="Z356">
            <v>2</v>
          </cell>
          <cell r="AA356">
            <v>1</v>
          </cell>
          <cell r="AB356">
            <v>1</v>
          </cell>
          <cell r="AC356">
            <v>2</v>
          </cell>
          <cell r="AD356">
            <v>1</v>
          </cell>
          <cell r="AE356">
            <v>1</v>
          </cell>
          <cell r="AF356">
            <v>1</v>
          </cell>
          <cell r="AG356">
            <v>12</v>
          </cell>
          <cell r="AH356" t="str">
            <v>list(list(c(-90.610209, -90.609094, -90.609102, -90.60668, -90.599416, -90.596699, -90.596384, -90.592885, -90.591095, -90.590742, -90.598082, -90.596983, -90.596994, -90.598235, -90.597416, -90.5985, -90.603296, -90.603294, -90.606264, -90.610247, -90.610209, 41.91636, 41.916358, 41.914809, 41.914352, 41.914445, 41.911354, 41.910136, 41.910042, 41.907444, 41.901884, 41.90193, 41.902885, 41.909191, 41.910641, 41.911461, 41.91209, 41.912035, 41.912729, 41.912729, 41.914866, 41.91636)))</v>
          </cell>
        </row>
        <row r="357">
          <cell r="A357">
            <v>1946245</v>
          </cell>
          <cell r="B357" t="str">
            <v>Lohrville city, Iowa</v>
          </cell>
          <cell r="C357">
            <v>381</v>
          </cell>
          <cell r="D357">
            <v>46250</v>
          </cell>
          <cell r="E357">
            <v>0.14099999999999999</v>
          </cell>
          <cell r="F357">
            <v>0.17213114754098299</v>
          </cell>
          <cell r="G357">
            <v>0.10655737704918</v>
          </cell>
          <cell r="H357">
            <v>1.4999999999999999E-2</v>
          </cell>
          <cell r="I357">
            <v>0.39100000000000001</v>
          </cell>
          <cell r="J357">
            <v>3.5326086956521702E-2</v>
          </cell>
          <cell r="K357">
            <v>0.47</v>
          </cell>
          <cell r="L357">
            <v>0.232704402515723</v>
          </cell>
          <cell r="M357">
            <v>0.15573770491803199</v>
          </cell>
          <cell r="N357">
            <v>6.8432671081677707E-2</v>
          </cell>
          <cell r="O357">
            <v>0.73885350318471299</v>
          </cell>
          <cell r="P357">
            <v>0.84607218683651797</v>
          </cell>
          <cell r="Q357">
            <v>0.91401273885350298</v>
          </cell>
          <cell r="R357">
            <v>0.37553191489361698</v>
          </cell>
          <cell r="S357">
            <v>0.68259023354564696</v>
          </cell>
          <cell r="T357">
            <v>0.55414012738853502</v>
          </cell>
          <cell r="U357">
            <v>0.89065817409766401</v>
          </cell>
          <cell r="V357">
            <v>0.36624203821655998</v>
          </cell>
          <cell r="W357">
            <v>2</v>
          </cell>
          <cell r="X357">
            <v>2</v>
          </cell>
          <cell r="Y357">
            <v>2</v>
          </cell>
          <cell r="Z357">
            <v>2</v>
          </cell>
          <cell r="AA357">
            <v>1</v>
          </cell>
          <cell r="AB357">
            <v>2</v>
          </cell>
          <cell r="AC357">
            <v>0</v>
          </cell>
          <cell r="AD357">
            <v>1</v>
          </cell>
          <cell r="AE357">
            <v>2</v>
          </cell>
          <cell r="AF357">
            <v>1</v>
          </cell>
          <cell r="AG357">
            <v>15</v>
          </cell>
          <cell r="AH357" t="str">
            <v>list(list(c(-94.566872, -94.547607, -94.542837, -94.535782, -94.532818, -94.532783, -94.537501, -94.537235, -94.565831, -94.566872, 42.278012, 42.277955, 42.278002, 42.269275, 42.269279, 42.263638, 42.2636, 42.256367, 42.256385, 42.278012)))</v>
          </cell>
        </row>
        <row r="358">
          <cell r="A358">
            <v>1987375</v>
          </cell>
          <cell r="B358" t="str">
            <v>Yetter city, Iowa</v>
          </cell>
          <cell r="C358">
            <v>19</v>
          </cell>
          <cell r="D358" t="str">
            <v>NA</v>
          </cell>
          <cell r="E358">
            <v>6.7000000000000004E-2</v>
          </cell>
          <cell r="F358">
            <v>0</v>
          </cell>
          <cell r="G358">
            <v>0</v>
          </cell>
          <cell r="H358">
            <v>0</v>
          </cell>
          <cell r="I358">
            <v>0.46700000000000003</v>
          </cell>
          <cell r="J358">
            <v>-0.441176470588235</v>
          </cell>
          <cell r="K358">
            <v>0.54545454545454497</v>
          </cell>
          <cell r="L358">
            <v>0.4375</v>
          </cell>
          <cell r="M358">
            <v>0</v>
          </cell>
          <cell r="N358">
            <v>0</v>
          </cell>
          <cell r="O358">
            <v>0.323779193205944</v>
          </cell>
          <cell r="P358">
            <v>0</v>
          </cell>
          <cell r="Q358">
            <v>0</v>
          </cell>
          <cell r="R358">
            <v>0</v>
          </cell>
          <cell r="S358">
            <v>0.87367303609341795</v>
          </cell>
          <cell r="T358">
            <v>0.76220806794055196</v>
          </cell>
          <cell r="U358">
            <v>0.97770700636942598</v>
          </cell>
          <cell r="V358">
            <v>0</v>
          </cell>
          <cell r="W358">
            <v>2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2</v>
          </cell>
          <cell r="AC358">
            <v>2</v>
          </cell>
          <cell r="AD358">
            <v>2</v>
          </cell>
          <cell r="AE358">
            <v>2</v>
          </cell>
          <cell r="AF358">
            <v>0</v>
          </cell>
          <cell r="AG358">
            <v>10</v>
          </cell>
          <cell r="AH358" t="str">
            <v>list(list(c(-94.848048, -94.838291, -94.838161, -94.846502, -94.847982, -94.848048, 42.318031, 42.317926, 42.314313, 42.3143, 42.314045, 42.318031)))</v>
          </cell>
        </row>
        <row r="359">
          <cell r="A359">
            <v>1977970</v>
          </cell>
          <cell r="B359" t="str">
            <v>Thurman city, Iowa</v>
          </cell>
          <cell r="C359">
            <v>167</v>
          </cell>
          <cell r="D359">
            <v>91188</v>
          </cell>
          <cell r="E359">
            <v>5.5E-2</v>
          </cell>
          <cell r="F359">
            <v>4.3478260869565202E-2</v>
          </cell>
          <cell r="G359">
            <v>2.8985507246376802E-2</v>
          </cell>
          <cell r="H359">
            <v>0</v>
          </cell>
          <cell r="I359">
            <v>0.38299999999999901</v>
          </cell>
          <cell r="J359">
            <v>-0.27074235807860197</v>
          </cell>
          <cell r="K359">
            <v>0.37226277372262701</v>
          </cell>
          <cell r="L359">
            <v>0</v>
          </cell>
          <cell r="M359">
            <v>0.17391304347826</v>
          </cell>
          <cell r="N359">
            <v>0.88410596026489996</v>
          </cell>
          <cell r="O359">
            <v>0.24522292993630501</v>
          </cell>
          <cell r="P359">
            <v>0.20382165605095501</v>
          </cell>
          <cell r="Q359">
            <v>0.38959660297239901</v>
          </cell>
          <cell r="R359">
            <v>0</v>
          </cell>
          <cell r="S359">
            <v>0.64649681528662395</v>
          </cell>
          <cell r="T359">
            <v>0.234607218683651</v>
          </cell>
          <cell r="U359">
            <v>0</v>
          </cell>
          <cell r="V359">
            <v>0.468152866242038</v>
          </cell>
          <cell r="W359">
            <v>0</v>
          </cell>
          <cell r="X359">
            <v>0</v>
          </cell>
          <cell r="Y359">
            <v>0</v>
          </cell>
          <cell r="Z359">
            <v>1</v>
          </cell>
          <cell r="AA359">
            <v>0</v>
          </cell>
          <cell r="AB359">
            <v>1</v>
          </cell>
          <cell r="AC359">
            <v>2</v>
          </cell>
          <cell r="AD359">
            <v>0</v>
          </cell>
          <cell r="AE359">
            <v>0</v>
          </cell>
          <cell r="AF359">
            <v>1</v>
          </cell>
          <cell r="AG359">
            <v>5</v>
          </cell>
          <cell r="AH359" t="str">
            <v>list(list(c(-95.755959, -95.741607, -95.741627, -95.741646, -95.746881, -95.756146, -95.755959, 40.82555, 40.825573, 40.81981, 40.81471, 40.814699, 40.814673, 40.82555)))</v>
          </cell>
        </row>
        <row r="360">
          <cell r="A360">
            <v>1908560</v>
          </cell>
          <cell r="B360" t="str">
            <v>Bristow city, Iowa</v>
          </cell>
          <cell r="C360">
            <v>145</v>
          </cell>
          <cell r="D360">
            <v>107542</v>
          </cell>
          <cell r="E360">
            <v>5.0999999999999997E-2</v>
          </cell>
          <cell r="F360">
            <v>0.132530120481927</v>
          </cell>
          <cell r="G360">
            <v>4.8192771084337303E-2</v>
          </cell>
          <cell r="H360">
            <v>0</v>
          </cell>
          <cell r="I360">
            <v>0.26400000000000001</v>
          </cell>
          <cell r="J360">
            <v>-9.375E-2</v>
          </cell>
          <cell r="K360">
            <v>0.52857142857142803</v>
          </cell>
          <cell r="L360">
            <v>0.15306122448979501</v>
          </cell>
          <cell r="M360">
            <v>6.0240963855421603E-2</v>
          </cell>
          <cell r="N360">
            <v>0.95695364238410596</v>
          </cell>
          <cell r="O360">
            <v>0.21656050955414</v>
          </cell>
          <cell r="P360">
            <v>0.709129511677282</v>
          </cell>
          <cell r="Q360">
            <v>0.63375796178343902</v>
          </cell>
          <cell r="R360">
            <v>0</v>
          </cell>
          <cell r="S360">
            <v>0.14755838641188901</v>
          </cell>
          <cell r="T360">
            <v>0.71868365180466998</v>
          </cell>
          <cell r="U360">
            <v>0.73673036093418198</v>
          </cell>
          <cell r="V360">
            <v>5.4140127388534999E-2</v>
          </cell>
          <cell r="W360">
            <v>0</v>
          </cell>
          <cell r="X360">
            <v>0</v>
          </cell>
          <cell r="Y360">
            <v>2</v>
          </cell>
          <cell r="Z360">
            <v>1</v>
          </cell>
          <cell r="AA360">
            <v>0</v>
          </cell>
          <cell r="AB360">
            <v>0</v>
          </cell>
          <cell r="AC360">
            <v>2</v>
          </cell>
          <cell r="AD360">
            <v>2</v>
          </cell>
          <cell r="AE360">
            <v>2</v>
          </cell>
          <cell r="AF360">
            <v>0</v>
          </cell>
          <cell r="AG360">
            <v>9</v>
          </cell>
          <cell r="AH360" t="str">
            <v>list(list(c(-92.917121, -92.907347, -92.898723, -92.898722, -92.907461, -92.917228, -92.917121, 42.78102, 42.780994, 42.781113, 42.766599, 42.766492, 42.766524, 42.78102)))</v>
          </cell>
        </row>
        <row r="361">
          <cell r="A361">
            <v>1940170</v>
          </cell>
          <cell r="B361" t="str">
            <v>Kalona city, Iowa</v>
          </cell>
          <cell r="C361">
            <v>2630</v>
          </cell>
          <cell r="D361">
            <v>80129</v>
          </cell>
          <cell r="E361">
            <v>4.5999999999999999E-2</v>
          </cell>
          <cell r="F361">
            <v>8.4104289318755202E-2</v>
          </cell>
          <cell r="G361">
            <v>1.59798149705635E-2</v>
          </cell>
          <cell r="H361">
            <v>4.0000000000000001E-3</v>
          </cell>
          <cell r="I361">
            <v>0.28399999999999997</v>
          </cell>
          <cell r="J361">
            <v>0.112991959373677</v>
          </cell>
          <cell r="K361">
            <v>0.38805970149253699</v>
          </cell>
          <cell r="L361">
            <v>4.80384307445956E-2</v>
          </cell>
          <cell r="M361">
            <v>0.21194280908326299</v>
          </cell>
          <cell r="N361">
            <v>0.77704194260485604</v>
          </cell>
          <cell r="O361">
            <v>0.19002123142250499</v>
          </cell>
          <cell r="P361">
            <v>0.46178343949044498</v>
          </cell>
          <cell r="Q361">
            <v>0.23036093418258999</v>
          </cell>
          <cell r="R361">
            <v>0.22765957446808499</v>
          </cell>
          <cell r="S361">
            <v>0.20806794055201699</v>
          </cell>
          <cell r="T361">
            <v>0.27600849256900201</v>
          </cell>
          <cell r="U361">
            <v>0.24734607218683599</v>
          </cell>
          <cell r="V361">
            <v>0.65817409766454305</v>
          </cell>
          <cell r="W361">
            <v>0</v>
          </cell>
          <cell r="X361">
            <v>0</v>
          </cell>
          <cell r="Y361">
            <v>1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1</v>
          </cell>
          <cell r="AG361">
            <v>2</v>
          </cell>
          <cell r="AH361" t="str">
            <v>list(list(c(-91.718909, -91.704465, -91.694789, -91.685296, -91.685425, -91.704676, -91.709534, -91.709542, -91.714455, -91.714456, -91.716815, -91.716621, -91.719063, -91.718909, 41.496792, 41.496599, 41.49644, 41.496579, 41.478471, 41.478492, 41.478555, 41.474982, 41.475075, 41.478653, 41.478686, 41.489517, 41.489525, 41.496792)))</v>
          </cell>
        </row>
        <row r="362">
          <cell r="A362">
            <v>1934005</v>
          </cell>
          <cell r="B362" t="str">
            <v>Hancock city, Iowa</v>
          </cell>
          <cell r="C362">
            <v>200</v>
          </cell>
          <cell r="D362">
            <v>82083</v>
          </cell>
          <cell r="E362">
            <v>5.5999999999999897E-2</v>
          </cell>
          <cell r="F362">
            <v>5.1546391752577303E-2</v>
          </cell>
          <cell r="G362">
            <v>5.1546391752577303E-2</v>
          </cell>
          <cell r="H362">
            <v>6.9999999999999897E-3</v>
          </cell>
          <cell r="I362">
            <v>0.27899999999999903</v>
          </cell>
          <cell r="J362">
            <v>2.04081632653061E-2</v>
          </cell>
          <cell r="K362">
            <v>0.331168831168831</v>
          </cell>
          <cell r="L362">
            <v>9.34579439252336E-2</v>
          </cell>
          <cell r="M362">
            <v>7.2164948453608199E-2</v>
          </cell>
          <cell r="N362">
            <v>0.80022075055187603</v>
          </cell>
          <cell r="O362">
            <v>0.25053078556263197</v>
          </cell>
          <cell r="P362">
            <v>0.24522292993630501</v>
          </cell>
          <cell r="Q362">
            <v>0.66560509554140102</v>
          </cell>
          <cell r="R362">
            <v>0.25957446808510598</v>
          </cell>
          <cell r="S362">
            <v>0.19639065817409701</v>
          </cell>
          <cell r="T362">
            <v>0.145435244161358</v>
          </cell>
          <cell r="U362">
            <v>0.48195329087048799</v>
          </cell>
          <cell r="V362">
            <v>7.32484076433121E-2</v>
          </cell>
          <cell r="W362">
            <v>0</v>
          </cell>
          <cell r="X362">
            <v>0</v>
          </cell>
          <cell r="Y362">
            <v>0</v>
          </cell>
          <cell r="Z362">
            <v>1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</v>
          </cell>
          <cell r="AF362">
            <v>0</v>
          </cell>
          <cell r="AG362">
            <v>2</v>
          </cell>
          <cell r="AH362" t="str">
            <v>list(list(c(-95.370895, -95.37093, -95.366108, -95.366097, -95.356486, -95.356463, -95.354604, -95.354191, -95.356443, -95.356489, -95.36613, -95.366159, -95.368466, -95.37038, -95.37094, -95.370895, 41.390037, 41.397293, 41.397282, 41.400918, 41.400867, 41.391106, 41.3911, 41.389986, 41.389997, 41.386395, 41.386387, 41.382778, 41.38277, 41.38275, 41.382639, 41.390037)))</v>
          </cell>
        </row>
        <row r="363">
          <cell r="A363">
            <v>1922350</v>
          </cell>
          <cell r="B363" t="str">
            <v>Drakesville city, Iowa</v>
          </cell>
          <cell r="C363">
            <v>164</v>
          </cell>
          <cell r="D363">
            <v>81250</v>
          </cell>
          <cell r="E363">
            <v>5.3999999999999999E-2</v>
          </cell>
          <cell r="F363">
            <v>6.6666666666666596E-2</v>
          </cell>
          <cell r="G363">
            <v>8.3333333333333301E-2</v>
          </cell>
          <cell r="H363">
            <v>0</v>
          </cell>
          <cell r="I363">
            <v>0.33600000000000002</v>
          </cell>
          <cell r="J363">
            <v>-0.108695652173913</v>
          </cell>
          <cell r="K363">
            <v>0.37272727272727202</v>
          </cell>
          <cell r="L363">
            <v>6.25E-2</v>
          </cell>
          <cell r="M363">
            <v>0.1</v>
          </cell>
          <cell r="N363">
            <v>0.79139072847682101</v>
          </cell>
          <cell r="O363">
            <v>0.23991507430997799</v>
          </cell>
          <cell r="P363">
            <v>0.34713375796178297</v>
          </cell>
          <cell r="Q363">
            <v>0.85350318471337505</v>
          </cell>
          <cell r="R363">
            <v>0</v>
          </cell>
          <cell r="S363">
            <v>0.42675159235668703</v>
          </cell>
          <cell r="T363">
            <v>0.23885350318471299</v>
          </cell>
          <cell r="U363">
            <v>0.32802547770700602</v>
          </cell>
          <cell r="V363">
            <v>0.13057324840764301</v>
          </cell>
          <cell r="W363">
            <v>0</v>
          </cell>
          <cell r="X363">
            <v>0</v>
          </cell>
          <cell r="Y363">
            <v>1</v>
          </cell>
          <cell r="Z363">
            <v>2</v>
          </cell>
          <cell r="AA363">
            <v>0</v>
          </cell>
          <cell r="AB363">
            <v>1</v>
          </cell>
          <cell r="AC363">
            <v>2</v>
          </cell>
          <cell r="AD363">
            <v>0</v>
          </cell>
          <cell r="AE363">
            <v>0</v>
          </cell>
          <cell r="AF363">
            <v>0</v>
          </cell>
          <cell r="AG363">
            <v>6</v>
          </cell>
          <cell r="AH363" t="str">
            <v>list(list(c(-92.486018, -92.478396, -92.476595, -92.47652, -92.486105, -92.486018, 40.802167, 40.802103, 40.802107, 40.794966, 40.795058, 40.802167)))</v>
          </cell>
        </row>
        <row r="364">
          <cell r="A364">
            <v>1924825</v>
          </cell>
          <cell r="B364" t="str">
            <v>Elkport city, Iowa</v>
          </cell>
          <cell r="C364">
            <v>29</v>
          </cell>
          <cell r="D364" t="str">
            <v>NA</v>
          </cell>
          <cell r="E364">
            <v>4.4999999999999998E-2</v>
          </cell>
          <cell r="F364">
            <v>9.0909090909090898E-2</v>
          </cell>
          <cell r="G364">
            <v>0</v>
          </cell>
          <cell r="H364">
            <v>0</v>
          </cell>
          <cell r="I364">
            <v>0.81</v>
          </cell>
          <cell r="J364">
            <v>-0.21621621621621601</v>
          </cell>
          <cell r="K364">
            <v>0.52380952380952295</v>
          </cell>
          <cell r="L364">
            <v>0</v>
          </cell>
          <cell r="M364">
            <v>0</v>
          </cell>
          <cell r="N364">
            <v>0</v>
          </cell>
          <cell r="O364">
            <v>0.18152866242038199</v>
          </cell>
          <cell r="P364">
            <v>0.49044585987261102</v>
          </cell>
          <cell r="Q364">
            <v>0</v>
          </cell>
          <cell r="R364">
            <v>0</v>
          </cell>
          <cell r="S364">
            <v>0.99787685774946899</v>
          </cell>
          <cell r="T364">
            <v>0.70382165605095504</v>
          </cell>
          <cell r="U364">
            <v>0</v>
          </cell>
          <cell r="V364">
            <v>0</v>
          </cell>
          <cell r="W364">
            <v>2</v>
          </cell>
          <cell r="X364">
            <v>0</v>
          </cell>
          <cell r="Y364">
            <v>1</v>
          </cell>
          <cell r="Z364">
            <v>0</v>
          </cell>
          <cell r="AA364">
            <v>0</v>
          </cell>
          <cell r="AB364">
            <v>2</v>
          </cell>
          <cell r="AC364">
            <v>2</v>
          </cell>
          <cell r="AD364">
            <v>2</v>
          </cell>
          <cell r="AE364">
            <v>0</v>
          </cell>
          <cell r="AF364">
            <v>0</v>
          </cell>
          <cell r="AG364">
            <v>9</v>
          </cell>
          <cell r="AH364" t="str">
            <v>list(list(c(-91.279779, -91.275278, -91.274794, -91.275905, -91.27396, -91.271982, -91.270082, -91.269552, -91.273449, -91.274378, -91.279633, -91.280516, -91.279779, 42.743244, 42.743237, 42.74692, 42.749387, 42.749845, 42.743266, 42.743283, 42.738043, 42.737832, 42.73925, 42.737266, 42.737589, 42.743244)))</v>
          </cell>
        </row>
        <row r="365">
          <cell r="A365">
            <v>1969195</v>
          </cell>
          <cell r="B365" t="str">
            <v>Rudd city, Iowa</v>
          </cell>
          <cell r="C365">
            <v>358</v>
          </cell>
          <cell r="D365">
            <v>75833</v>
          </cell>
          <cell r="E365">
            <v>0.127</v>
          </cell>
          <cell r="F365">
            <v>7.2916666666666602E-2</v>
          </cell>
          <cell r="G365">
            <v>1.04166666666666E-2</v>
          </cell>
          <cell r="H365">
            <v>3.2000000000000001E-2</v>
          </cell>
          <cell r="I365">
            <v>0.251</v>
          </cell>
          <cell r="J365">
            <v>-2.9810298102981001E-2</v>
          </cell>
          <cell r="K365">
            <v>0.52941176470588203</v>
          </cell>
          <cell r="L365">
            <v>5.8823529411764698E-2</v>
          </cell>
          <cell r="M365">
            <v>5.7291666666666602E-2</v>
          </cell>
          <cell r="N365">
            <v>0.70529801324503305</v>
          </cell>
          <cell r="O365">
            <v>0.67091295116772798</v>
          </cell>
          <cell r="P365">
            <v>0.386411889596603</v>
          </cell>
          <cell r="Q365">
            <v>0.18046709129511601</v>
          </cell>
          <cell r="R365">
            <v>0.61702127659574402</v>
          </cell>
          <cell r="S365">
            <v>0.117834394904458</v>
          </cell>
          <cell r="T365">
            <v>0.72080679405520098</v>
          </cell>
          <cell r="U365">
            <v>0.30148619957537098</v>
          </cell>
          <cell r="V365">
            <v>5.20169851380042E-2</v>
          </cell>
          <cell r="W365">
            <v>0</v>
          </cell>
          <cell r="X365">
            <v>2</v>
          </cell>
          <cell r="Y365">
            <v>1</v>
          </cell>
          <cell r="Z365">
            <v>0</v>
          </cell>
          <cell r="AA365">
            <v>1</v>
          </cell>
          <cell r="AB365">
            <v>0</v>
          </cell>
          <cell r="AC365">
            <v>1</v>
          </cell>
          <cell r="AD365">
            <v>2</v>
          </cell>
          <cell r="AE365">
            <v>0</v>
          </cell>
          <cell r="AF365">
            <v>0</v>
          </cell>
          <cell r="AG365">
            <v>7</v>
          </cell>
          <cell r="AH365" t="str">
            <v>list(list(c(-92.915472, -92.915423, -92.894222, -92.893871, -92.902777, -92.915443, -92.915472, 43.12497, 43.133592, 43.13344, 43.118867, 43.118829, 43.119303, 43.12497)))</v>
          </cell>
        </row>
        <row r="366">
          <cell r="A366">
            <v>1904240</v>
          </cell>
          <cell r="B366" t="str">
            <v>Bagley city, Iowa</v>
          </cell>
          <cell r="C366">
            <v>233</v>
          </cell>
          <cell r="D366">
            <v>38906</v>
          </cell>
          <cell r="E366">
            <v>0.19</v>
          </cell>
          <cell r="F366">
            <v>0.36641221374045801</v>
          </cell>
          <cell r="G366">
            <v>0.15267175572519001</v>
          </cell>
          <cell r="H366">
            <v>9.5000000000000001E-2</v>
          </cell>
          <cell r="I366">
            <v>0.57799999999999996</v>
          </cell>
          <cell r="J366">
            <v>-0.23102310231023099</v>
          </cell>
          <cell r="K366">
            <v>0.69035532994923798</v>
          </cell>
          <cell r="L366">
            <v>0.130136986301369</v>
          </cell>
          <cell r="M366">
            <v>0.221374045801526</v>
          </cell>
          <cell r="N366">
            <v>1.7660044150110299E-2</v>
          </cell>
          <cell r="O366">
            <v>0.86730360934182504</v>
          </cell>
          <cell r="P366">
            <v>0.98938428874734596</v>
          </cell>
          <cell r="Q366">
            <v>0.968152866242038</v>
          </cell>
          <cell r="R366">
            <v>0.93936170212765902</v>
          </cell>
          <cell r="S366">
            <v>0.96284501061571104</v>
          </cell>
          <cell r="T366">
            <v>0.95966029723991497</v>
          </cell>
          <cell r="U366">
            <v>0.65817409766454305</v>
          </cell>
          <cell r="V366">
            <v>0.70063694267515897</v>
          </cell>
          <cell r="W366">
            <v>2</v>
          </cell>
          <cell r="X366">
            <v>2</v>
          </cell>
          <cell r="Y366">
            <v>2</v>
          </cell>
          <cell r="Z366">
            <v>2</v>
          </cell>
          <cell r="AA366">
            <v>2</v>
          </cell>
          <cell r="AB366">
            <v>2</v>
          </cell>
          <cell r="AC366">
            <v>2</v>
          </cell>
          <cell r="AD366">
            <v>2</v>
          </cell>
          <cell r="AE366">
            <v>1</v>
          </cell>
          <cell r="AF366">
            <v>2</v>
          </cell>
          <cell r="AG366">
            <v>19</v>
          </cell>
          <cell r="AH366" t="str">
            <v>list(list(c(-94.435078, -94.425565, -94.425326, -94.435154, -94.435078, 41.851055, 41.850801, 41.84191, 41.841986, 41.851055)))</v>
          </cell>
        </row>
        <row r="367">
          <cell r="A367">
            <v>1951105</v>
          </cell>
          <cell r="B367" t="str">
            <v>Menlo city, Iowa</v>
          </cell>
          <cell r="C367">
            <v>345</v>
          </cell>
          <cell r="D367">
            <v>77396</v>
          </cell>
          <cell r="E367">
            <v>5.2999999999999999E-2</v>
          </cell>
          <cell r="F367">
            <v>0.17197452229299301</v>
          </cell>
          <cell r="G367">
            <v>7.0063694267515894E-2</v>
          </cell>
          <cell r="H367">
            <v>0.16</v>
          </cell>
          <cell r="I367">
            <v>0.19899999999999901</v>
          </cell>
          <cell r="J367">
            <v>-2.2662889518413599E-2</v>
          </cell>
          <cell r="K367">
            <v>0.52140077821011599</v>
          </cell>
          <cell r="L367">
            <v>0.21875</v>
          </cell>
          <cell r="M367">
            <v>7.6433121019108194E-2</v>
          </cell>
          <cell r="N367">
            <v>0.73178807947019797</v>
          </cell>
          <cell r="O367">
            <v>0.22929936305732401</v>
          </cell>
          <cell r="P367">
            <v>0.84501061571125202</v>
          </cell>
          <cell r="Q367">
            <v>0.80254777070063699</v>
          </cell>
          <cell r="R367">
            <v>0.97978723404255297</v>
          </cell>
          <cell r="S367">
            <v>2.8662420382165599E-2</v>
          </cell>
          <cell r="T367">
            <v>0.69532908704883201</v>
          </cell>
          <cell r="U367">
            <v>0.87261146496815201</v>
          </cell>
          <cell r="V367">
            <v>8.3864118895965997E-2</v>
          </cell>
          <cell r="W367">
            <v>0</v>
          </cell>
          <cell r="X367">
            <v>0</v>
          </cell>
          <cell r="Y367">
            <v>2</v>
          </cell>
          <cell r="Z367">
            <v>2</v>
          </cell>
          <cell r="AA367">
            <v>2</v>
          </cell>
          <cell r="AB367">
            <v>0</v>
          </cell>
          <cell r="AC367">
            <v>1</v>
          </cell>
          <cell r="AD367">
            <v>2</v>
          </cell>
          <cell r="AE367">
            <v>2</v>
          </cell>
          <cell r="AF367">
            <v>0</v>
          </cell>
          <cell r="AG367">
            <v>11</v>
          </cell>
          <cell r="AH367" t="str">
            <v>list(list(c(-94.410895, -94.397794, -94.398088, -94.394903, -94.39492, -94.39494, -94.398123, -94.398141, -94.410958, -94.410895, 41.527047, 41.527127, 41.523588, 41.523573, 41.522081, 41.519661, 41.519645, 41.517275, 41.517245, 41.527047)))</v>
          </cell>
        </row>
        <row r="368">
          <cell r="A368">
            <v>1915465</v>
          </cell>
          <cell r="B368" t="str">
            <v>Colwell city, Iowa</v>
          </cell>
          <cell r="C368">
            <v>55</v>
          </cell>
          <cell r="D368" t="str">
            <v>NA</v>
          </cell>
          <cell r="E368">
            <v>0</v>
          </cell>
          <cell r="F368">
            <v>4.7619047619047603E-2</v>
          </cell>
          <cell r="G368">
            <v>9.5238095238095205E-2</v>
          </cell>
          <cell r="H368">
            <v>0</v>
          </cell>
          <cell r="I368">
            <v>0.32400000000000001</v>
          </cell>
          <cell r="J368">
            <v>-0.24657534246575299</v>
          </cell>
          <cell r="K368">
            <v>0.53125</v>
          </cell>
          <cell r="L368">
            <v>0.16</v>
          </cell>
          <cell r="M368">
            <v>9.5238095238095205E-2</v>
          </cell>
          <cell r="N368">
            <v>0</v>
          </cell>
          <cell r="O368">
            <v>0</v>
          </cell>
          <cell r="P368">
            <v>0.22186836518046699</v>
          </cell>
          <cell r="Q368">
            <v>0.89171974522292996</v>
          </cell>
          <cell r="R368">
            <v>0</v>
          </cell>
          <cell r="S368">
            <v>0.37261146496815201</v>
          </cell>
          <cell r="T368">
            <v>0.727176220806794</v>
          </cell>
          <cell r="U368">
            <v>0.759023354564755</v>
          </cell>
          <cell r="V368">
            <v>0.115711252653927</v>
          </cell>
          <cell r="W368">
            <v>2</v>
          </cell>
          <cell r="X368">
            <v>0</v>
          </cell>
          <cell r="Y368">
            <v>0</v>
          </cell>
          <cell r="Z368">
            <v>2</v>
          </cell>
          <cell r="AA368">
            <v>0</v>
          </cell>
          <cell r="AB368">
            <v>1</v>
          </cell>
          <cell r="AC368">
            <v>2</v>
          </cell>
          <cell r="AD368">
            <v>2</v>
          </cell>
          <cell r="AE368">
            <v>2</v>
          </cell>
          <cell r="AF368">
            <v>0</v>
          </cell>
          <cell r="AG368">
            <v>11</v>
          </cell>
          <cell r="AH368" t="str">
            <v>list(list(c(-92.595381, -92.587953, -92.587874, -92.587877, -92.595283, -92.595381, 43.160396, 43.160468, 43.155911, 43.154075, 43.154026, 43.160396)))</v>
          </cell>
        </row>
        <row r="369">
          <cell r="A369">
            <v>1953670</v>
          </cell>
          <cell r="B369" t="str">
            <v>Montour city, Iowa</v>
          </cell>
          <cell r="C369">
            <v>203</v>
          </cell>
          <cell r="D369">
            <v>81346</v>
          </cell>
          <cell r="E369">
            <v>6.8000000000000005E-2</v>
          </cell>
          <cell r="F369">
            <v>5.6603773584905599E-2</v>
          </cell>
          <cell r="G369">
            <v>3.7735849056603703E-2</v>
          </cell>
          <cell r="H369">
            <v>8.0000000000000002E-3</v>
          </cell>
          <cell r="I369">
            <v>0.377999999999999</v>
          </cell>
          <cell r="J369">
            <v>-0.184738955823293</v>
          </cell>
          <cell r="K369">
            <v>0.56804733727810597</v>
          </cell>
          <cell r="L369">
            <v>0</v>
          </cell>
          <cell r="M369">
            <v>0.14150943396226401</v>
          </cell>
          <cell r="N369">
            <v>0.79690949227372998</v>
          </cell>
          <cell r="O369">
            <v>0.33014861995753703</v>
          </cell>
          <cell r="P369">
            <v>0.28343949044585898</v>
          </cell>
          <cell r="Q369">
            <v>0.50849256900212303</v>
          </cell>
          <cell r="R369">
            <v>0.275531914893617</v>
          </cell>
          <cell r="S369">
            <v>0.62738853503184699</v>
          </cell>
          <cell r="T369">
            <v>0.81847133757961699</v>
          </cell>
          <cell r="U369">
            <v>0</v>
          </cell>
          <cell r="V369">
            <v>0.28662420382165599</v>
          </cell>
          <cell r="W369">
            <v>0</v>
          </cell>
          <cell r="X369">
            <v>1</v>
          </cell>
          <cell r="Y369">
            <v>0</v>
          </cell>
          <cell r="Z369">
            <v>1</v>
          </cell>
          <cell r="AA369">
            <v>0</v>
          </cell>
          <cell r="AB369">
            <v>1</v>
          </cell>
          <cell r="AC369">
            <v>2</v>
          </cell>
          <cell r="AD369">
            <v>2</v>
          </cell>
          <cell r="AE369">
            <v>0</v>
          </cell>
          <cell r="AF369">
            <v>0</v>
          </cell>
          <cell r="AG369">
            <v>7</v>
          </cell>
          <cell r="AH369" t="str">
            <v>list(list(c(-92.725619, -92.72075, -92.720773, -92.711112, -92.708484, -92.708471, -92.718266, -92.71828, -92.725667, -92.725619, 41.981515, 41.980386, 41.985569, 41.985057, 41.985071, 41.974895, 41.974955, 41.978623, 41.978673, 41.981515)))</v>
          </cell>
        </row>
        <row r="370">
          <cell r="A370">
            <v>1907750</v>
          </cell>
          <cell r="B370" t="str">
            <v>Boxholm city, Iowa</v>
          </cell>
          <cell r="C370">
            <v>181</v>
          </cell>
          <cell r="D370">
            <v>49375</v>
          </cell>
          <cell r="E370">
            <v>0.22</v>
          </cell>
          <cell r="F370">
            <v>0.25352112676056299</v>
          </cell>
          <cell r="G370">
            <v>9.85915492957746E-2</v>
          </cell>
          <cell r="H370">
            <v>4.0999999999999898E-2</v>
          </cell>
          <cell r="I370">
            <v>0.45600000000000002</v>
          </cell>
          <cell r="J370">
            <v>-7.1794871794871706E-2</v>
          </cell>
          <cell r="K370">
            <v>0.568965517241379</v>
          </cell>
          <cell r="L370">
            <v>0.18390804597701099</v>
          </cell>
          <cell r="M370">
            <v>0.12676056338028099</v>
          </cell>
          <cell r="N370">
            <v>0.105960264900662</v>
          </cell>
          <cell r="O370">
            <v>0.90870488322717602</v>
          </cell>
          <cell r="P370">
            <v>0.96178343949044498</v>
          </cell>
          <cell r="Q370">
            <v>0.902335456475583</v>
          </cell>
          <cell r="R370">
            <v>0.71276595744680804</v>
          </cell>
          <cell r="S370">
            <v>0.85774946921443695</v>
          </cell>
          <cell r="T370">
            <v>0.82059447983014799</v>
          </cell>
          <cell r="U370">
            <v>0.82377919320594395</v>
          </cell>
          <cell r="V370">
            <v>0.226114649681528</v>
          </cell>
          <cell r="W370">
            <v>2</v>
          </cell>
          <cell r="X370">
            <v>2</v>
          </cell>
          <cell r="Y370">
            <v>2</v>
          </cell>
          <cell r="Z370">
            <v>2</v>
          </cell>
          <cell r="AA370">
            <v>2</v>
          </cell>
          <cell r="AB370">
            <v>2</v>
          </cell>
          <cell r="AC370">
            <v>1</v>
          </cell>
          <cell r="AD370">
            <v>2</v>
          </cell>
          <cell r="AE370">
            <v>2</v>
          </cell>
          <cell r="AF370">
            <v>0</v>
          </cell>
          <cell r="AG370">
            <v>17</v>
          </cell>
          <cell r="AH370" t="str">
            <v>list(list(c(-94.115823, -94.096322, -94.096328, -94.096307, -94.115804, -94.115823, 42.180914, 42.180818, 42.173606, 42.166393, 42.166402, 42.180914)))</v>
          </cell>
        </row>
        <row r="371">
          <cell r="A371">
            <v>1959250</v>
          </cell>
          <cell r="B371" t="str">
            <v>Onslow city, Iowa</v>
          </cell>
          <cell r="C371">
            <v>201</v>
          </cell>
          <cell r="D371">
            <v>65313</v>
          </cell>
          <cell r="E371">
            <v>0.29199999999999998</v>
          </cell>
          <cell r="F371">
            <v>0.26041666666666602</v>
          </cell>
          <cell r="G371">
            <v>8.3333333333333301E-2</v>
          </cell>
          <cell r="H371">
            <v>0</v>
          </cell>
          <cell r="I371">
            <v>0.35</v>
          </cell>
          <cell r="J371">
            <v>2.03045685279187E-2</v>
          </cell>
          <cell r="K371">
            <v>0.36241610738254998</v>
          </cell>
          <cell r="L371">
            <v>0.16964285714285701</v>
          </cell>
          <cell r="M371">
            <v>0.3125</v>
          </cell>
          <cell r="N371">
            <v>0.46909492273730602</v>
          </cell>
          <cell r="O371">
            <v>0.96602972399150699</v>
          </cell>
          <cell r="P371">
            <v>0.96390658174097599</v>
          </cell>
          <cell r="Q371">
            <v>0.85350318471337505</v>
          </cell>
          <cell r="R371">
            <v>0</v>
          </cell>
          <cell r="S371">
            <v>0.49469214437367298</v>
          </cell>
          <cell r="T371">
            <v>0.20806794055201699</v>
          </cell>
          <cell r="U371">
            <v>0.78980891719745205</v>
          </cell>
          <cell r="V371">
            <v>0.93736730360934095</v>
          </cell>
          <cell r="W371">
            <v>1</v>
          </cell>
          <cell r="X371">
            <v>2</v>
          </cell>
          <cell r="Y371">
            <v>2</v>
          </cell>
          <cell r="Z371">
            <v>2</v>
          </cell>
          <cell r="AA371">
            <v>0</v>
          </cell>
          <cell r="AB371">
            <v>1</v>
          </cell>
          <cell r="AC371">
            <v>0</v>
          </cell>
          <cell r="AD371">
            <v>0</v>
          </cell>
          <cell r="AE371">
            <v>2</v>
          </cell>
          <cell r="AF371">
            <v>2</v>
          </cell>
          <cell r="AG371">
            <v>12</v>
          </cell>
          <cell r="AH371" t="str">
            <v>list(list(c(-91.019554, -91.01641, -91.015608, -91.014333, -91.014356, -91.013403, -91.011384, -91.011466, -91.014449, -91.019522, -91.019554, 42.108216, 42.107509, 42.113187, 42.113218, 42.111013, 42.11051, 42.110483, 42.103201, 42.103228, 42.103124, 42.108216)))</v>
          </cell>
        </row>
        <row r="372">
          <cell r="A372">
            <v>1921405</v>
          </cell>
          <cell r="B372" t="str">
            <v>Dike city, Iowa</v>
          </cell>
          <cell r="C372">
            <v>1304</v>
          </cell>
          <cell r="D372">
            <v>91146</v>
          </cell>
          <cell r="E372">
            <v>5.3999999999999999E-2</v>
          </cell>
          <cell r="F372">
            <v>2.2471910112359501E-2</v>
          </cell>
          <cell r="G372">
            <v>3.1835205992509302E-2</v>
          </cell>
          <cell r="H372">
            <v>1.4999999999999999E-2</v>
          </cell>
          <cell r="I372">
            <v>0.34200000000000003</v>
          </cell>
          <cell r="J372">
            <v>7.8577336641852694E-2</v>
          </cell>
          <cell r="K372">
            <v>0.28556149732620301</v>
          </cell>
          <cell r="L372">
            <v>3.6101083032490898E-2</v>
          </cell>
          <cell r="M372">
            <v>0.16853932584269599</v>
          </cell>
          <cell r="N372">
            <v>0.88300220750551806</v>
          </cell>
          <cell r="O372">
            <v>0.23991507430997799</v>
          </cell>
          <cell r="P372">
            <v>0.11464968152866201</v>
          </cell>
          <cell r="Q372">
            <v>0.43312101910827999</v>
          </cell>
          <cell r="R372">
            <v>0.37553191489361698</v>
          </cell>
          <cell r="S372">
            <v>0.450106157112526</v>
          </cell>
          <cell r="T372">
            <v>8.7048832271762203E-2</v>
          </cell>
          <cell r="U372">
            <v>0.19108280254776999</v>
          </cell>
          <cell r="V372">
            <v>0.43312101910827999</v>
          </cell>
          <cell r="W372">
            <v>0</v>
          </cell>
          <cell r="X372">
            <v>0</v>
          </cell>
          <cell r="Y372">
            <v>0</v>
          </cell>
          <cell r="Z372">
            <v>1</v>
          </cell>
          <cell r="AA372">
            <v>1</v>
          </cell>
          <cell r="AB372">
            <v>1</v>
          </cell>
          <cell r="AC372">
            <v>0</v>
          </cell>
          <cell r="AD372">
            <v>0</v>
          </cell>
          <cell r="AE372">
            <v>0</v>
          </cell>
          <cell r="AF372">
            <v>1</v>
          </cell>
          <cell r="AG372">
            <v>4</v>
          </cell>
          <cell r="AH372" t="str">
            <v>list(list(c(-92.64167, -92.602444, -92.602469, -92.610077, -92.620924, -92.622002, -92.622, -92.641603, -92.64167, 42.469767, 42.46964, 42.463749, 42.463714, 42.461105, 42.46136, 42.456408, 42.456414, 42.469767)))</v>
          </cell>
        </row>
        <row r="373">
          <cell r="A373">
            <v>1954795</v>
          </cell>
          <cell r="B373" t="str">
            <v>Mount Union city, Iowa</v>
          </cell>
          <cell r="C373">
            <v>120</v>
          </cell>
          <cell r="D373">
            <v>50500</v>
          </cell>
          <cell r="E373">
            <v>0.108</v>
          </cell>
          <cell r="F373">
            <v>0</v>
          </cell>
          <cell r="G373">
            <v>0</v>
          </cell>
          <cell r="H373">
            <v>0</v>
          </cell>
          <cell r="I373">
            <v>0.50600000000000001</v>
          </cell>
          <cell r="J373">
            <v>0.121495327102803</v>
          </cell>
          <cell r="K373">
            <v>0.47368421052631499</v>
          </cell>
          <cell r="L373">
            <v>0</v>
          </cell>
          <cell r="M373">
            <v>0.2</v>
          </cell>
          <cell r="N373">
            <v>0.124724061810154</v>
          </cell>
          <cell r="O373">
            <v>0.57749469214437299</v>
          </cell>
          <cell r="P373">
            <v>0</v>
          </cell>
          <cell r="Q373">
            <v>0</v>
          </cell>
          <cell r="R373">
            <v>0</v>
          </cell>
          <cell r="S373">
            <v>0.91932059447982994</v>
          </cell>
          <cell r="T373">
            <v>0.56263269639065805</v>
          </cell>
          <cell r="U373">
            <v>0</v>
          </cell>
          <cell r="V373">
            <v>0.58598726114649602</v>
          </cell>
          <cell r="W373">
            <v>2</v>
          </cell>
          <cell r="X373">
            <v>1</v>
          </cell>
          <cell r="Y373">
            <v>0</v>
          </cell>
          <cell r="Z373">
            <v>0</v>
          </cell>
          <cell r="AA373">
            <v>0</v>
          </cell>
          <cell r="AB373">
            <v>2</v>
          </cell>
          <cell r="AC373">
            <v>0</v>
          </cell>
          <cell r="AD373">
            <v>1</v>
          </cell>
          <cell r="AE373">
            <v>0</v>
          </cell>
          <cell r="AF373">
            <v>1</v>
          </cell>
          <cell r="AG373">
            <v>7</v>
          </cell>
          <cell r="AH373" t="str">
            <v>list(list(c(-91.396934, -91.394737, -91.394714, -91.393557, -91.389958, -91.389974, -91.387535, -91.386816, -91.387637, -91.391282, -91.391282, -91.394878, -91.396934, 41.059835, 41.059812, 41.061134, 41.061134, 41.06097, 41.059732, 41.059717, 41.058138, 41.053917, 41.053807, 41.055114, 41.055564, 41.059835)))</v>
          </cell>
        </row>
        <row r="374">
          <cell r="A374">
            <v>1951060</v>
          </cell>
          <cell r="B374" t="str">
            <v>Melvin city, Iowa</v>
          </cell>
          <cell r="C374">
            <v>199</v>
          </cell>
          <cell r="D374">
            <v>65417</v>
          </cell>
          <cell r="E374">
            <v>0.14399999999999999</v>
          </cell>
          <cell r="F374">
            <v>0.16161616161616099</v>
          </cell>
          <cell r="G374">
            <v>3.03030303030303E-2</v>
          </cell>
          <cell r="H374">
            <v>1.4999999999999999E-2</v>
          </cell>
          <cell r="I374">
            <v>0.32799999999999901</v>
          </cell>
          <cell r="J374">
            <v>-7.00934579439252E-2</v>
          </cell>
          <cell r="K374">
            <v>0.66666666666666596</v>
          </cell>
          <cell r="L374">
            <v>9.1743119266054995E-2</v>
          </cell>
          <cell r="M374">
            <v>0.13131313131313099</v>
          </cell>
          <cell r="N374">
            <v>0.47350993377483402</v>
          </cell>
          <cell r="O374">
            <v>0.75265392781316298</v>
          </cell>
          <cell r="P374">
            <v>0.81740976645435204</v>
          </cell>
          <cell r="Q374">
            <v>0.40764331210191002</v>
          </cell>
          <cell r="R374">
            <v>0.37553191489361698</v>
          </cell>
          <cell r="S374">
            <v>0.386411889596603</v>
          </cell>
          <cell r="T374">
            <v>0.95329087048832195</v>
          </cell>
          <cell r="U374">
            <v>0.47346072186836502</v>
          </cell>
          <cell r="V374">
            <v>0.23991507430997799</v>
          </cell>
          <cell r="W374">
            <v>1</v>
          </cell>
          <cell r="X374">
            <v>2</v>
          </cell>
          <cell r="Y374">
            <v>2</v>
          </cell>
          <cell r="Z374">
            <v>1</v>
          </cell>
          <cell r="AA374">
            <v>1</v>
          </cell>
          <cell r="AB374">
            <v>1</v>
          </cell>
          <cell r="AC374">
            <v>1</v>
          </cell>
          <cell r="AD374">
            <v>2</v>
          </cell>
          <cell r="AE374">
            <v>1</v>
          </cell>
          <cell r="AF374">
            <v>0</v>
          </cell>
          <cell r="AG374">
            <v>12</v>
          </cell>
          <cell r="AH374" t="str">
            <v>list(list(c(-95.613729, -95.614425, -95.604377, -95.604376, -95.603553, -95.604935, -95.60492, -95.611002, -95.614913, -95.613729, 43.287779, 43.289087, 43.288961, 43.288649, 43.288648, 43.287157, 43.281744, 43.285854, 43.285901, 43.287779)))</v>
          </cell>
        </row>
        <row r="375">
          <cell r="A375">
            <v>1932790</v>
          </cell>
          <cell r="B375" t="str">
            <v>Greenfield city, Iowa</v>
          </cell>
          <cell r="C375">
            <v>2062</v>
          </cell>
          <cell r="D375">
            <v>56607</v>
          </cell>
          <cell r="E375">
            <v>0.14299999999999999</v>
          </cell>
          <cell r="F375">
            <v>0.13116591928251101</v>
          </cell>
          <cell r="G375">
            <v>7.1748878923766801E-2</v>
          </cell>
          <cell r="H375">
            <v>3.0000000000000001E-3</v>
          </cell>
          <cell r="I375">
            <v>0.40299999999999903</v>
          </cell>
          <cell r="J375">
            <v>4.0363269424823399E-2</v>
          </cell>
          <cell r="K375">
            <v>0.41185296324081</v>
          </cell>
          <cell r="L375">
            <v>1.65380374862183E-2</v>
          </cell>
          <cell r="M375">
            <v>0.20067264573991</v>
          </cell>
          <cell r="N375">
            <v>0.25165562913907202</v>
          </cell>
          <cell r="O375">
            <v>0.74628450106157096</v>
          </cell>
          <cell r="P375">
            <v>0.69851380042462796</v>
          </cell>
          <cell r="Q375">
            <v>0.81104033970276002</v>
          </cell>
          <cell r="R375">
            <v>0.22127659574468</v>
          </cell>
          <cell r="S375">
            <v>0.72611464968152795</v>
          </cell>
          <cell r="T375">
            <v>0.34182590233545601</v>
          </cell>
          <cell r="U375">
            <v>0.13057324840764301</v>
          </cell>
          <cell r="V375">
            <v>0.595541401273885</v>
          </cell>
          <cell r="W375">
            <v>2</v>
          </cell>
          <cell r="X375">
            <v>2</v>
          </cell>
          <cell r="Y375">
            <v>2</v>
          </cell>
          <cell r="Z375">
            <v>2</v>
          </cell>
          <cell r="AA375">
            <v>0</v>
          </cell>
          <cell r="AB375">
            <v>2</v>
          </cell>
          <cell r="AC375">
            <v>0</v>
          </cell>
          <cell r="AD375">
            <v>1</v>
          </cell>
          <cell r="AE375">
            <v>0</v>
          </cell>
          <cell r="AF375">
            <v>1</v>
          </cell>
          <cell r="AG375">
            <v>12</v>
          </cell>
          <cell r="AH375" t="str">
            <v>list(list(c(-94.470646, -94.462571, -94.457904, -94.457813, -94.452997, -94.453031, -94.450605, -94.45065, -94.448302, -94.448166, -94.448404, -94.448362, -94.453175, -94.46742, -94.470538, -94.470562, -94.470646, 41.316187, 41.316282, 41.316277, 41.318981, 41.318977, 41.318102, 41.318094, 41.316243, 41.316156, 41.301872, 41.301921, 41.294461, 41.294464, 41.294482, 41.294493, 41.303266, 41.316187)))</v>
          </cell>
        </row>
        <row r="376">
          <cell r="A376">
            <v>1935265</v>
          </cell>
          <cell r="B376" t="str">
            <v>Hawarden city, Iowa</v>
          </cell>
          <cell r="C376">
            <v>2700</v>
          </cell>
          <cell r="D376">
            <v>74167</v>
          </cell>
          <cell r="E376">
            <v>7.1999999999999995E-2</v>
          </cell>
          <cell r="F376">
            <v>7.2198275862068895E-2</v>
          </cell>
          <cell r="G376">
            <v>0.13469827586206801</v>
          </cell>
          <cell r="H376">
            <v>1.7000000000000001E-2</v>
          </cell>
          <cell r="I376">
            <v>0.36399999999999999</v>
          </cell>
          <cell r="J376">
            <v>6.0487038491751702E-2</v>
          </cell>
          <cell r="K376">
            <v>0.53364269141531295</v>
          </cell>
          <cell r="L376">
            <v>9.9903006789524698E-2</v>
          </cell>
          <cell r="M376">
            <v>0.22090517241379301</v>
          </cell>
          <cell r="N376">
            <v>0.677704194260485</v>
          </cell>
          <cell r="O376">
            <v>0.35987261146496802</v>
          </cell>
          <cell r="P376">
            <v>0.38216560509554098</v>
          </cell>
          <cell r="Q376">
            <v>0.95647558386411802</v>
          </cell>
          <cell r="R376">
            <v>0.40531914893616999</v>
          </cell>
          <cell r="S376">
            <v>0.55732484076433098</v>
          </cell>
          <cell r="T376">
            <v>0.73460721868365098</v>
          </cell>
          <cell r="U376">
            <v>0.52335456475583797</v>
          </cell>
          <cell r="V376">
            <v>0.69851380042462796</v>
          </cell>
          <cell r="W376">
            <v>0</v>
          </cell>
          <cell r="X376">
            <v>1</v>
          </cell>
          <cell r="Y376">
            <v>1</v>
          </cell>
          <cell r="Z376">
            <v>2</v>
          </cell>
          <cell r="AA376">
            <v>1</v>
          </cell>
          <cell r="AB376">
            <v>1</v>
          </cell>
          <cell r="AC376">
            <v>0</v>
          </cell>
          <cell r="AD376">
            <v>2</v>
          </cell>
          <cell r="AE376">
            <v>1</v>
          </cell>
          <cell r="AF376">
            <v>2</v>
          </cell>
          <cell r="AG376">
            <v>11</v>
          </cell>
          <cell r="AH376" t="str">
            <v>list(list(c(-96.5002107075548, -96.4986144164823, -96.4984206806301, -96.49782, -96.496699, -96.494341, -96.492693, -96.49167, -96.4935903250836, -96.494416, -96.4955680347642, -96.494811, -96.488896, -96.470167, -96.47028, -96.465352, -96.465359, -96.460956, -96.460925, -96.464633, -96.470305, -96.470302, -96.480309, -96.480363, -96.485355, -96.485351, -96.480362, -96.480386, -96.488957, -96.488853, -96.490318, -96.490218, -96.500104, -96.5002107075548, 42.9976183887456, 42.9979686751118, 42.9980111880525, 
42.998143, 42.998807, 43.001819, 43.005089, 43.009707, 43.0130944926093, 43.014551, 43.0156767149592, 43.018582, 43.018531, 43.018633, 42.996781, 42.996769, 42.994713, 42.993243, 42.991431, 42.993321, 42.992966, 42.98949, 42.989482, 42.985835, 42.985688, 42.985007, 42.985118, 42.982109, 42.981981, 42.985578, 42.985563, 42.989266, 42.989229, 42.9976183887456)))</v>
          </cell>
        </row>
        <row r="377">
          <cell r="A377">
            <v>1964740</v>
          </cell>
          <cell r="B377" t="str">
            <v>Princeton city, Iowa</v>
          </cell>
          <cell r="C377">
            <v>923</v>
          </cell>
          <cell r="D377">
            <v>87188</v>
          </cell>
          <cell r="E377">
            <v>3.9E-2</v>
          </cell>
          <cell r="F377">
            <v>3.2069970845481001E-2</v>
          </cell>
          <cell r="G377">
            <v>3.2069970845481001E-2</v>
          </cell>
          <cell r="H377">
            <v>3.3000000000000002E-2</v>
          </cell>
          <cell r="I377">
            <v>0.317</v>
          </cell>
          <cell r="J377">
            <v>4.17607223476298E-2</v>
          </cell>
          <cell r="K377">
            <v>0.36288998357963798</v>
          </cell>
          <cell r="L377">
            <v>0.17487684729063999</v>
          </cell>
          <cell r="M377">
            <v>0.186588921282798</v>
          </cell>
          <cell r="N377">
            <v>0.86423841059602602</v>
          </cell>
          <cell r="O377">
            <v>0.144373673036093</v>
          </cell>
          <cell r="P377">
            <v>0.15074309978768499</v>
          </cell>
          <cell r="Q377">
            <v>0.43842887473460701</v>
          </cell>
          <cell r="R377">
            <v>0.626595744680851</v>
          </cell>
          <cell r="S377">
            <v>0.34288747346072102</v>
          </cell>
          <cell r="T377">
            <v>0.209129511677282</v>
          </cell>
          <cell r="U377">
            <v>0.80148619957537104</v>
          </cell>
          <cell r="V377">
            <v>0.52760084925689998</v>
          </cell>
          <cell r="W377">
            <v>0</v>
          </cell>
          <cell r="X377">
            <v>0</v>
          </cell>
          <cell r="Y377">
            <v>0</v>
          </cell>
          <cell r="Z377">
            <v>1</v>
          </cell>
          <cell r="AA377">
            <v>1</v>
          </cell>
          <cell r="AB377">
            <v>1</v>
          </cell>
          <cell r="AC377">
            <v>0</v>
          </cell>
          <cell r="AD377">
            <v>0</v>
          </cell>
          <cell r="AE377">
            <v>2</v>
          </cell>
          <cell r="AF377">
            <v>1</v>
          </cell>
          <cell r="AG377">
            <v>6</v>
          </cell>
          <cell r="AH377" t="str">
            <v>list(list(c(-90.374316, -90.364565, -90.364579, -90.360982, -90.359382, -90.353835, -90.354845, -90.359709, -90.359683, -90.345204, -90.345255, -90.342187, -90.340739, -90.340789, -90.339188, -90.338989, -90.338288, -90.339515, -90.340003, -90.343885, -90.343686, -90.344519, -90.345038, -90.364381, -90.364455, -90.374172, -90.374211, -90.374316, 41.684857, 41.684865, 41.688518, 41.694138, 41.695424, 41.690876, 41.688573, 41.688542, 41.680995, 41.680964, 41.686624, 41.684711, 41.680984, 41.681633, 
41.681652, 41.68098, 41.680979, 41.676584, 41.667177, 41.657017, 41.656397, 41.655481, 41.655468, 41.655647, 41.662858, 41.662961, 41.678121, 41.684857)))</v>
          </cell>
        </row>
        <row r="378">
          <cell r="A378">
            <v>1965415</v>
          </cell>
          <cell r="B378" t="str">
            <v>Rake city, Iowa</v>
          </cell>
          <cell r="C378">
            <v>186</v>
          </cell>
          <cell r="D378">
            <v>42386</v>
          </cell>
          <cell r="E378">
            <v>0.23300000000000001</v>
          </cell>
          <cell r="F378">
            <v>0.148148148148148</v>
          </cell>
          <cell r="G378">
            <v>0.148148148148148</v>
          </cell>
          <cell r="H378">
            <v>1.7999999999999999E-2</v>
          </cell>
          <cell r="I378">
            <v>0.61199999999999999</v>
          </cell>
          <cell r="J378">
            <v>-0.17333333333333301</v>
          </cell>
          <cell r="K378">
            <v>0.48148148148148101</v>
          </cell>
          <cell r="L378">
            <v>0.13829787234042501</v>
          </cell>
          <cell r="M378">
            <v>0.27160493827160398</v>
          </cell>
          <cell r="N378">
            <v>3.7527593818984503E-2</v>
          </cell>
          <cell r="O378">
            <v>0.92250530785562601</v>
          </cell>
          <cell r="P378">
            <v>0.774946921443736</v>
          </cell>
          <cell r="Q378">
            <v>0.96284501061571104</v>
          </cell>
          <cell r="R378">
            <v>0.41702127659574401</v>
          </cell>
          <cell r="S378">
            <v>0.97452229299363002</v>
          </cell>
          <cell r="T378">
            <v>0.58704883227176197</v>
          </cell>
          <cell r="U378">
            <v>0.68895966029723898</v>
          </cell>
          <cell r="V378">
            <v>0.85350318471337505</v>
          </cell>
          <cell r="W378">
            <v>2</v>
          </cell>
          <cell r="X378">
            <v>2</v>
          </cell>
          <cell r="Y378">
            <v>2</v>
          </cell>
          <cell r="Z378">
            <v>2</v>
          </cell>
          <cell r="AA378">
            <v>1</v>
          </cell>
          <cell r="AB378">
            <v>2</v>
          </cell>
          <cell r="AC378">
            <v>2</v>
          </cell>
          <cell r="AD378">
            <v>1</v>
          </cell>
          <cell r="AE378">
            <v>2</v>
          </cell>
          <cell r="AF378">
            <v>2</v>
          </cell>
          <cell r="AG378">
            <v>18</v>
          </cell>
          <cell r="AH378" t="str">
            <v>list(list(c(-93.927237, -93.91213, -93.912131, -93.912105, -93.927095, -93.927237, 43.487812, 43.487787, 43.483954, 43.473347, 43.47331, 43.487812)))</v>
          </cell>
        </row>
        <row r="379">
          <cell r="A379">
            <v>1948180</v>
          </cell>
          <cell r="B379" t="str">
            <v>Macksburg city, Iowa</v>
          </cell>
          <cell r="C379">
            <v>97</v>
          </cell>
          <cell r="D379">
            <v>33125</v>
          </cell>
          <cell r="E379">
            <v>0.107</v>
          </cell>
          <cell r="F379">
            <v>0</v>
          </cell>
          <cell r="G379">
            <v>7.1428571428571397E-2</v>
          </cell>
          <cell r="H379">
            <v>0.16200000000000001</v>
          </cell>
          <cell r="I379">
            <v>0.21299999999999999</v>
          </cell>
          <cell r="J379">
            <v>-0.14159292035398199</v>
          </cell>
          <cell r="K379">
            <v>0.5</v>
          </cell>
          <cell r="L379">
            <v>0.125</v>
          </cell>
          <cell r="M379">
            <v>0.28571428571428498</v>
          </cell>
          <cell r="N379">
            <v>4.4150110375275903E-3</v>
          </cell>
          <cell r="O379">
            <v>0.56687898089171895</v>
          </cell>
          <cell r="P379">
            <v>0</v>
          </cell>
          <cell r="Q379">
            <v>0.80785562632696395</v>
          </cell>
          <cell r="R379">
            <v>0.98085106382978704</v>
          </cell>
          <cell r="S379">
            <v>4.7770700636942602E-2</v>
          </cell>
          <cell r="T379">
            <v>0.64437367303609305</v>
          </cell>
          <cell r="U379">
            <v>0.629511677282377</v>
          </cell>
          <cell r="V379">
            <v>0.89065817409766401</v>
          </cell>
          <cell r="W379">
            <v>2</v>
          </cell>
          <cell r="X379">
            <v>1</v>
          </cell>
          <cell r="Y379">
            <v>0</v>
          </cell>
          <cell r="Z379">
            <v>2</v>
          </cell>
          <cell r="AA379">
            <v>2</v>
          </cell>
          <cell r="AB379">
            <v>0</v>
          </cell>
          <cell r="AC379">
            <v>2</v>
          </cell>
          <cell r="AD379">
            <v>1</v>
          </cell>
          <cell r="AE379">
            <v>1</v>
          </cell>
          <cell r="AF379">
            <v>2</v>
          </cell>
          <cell r="AG379">
            <v>13</v>
          </cell>
          <cell r="AH379" t="str">
            <v>list(list(c(-94.204268, -94.198815, -94.166024, -94.166055, -94.204059, -94.204268, 41.221841, 41.221863, 41.222073, 41.207541, 41.207474, 41.221841)))</v>
          </cell>
        </row>
        <row r="380">
          <cell r="A380">
            <v>1919855</v>
          </cell>
          <cell r="B380" t="str">
            <v>Delta city, Iowa</v>
          </cell>
          <cell r="C380">
            <v>264</v>
          </cell>
          <cell r="D380">
            <v>52083</v>
          </cell>
          <cell r="E380">
            <v>0.122</v>
          </cell>
          <cell r="F380">
            <v>0.19083969465648801</v>
          </cell>
          <cell r="G380">
            <v>3.8167938931297697E-2</v>
          </cell>
          <cell r="H380">
            <v>9.6000000000000002E-2</v>
          </cell>
          <cell r="I380">
            <v>0.40600000000000003</v>
          </cell>
          <cell r="J380">
            <v>-0.19512195121951201</v>
          </cell>
          <cell r="K380">
            <v>0.64347826086956506</v>
          </cell>
          <cell r="L380">
            <v>0.206060606060606</v>
          </cell>
          <cell r="M380">
            <v>0.16793893129770901</v>
          </cell>
          <cell r="N380">
            <v>0.161147902869757</v>
          </cell>
          <cell r="O380">
            <v>0.64331210191082799</v>
          </cell>
          <cell r="P380">
            <v>0.89171974522292996</v>
          </cell>
          <cell r="Q380">
            <v>0.51804670912951101</v>
          </cell>
          <cell r="R380">
            <v>0.94148936170212705</v>
          </cell>
          <cell r="S380">
            <v>0.73460721868365098</v>
          </cell>
          <cell r="T380">
            <v>0.94055201698513802</v>
          </cell>
          <cell r="U380">
            <v>0.85350318471337505</v>
          </cell>
          <cell r="V380">
            <v>0.42993630573248398</v>
          </cell>
          <cell r="W380">
            <v>2</v>
          </cell>
          <cell r="X380">
            <v>1</v>
          </cell>
          <cell r="Y380">
            <v>2</v>
          </cell>
          <cell r="Z380">
            <v>1</v>
          </cell>
          <cell r="AA380">
            <v>2</v>
          </cell>
          <cell r="AB380">
            <v>2</v>
          </cell>
          <cell r="AC380">
            <v>2</v>
          </cell>
          <cell r="AD380">
            <v>2</v>
          </cell>
          <cell r="AE380">
            <v>2</v>
          </cell>
          <cell r="AF380">
            <v>1</v>
          </cell>
          <cell r="AG380">
            <v>17</v>
          </cell>
          <cell r="AH380" t="str">
            <v>list(list(c(-92.339853, -92.336241, -92.320668, -92.320552, -92.323619, -92.323619, -92.339717, -92.339853, 41.329731, 41.329766, 41.329833, 41.318936, 41.318932, 41.315307, 41.315253, 41.329731)))</v>
          </cell>
        </row>
        <row r="381">
          <cell r="A381">
            <v>1925005</v>
          </cell>
          <cell r="B381" t="str">
            <v>Ellston city, Iowa</v>
          </cell>
          <cell r="C381">
            <v>19</v>
          </cell>
          <cell r="D381">
            <v>69167</v>
          </cell>
          <cell r="E381">
            <v>3.5999999999999997E-2</v>
          </cell>
          <cell r="F381">
            <v>0</v>
          </cell>
          <cell r="G381">
            <v>0</v>
          </cell>
          <cell r="H381">
            <v>0</v>
          </cell>
          <cell r="I381">
            <v>0.5</v>
          </cell>
          <cell r="J381">
            <v>-0.55813953488372003</v>
          </cell>
          <cell r="K381">
            <v>0.5</v>
          </cell>
          <cell r="L381">
            <v>0</v>
          </cell>
          <cell r="M381">
            <v>0</v>
          </cell>
          <cell r="N381">
            <v>0.56622516556291302</v>
          </cell>
          <cell r="O381">
            <v>0.13057324840764301</v>
          </cell>
          <cell r="P381">
            <v>0</v>
          </cell>
          <cell r="Q381">
            <v>0</v>
          </cell>
          <cell r="R381">
            <v>0</v>
          </cell>
          <cell r="S381">
            <v>0.91295116772823703</v>
          </cell>
          <cell r="T381">
            <v>0.64437367303609305</v>
          </cell>
          <cell r="U381">
            <v>0</v>
          </cell>
          <cell r="V381">
            <v>0</v>
          </cell>
          <cell r="W381">
            <v>1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2</v>
          </cell>
          <cell r="AC381">
            <v>2</v>
          </cell>
          <cell r="AD381">
            <v>1</v>
          </cell>
          <cell r="AE381">
            <v>0</v>
          </cell>
          <cell r="AF381">
            <v>0</v>
          </cell>
          <cell r="AG381">
            <v>6</v>
          </cell>
          <cell r="AH381" t="str">
            <v>list(list(c(-94.113188, -94.110774, -94.103631, -94.103582, -94.113062, -94.113188, 40.843685, 40.843685, 40.843674, 40.836438, 40.836467, 40.843685)))</v>
          </cell>
        </row>
        <row r="382">
          <cell r="A382">
            <v>1941070</v>
          </cell>
          <cell r="B382" t="str">
            <v>Keswick city, Iowa</v>
          </cell>
          <cell r="C382">
            <v>242</v>
          </cell>
          <cell r="D382">
            <v>63750</v>
          </cell>
          <cell r="E382">
            <v>6.7000000000000004E-2</v>
          </cell>
          <cell r="F382">
            <v>3.2258064516128997E-2</v>
          </cell>
          <cell r="G382">
            <v>5.3763440860214999E-2</v>
          </cell>
          <cell r="H382">
            <v>0</v>
          </cell>
          <cell r="I382">
            <v>0.52100000000000002</v>
          </cell>
          <cell r="J382">
            <v>-1.6260162601626001E-2</v>
          </cell>
          <cell r="K382">
            <v>0.49468085106382897</v>
          </cell>
          <cell r="L382">
            <v>0.171171171171171</v>
          </cell>
          <cell r="M382">
            <v>0.18279569892473099</v>
          </cell>
          <cell r="N382">
            <v>0.431567328918322</v>
          </cell>
          <cell r="O382">
            <v>0.323779193205944</v>
          </cell>
          <cell r="P382">
            <v>0.152866242038216</v>
          </cell>
          <cell r="Q382">
            <v>0.68259023354564696</v>
          </cell>
          <cell r="R382">
            <v>0</v>
          </cell>
          <cell r="S382">
            <v>0.93524416135881105</v>
          </cell>
          <cell r="T382">
            <v>0.63057324840764295</v>
          </cell>
          <cell r="U382">
            <v>0.79511677282377902</v>
          </cell>
          <cell r="V382">
            <v>0.50743099787685697</v>
          </cell>
          <cell r="W382">
            <v>1</v>
          </cell>
          <cell r="X382">
            <v>0</v>
          </cell>
          <cell r="Y382">
            <v>0</v>
          </cell>
          <cell r="Z382">
            <v>2</v>
          </cell>
          <cell r="AA382">
            <v>0</v>
          </cell>
          <cell r="AB382">
            <v>2</v>
          </cell>
          <cell r="AC382">
            <v>1</v>
          </cell>
          <cell r="AD382">
            <v>1</v>
          </cell>
          <cell r="AE382">
            <v>2</v>
          </cell>
          <cell r="AF382">
            <v>1</v>
          </cell>
          <cell r="AG382">
            <v>10</v>
          </cell>
          <cell r="AH382" t="str">
            <v>list(list(c(-92.244261, -92.234559, -92.234545, -92.233341, -92.229706, -92.229683, -92.234545, -92.234524, -92.244223, -92.244261, 41.459944, 41.45996, 41.457422, 41.456335, 41.456333, 41.452901, 41.452706, 41.449105, 41.449088, 41.459944)))</v>
          </cell>
        </row>
        <row r="383">
          <cell r="A383">
            <v>1924915</v>
          </cell>
          <cell r="B383" t="str">
            <v>Elliott city, Iowa</v>
          </cell>
          <cell r="C383">
            <v>338</v>
          </cell>
          <cell r="D383">
            <v>50625</v>
          </cell>
          <cell r="E383">
            <v>0.251</v>
          </cell>
          <cell r="F383">
            <v>0.173684210526315</v>
          </cell>
          <cell r="G383">
            <v>2.6315789473684199E-2</v>
          </cell>
          <cell r="H383">
            <v>5.1999999999999998E-2</v>
          </cell>
          <cell r="I383">
            <v>0.312</v>
          </cell>
          <cell r="J383">
            <v>-3.4285714285714197E-2</v>
          </cell>
          <cell r="K383">
            <v>0.42361111111111099</v>
          </cell>
          <cell r="L383">
            <v>0.14798206278026901</v>
          </cell>
          <cell r="M383">
            <v>0.19473684210526301</v>
          </cell>
          <cell r="N383">
            <v>0.12582781456953601</v>
          </cell>
          <cell r="O383">
            <v>0.94373673036093397</v>
          </cell>
          <cell r="P383">
            <v>0.85244161358810999</v>
          </cell>
          <cell r="Q383">
            <v>0.36093418259023302</v>
          </cell>
          <cell r="R383">
            <v>0.80212765957446797</v>
          </cell>
          <cell r="S383">
            <v>0.31740976645435198</v>
          </cell>
          <cell r="T383">
            <v>0.38216560509554098</v>
          </cell>
          <cell r="U383">
            <v>0.72292993630573199</v>
          </cell>
          <cell r="V383">
            <v>0.565817409766454</v>
          </cell>
          <cell r="W383">
            <v>2</v>
          </cell>
          <cell r="X383">
            <v>2</v>
          </cell>
          <cell r="Y383">
            <v>2</v>
          </cell>
          <cell r="Z383">
            <v>1</v>
          </cell>
          <cell r="AA383">
            <v>2</v>
          </cell>
          <cell r="AB383">
            <v>0</v>
          </cell>
          <cell r="AC383">
            <v>1</v>
          </cell>
          <cell r="AD383">
            <v>1</v>
          </cell>
          <cell r="AE383">
            <v>2</v>
          </cell>
          <cell r="AF383">
            <v>1</v>
          </cell>
          <cell r="AG383">
            <v>14</v>
          </cell>
          <cell r="AH383" t="str">
            <v>list(list(c(-95.170192, -95.155719, -95.155692, -95.155872, -95.155701, -95.170252, -95.170192, 41.153463, 41.153397, 41.148332, 41.145959, 41.145226, 41.145417, 41.153463)))</v>
          </cell>
        </row>
        <row r="384">
          <cell r="A384">
            <v>1917760</v>
          </cell>
          <cell r="B384" t="str">
            <v>Cumberland city, Iowa</v>
          </cell>
          <cell r="C384">
            <v>251</v>
          </cell>
          <cell r="D384">
            <v>47083</v>
          </cell>
          <cell r="E384">
            <v>0.188999999999999</v>
          </cell>
          <cell r="F384">
            <v>0.185840707964601</v>
          </cell>
          <cell r="G384">
            <v>8.8495575221238902E-3</v>
          </cell>
          <cell r="H384">
            <v>4.0999999999999898E-2</v>
          </cell>
          <cell r="I384">
            <v>0.48899999999999999</v>
          </cell>
          <cell r="J384">
            <v>-4.1984732824427398E-2</v>
          </cell>
          <cell r="K384">
            <v>0.72769953051643099</v>
          </cell>
          <cell r="L384">
            <v>3.4188034188034101E-2</v>
          </cell>
          <cell r="M384">
            <v>0.19469026548672499</v>
          </cell>
          <cell r="N384">
            <v>7.9470198675496595E-2</v>
          </cell>
          <cell r="O384">
            <v>0.86624203821655998</v>
          </cell>
          <cell r="P384">
            <v>0.88428874734607199</v>
          </cell>
          <cell r="Q384">
            <v>0.16560509554140099</v>
          </cell>
          <cell r="R384">
            <v>0.71276595744680804</v>
          </cell>
          <cell r="S384">
            <v>0.90127388535031805</v>
          </cell>
          <cell r="T384">
            <v>0.97770700636942598</v>
          </cell>
          <cell r="U384">
            <v>0.18152866242038199</v>
          </cell>
          <cell r="V384">
            <v>0.56475583864118895</v>
          </cell>
          <cell r="W384">
            <v>2</v>
          </cell>
          <cell r="X384">
            <v>2</v>
          </cell>
          <cell r="Y384">
            <v>2</v>
          </cell>
          <cell r="Z384">
            <v>0</v>
          </cell>
          <cell r="AA384">
            <v>2</v>
          </cell>
          <cell r="AB384">
            <v>2</v>
          </cell>
          <cell r="AC384">
            <v>1</v>
          </cell>
          <cell r="AD384">
            <v>2</v>
          </cell>
          <cell r="AE384">
            <v>0</v>
          </cell>
          <cell r="AF384">
            <v>1</v>
          </cell>
          <cell r="AG384">
            <v>14</v>
          </cell>
          <cell r="AH384" t="str">
            <v>list(list(c(-94.877659, -94.877628, -94.87296, -94.87293, -94.863381, -94.863322, -94.868116, -94.868085, -94.877676, -94.877659, 41.270251, 41.27668, 41.277363, 41.280355, 41.280394, 41.269559, 41.269559, 41.265949, 41.266026, 41.270251)))</v>
          </cell>
        </row>
        <row r="385">
          <cell r="A385">
            <v>1955065</v>
          </cell>
          <cell r="B385" t="str">
            <v>Murray city, Iowa</v>
          </cell>
          <cell r="C385">
            <v>684</v>
          </cell>
          <cell r="D385">
            <v>65500</v>
          </cell>
          <cell r="E385">
            <v>0.08</v>
          </cell>
          <cell r="F385">
            <v>8.2568807339449504E-2</v>
          </cell>
          <cell r="G385">
            <v>6.4220183486238494E-2</v>
          </cell>
          <cell r="H385">
            <v>1.7999999999999999E-2</v>
          </cell>
          <cell r="I385">
            <v>0.26100000000000001</v>
          </cell>
          <cell r="J385">
            <v>-9.5238095238095205E-2</v>
          </cell>
          <cell r="K385">
            <v>0.46666666666666601</v>
          </cell>
          <cell r="L385">
            <v>0.16</v>
          </cell>
          <cell r="M385">
            <v>0.15137614678899</v>
          </cell>
          <cell r="N385">
            <v>0.47682119205298001</v>
          </cell>
          <cell r="O385">
            <v>0.40764331210191002</v>
          </cell>
          <cell r="P385">
            <v>0.450106157112526</v>
          </cell>
          <cell r="Q385">
            <v>0.76751592356687903</v>
          </cell>
          <cell r="R385">
            <v>0.41702127659574401</v>
          </cell>
          <cell r="S385">
            <v>0.136942675159235</v>
          </cell>
          <cell r="T385">
            <v>0.53821656050955402</v>
          </cell>
          <cell r="U385">
            <v>0.759023354564755</v>
          </cell>
          <cell r="V385">
            <v>0.33651804670912899</v>
          </cell>
          <cell r="W385">
            <v>1</v>
          </cell>
          <cell r="X385">
            <v>1</v>
          </cell>
          <cell r="Y385">
            <v>1</v>
          </cell>
          <cell r="Z385">
            <v>2</v>
          </cell>
          <cell r="AA385">
            <v>1</v>
          </cell>
          <cell r="AB385">
            <v>0</v>
          </cell>
          <cell r="AC385">
            <v>2</v>
          </cell>
          <cell r="AD385">
            <v>1</v>
          </cell>
          <cell r="AE385">
            <v>2</v>
          </cell>
          <cell r="AF385">
            <v>1</v>
          </cell>
          <cell r="AG385">
            <v>12</v>
          </cell>
          <cell r="AH385" t="str">
            <v>list(list(c(-93.956521, -93.941251, -93.941059, -93.945666, -93.956474, -93.956521, 41.04866, 41.048509, 41.033988, 41.034103, 41.034192, 41.04866)))</v>
          </cell>
        </row>
        <row r="386">
          <cell r="A386">
            <v>1924060</v>
          </cell>
          <cell r="B386" t="str">
            <v>Edgewood city, Iowa</v>
          </cell>
          <cell r="C386">
            <v>909</v>
          </cell>
          <cell r="D386">
            <v>61625</v>
          </cell>
          <cell r="E386">
            <v>8.5999999999999993E-2</v>
          </cell>
          <cell r="F386">
            <v>1.7699115044247701E-2</v>
          </cell>
          <cell r="G386">
            <v>3.2448377581120902E-2</v>
          </cell>
          <cell r="H386">
            <v>6.3E-2</v>
          </cell>
          <cell r="I386">
            <v>0.51700000000000002</v>
          </cell>
          <cell r="J386">
            <v>5.2083333333333301E-2</v>
          </cell>
          <cell r="K386">
            <v>0.60068259385665501</v>
          </cell>
          <cell r="L386">
            <v>0.208121827411167</v>
          </cell>
          <cell r="M386">
            <v>0.27138643067846602</v>
          </cell>
          <cell r="N386">
            <v>0.38189845474613598</v>
          </cell>
          <cell r="O386">
            <v>0.44161358811040302</v>
          </cell>
          <cell r="P386">
            <v>9.1295116772823703E-2</v>
          </cell>
          <cell r="Q386">
            <v>0.44585987261146498</v>
          </cell>
          <cell r="R386">
            <v>0.86170212765957399</v>
          </cell>
          <cell r="S386">
            <v>0.92887473460721803</v>
          </cell>
          <cell r="T386">
            <v>0.87791932059447897</v>
          </cell>
          <cell r="U386">
            <v>0.85987261146496796</v>
          </cell>
          <cell r="V386">
            <v>0.85244161358810999</v>
          </cell>
          <cell r="W386">
            <v>1</v>
          </cell>
          <cell r="X386">
            <v>1</v>
          </cell>
          <cell r="Y386">
            <v>0</v>
          </cell>
          <cell r="Z386">
            <v>1</v>
          </cell>
          <cell r="AA386">
            <v>2</v>
          </cell>
          <cell r="AB386">
            <v>2</v>
          </cell>
          <cell r="AC386">
            <v>0</v>
          </cell>
          <cell r="AD386">
            <v>2</v>
          </cell>
          <cell r="AE386">
            <v>2</v>
          </cell>
          <cell r="AF386">
            <v>2</v>
          </cell>
          <cell r="AG386">
            <v>13</v>
          </cell>
          <cell r="AH386" t="str">
            <v>list(list(c(-91.411009, -91.41084, -91.393643, -91.393758, -91.388842, -91.388844, -91.39278, -91.393791, -91.393566, -91.403777, -91.40389, -91.408858, -91.40878, -91.411007, -91.410972, -91.411009, 42.644382, 42.651946, 42.651951, 42.645573, 42.645584, 42.644641, 42.644571, 42.643904, 42.637066, 42.63711, 42.635232, 42.635313, 42.637122, 42.637228, 42.644383, 42.644382)))</v>
          </cell>
        </row>
        <row r="387">
          <cell r="A387">
            <v>1950610</v>
          </cell>
          <cell r="B387" t="str">
            <v>Maynard city, Iowa</v>
          </cell>
          <cell r="C387">
            <v>476</v>
          </cell>
          <cell r="D387">
            <v>55583</v>
          </cell>
          <cell r="E387">
            <v>8.8999999999999996E-2</v>
          </cell>
          <cell r="F387">
            <v>0.14553990610328599</v>
          </cell>
          <cell r="G387">
            <v>1.8779342723004602E-2</v>
          </cell>
          <cell r="H387">
            <v>3.0000000000000001E-3</v>
          </cell>
          <cell r="I387">
            <v>0.26300000000000001</v>
          </cell>
          <cell r="J387">
            <v>-8.1081081081081002E-2</v>
          </cell>
          <cell r="K387">
            <v>0.433544303797468</v>
          </cell>
          <cell r="L387">
            <v>3.1818181818181801E-2</v>
          </cell>
          <cell r="M387">
            <v>0.309859154929577</v>
          </cell>
          <cell r="N387">
            <v>0.231788079470198</v>
          </cell>
          <cell r="O387">
            <v>0.46284501061571098</v>
          </cell>
          <cell r="P387">
            <v>0.76645435244161297</v>
          </cell>
          <cell r="Q387">
            <v>0.26751592356687898</v>
          </cell>
          <cell r="R387">
            <v>0.22127659574468</v>
          </cell>
          <cell r="S387">
            <v>0.14118895966029699</v>
          </cell>
          <cell r="T387">
            <v>0.42356687898089102</v>
          </cell>
          <cell r="U387">
            <v>0.17091295116772801</v>
          </cell>
          <cell r="V387">
            <v>0.93099787685774904</v>
          </cell>
          <cell r="W387">
            <v>2</v>
          </cell>
          <cell r="X387">
            <v>1</v>
          </cell>
          <cell r="Y387">
            <v>2</v>
          </cell>
          <cell r="Z387">
            <v>0</v>
          </cell>
          <cell r="AA387">
            <v>0</v>
          </cell>
          <cell r="AB387">
            <v>0</v>
          </cell>
          <cell r="AC387">
            <v>2</v>
          </cell>
          <cell r="AD387">
            <v>1</v>
          </cell>
          <cell r="AE387">
            <v>0</v>
          </cell>
          <cell r="AF387">
            <v>2</v>
          </cell>
          <cell r="AG387">
            <v>10</v>
          </cell>
          <cell r="AH387" t="str">
            <v>list(list(c(-91.887665, -91.886917, -91.867533, -91.867726, -91.88736, -91.887665, 42.775776, 42.780933, 42.781239, 42.766716, 42.766478, 42.775776)))</v>
          </cell>
        </row>
        <row r="388">
          <cell r="A388">
            <v>1922935</v>
          </cell>
          <cell r="B388" t="str">
            <v>Durango city, Iowa</v>
          </cell>
          <cell r="C388">
            <v>20</v>
          </cell>
          <cell r="D388" t="str">
            <v>NA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0.33299999999999902</v>
          </cell>
          <cell r="J388">
            <v>-9.0909090909090898E-2</v>
          </cell>
          <cell r="K388">
            <v>0.8</v>
          </cell>
          <cell r="L388">
            <v>0</v>
          </cell>
          <cell r="M388">
            <v>0.4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0.40658174097664501</v>
          </cell>
          <cell r="T388">
            <v>0.99150743099787597</v>
          </cell>
          <cell r="U388">
            <v>0</v>
          </cell>
          <cell r="V388">
            <v>0.98938428874734596</v>
          </cell>
          <cell r="W388">
            <v>2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1</v>
          </cell>
          <cell r="AC388">
            <v>2</v>
          </cell>
          <cell r="AD388">
            <v>2</v>
          </cell>
          <cell r="AE388">
            <v>0</v>
          </cell>
          <cell r="AF388">
            <v>2</v>
          </cell>
          <cell r="AG388">
            <v>9</v>
          </cell>
          <cell r="AH388" t="str">
            <v>list(list(c(-90.780162, -90.777166, -90.777281, -90.776636, -90.776527, -90.775437, -90.77542, -90.770478, -90.7707, -90.771807, -90.773987, -90.778015, -90.780189, -90.780162, 42.564378, 42.564318, 42.563726, 42.562134, 42.561715, 42.561715, 42.562353, 42.561928, 42.560935, 42.560879, 42.559988, 42.560068, 42.562787, 42.564378)))</v>
          </cell>
        </row>
        <row r="389">
          <cell r="A389">
            <v>1955560</v>
          </cell>
          <cell r="B389" t="str">
            <v>Neola city, Iowa</v>
          </cell>
          <cell r="C389">
            <v>918</v>
          </cell>
          <cell r="D389">
            <v>73306</v>
          </cell>
          <cell r="E389">
            <v>6.0999999999999999E-2</v>
          </cell>
          <cell r="F389">
            <v>6.8627450980392093E-2</v>
          </cell>
          <cell r="G389">
            <v>0.115196078431372</v>
          </cell>
          <cell r="H389">
            <v>2E-3</v>
          </cell>
          <cell r="I389">
            <v>0.36899999999999999</v>
          </cell>
          <cell r="J389">
            <v>9.0261282660332495E-2</v>
          </cell>
          <cell r="K389">
            <v>0.34558823529411697</v>
          </cell>
          <cell r="L389">
            <v>2.15827338129496E-2</v>
          </cell>
          <cell r="M389">
            <v>0.17156862745098</v>
          </cell>
          <cell r="N389">
            <v>0.65452538631346502</v>
          </cell>
          <cell r="O389">
            <v>0.27707006369426701</v>
          </cell>
          <cell r="P389">
            <v>0.36093418259023302</v>
          </cell>
          <cell r="Q389">
            <v>0.92781316348195297</v>
          </cell>
          <cell r="R389">
            <v>0.22021276595744599</v>
          </cell>
          <cell r="S389">
            <v>0.58598726114649602</v>
          </cell>
          <cell r="T389">
            <v>0.168789808917197</v>
          </cell>
          <cell r="U389">
            <v>0.14225053078556199</v>
          </cell>
          <cell r="V389">
            <v>0.45541401273885301</v>
          </cell>
          <cell r="W389">
            <v>1</v>
          </cell>
          <cell r="X389">
            <v>0</v>
          </cell>
          <cell r="Y389">
            <v>1</v>
          </cell>
          <cell r="Z389">
            <v>2</v>
          </cell>
          <cell r="AA389">
            <v>0</v>
          </cell>
          <cell r="AB389">
            <v>1</v>
          </cell>
          <cell r="AC389">
            <v>0</v>
          </cell>
          <cell r="AD389">
            <v>0</v>
          </cell>
          <cell r="AE389">
            <v>0</v>
          </cell>
          <cell r="AF389">
            <v>1</v>
          </cell>
          <cell r="AG389">
            <v>6</v>
          </cell>
          <cell r="AH389" t="str">
            <v>list(list(c(-95.626566, -95.61698, -95.617008, -95.62174, -95.621719, -95.61676, -95.614796, -95.612226, -95.608544, -95.61012, -95.610408, -95.609947, -95.611162, -95.611152, -95.612062, -95.612074, -95.621609, -95.62162, -95.623896, -95.624235, -95.621652, -95.621664, -95.623114, -95.624004, -95.622565, -95.623363, -95.626511, -95.626566, 41.462731, 41.462745, 41.459878, 41.460081, 41.45802, 41.457857, 41.455505, 41.455511, 41.455488, 41.452996, 41.452063, 41.451842, 41.450332, 41.44712, 41.447119, 
41.443612, 41.440447, 41.445556, 41.44363, 41.448247, 41.448245, 41.449618, 41.450534, 41.452432, 41.452444, 41.455482, 41.45547, 41.462731)))</v>
          </cell>
        </row>
        <row r="390">
          <cell r="A390">
            <v>1976755</v>
          </cell>
          <cell r="B390" t="str">
            <v>Swea City city, Iowa</v>
          </cell>
          <cell r="C390">
            <v>566</v>
          </cell>
          <cell r="D390">
            <v>47656</v>
          </cell>
          <cell r="E390">
            <v>0.27</v>
          </cell>
          <cell r="F390">
            <v>0.117460317460317</v>
          </cell>
          <cell r="G390">
            <v>6.0317460317460297E-2</v>
          </cell>
          <cell r="H390">
            <v>2.4E-2</v>
          </cell>
          <cell r="I390">
            <v>0.38700000000000001</v>
          </cell>
          <cell r="J390">
            <v>5.5970149253731297E-2</v>
          </cell>
          <cell r="K390">
            <v>0.42639593908629397</v>
          </cell>
          <cell r="L390">
            <v>9.6491228070175405E-2</v>
          </cell>
          <cell r="M390">
            <v>0.14603174603174601</v>
          </cell>
          <cell r="N390">
            <v>8.3885209713024197E-2</v>
          </cell>
          <cell r="O390">
            <v>0.95647558386411802</v>
          </cell>
          <cell r="P390">
            <v>0.62632696390658105</v>
          </cell>
          <cell r="Q390">
            <v>0.73566878980891703</v>
          </cell>
          <cell r="R390">
            <v>0.50957446808510598</v>
          </cell>
          <cell r="S390">
            <v>0.66348195329087001</v>
          </cell>
          <cell r="T390">
            <v>0.39065817409766401</v>
          </cell>
          <cell r="U390">
            <v>0.50424628450106102</v>
          </cell>
          <cell r="V390">
            <v>0.30254777070063599</v>
          </cell>
          <cell r="W390">
            <v>2</v>
          </cell>
          <cell r="X390">
            <v>2</v>
          </cell>
          <cell r="Y390">
            <v>1</v>
          </cell>
          <cell r="Z390">
            <v>2</v>
          </cell>
          <cell r="AA390">
            <v>1</v>
          </cell>
          <cell r="AB390">
            <v>1</v>
          </cell>
          <cell r="AC390">
            <v>0</v>
          </cell>
          <cell r="AD390">
            <v>1</v>
          </cell>
          <cell r="AE390">
            <v>1</v>
          </cell>
          <cell r="AF390">
            <v>0</v>
          </cell>
          <cell r="AG390">
            <v>11</v>
          </cell>
          <cell r="AH390" t="str">
            <v>list(list(c(-94.320281, -94.300653, -94.300728, -94.297831, -94.297815, -94.300731, -94.300694, -94.305744, -94.305743, -94.310625, -94.320378, -94.320281, 43.389034, 43.389004, 43.385741, 43.385723, 43.384238, 43.384376, 43.378171, 43.378148, 43.377321, 43.377327, 43.378144, 43.389034)))</v>
          </cell>
        </row>
        <row r="391">
          <cell r="A391">
            <v>1957135</v>
          </cell>
          <cell r="B391" t="str">
            <v>North Buena Vista city, Iowa</v>
          </cell>
          <cell r="C391">
            <v>109</v>
          </cell>
          <cell r="D391">
            <v>51719</v>
          </cell>
          <cell r="E391">
            <v>9.4E-2</v>
          </cell>
          <cell r="F391">
            <v>0.14754098360655701</v>
          </cell>
          <cell r="G391">
            <v>0.16393442622950799</v>
          </cell>
          <cell r="H391">
            <v>7.4999999999999997E-2</v>
          </cell>
          <cell r="I391">
            <v>0.432</v>
          </cell>
          <cell r="J391">
            <v>-9.9173553719008198E-2</v>
          </cell>
          <cell r="K391">
            <v>0.60176991150442405</v>
          </cell>
          <cell r="L391">
            <v>1.0757575757575699</v>
          </cell>
          <cell r="M391">
            <v>9.8360655737704902E-2</v>
          </cell>
          <cell r="N391">
            <v>0.15121412803532</v>
          </cell>
          <cell r="O391">
            <v>0.49787685774946899</v>
          </cell>
          <cell r="P391">
            <v>0.77070063694267499</v>
          </cell>
          <cell r="Q391">
            <v>0.97664543524416103</v>
          </cell>
          <cell r="R391">
            <v>0.89255319148936096</v>
          </cell>
          <cell r="S391">
            <v>0.80254777070063699</v>
          </cell>
          <cell r="T391">
            <v>0.87898089171974503</v>
          </cell>
          <cell r="U391">
            <v>0.99363057324840698</v>
          </cell>
          <cell r="V391">
            <v>0.12420382165605</v>
          </cell>
          <cell r="W391">
            <v>2</v>
          </cell>
          <cell r="X391">
            <v>1</v>
          </cell>
          <cell r="Y391">
            <v>2</v>
          </cell>
          <cell r="Z391">
            <v>2</v>
          </cell>
          <cell r="AA391">
            <v>2</v>
          </cell>
          <cell r="AB391">
            <v>2</v>
          </cell>
          <cell r="AC391">
            <v>2</v>
          </cell>
          <cell r="AD391">
            <v>2</v>
          </cell>
          <cell r="AE391">
            <v>2</v>
          </cell>
          <cell r="AF391">
            <v>0</v>
          </cell>
          <cell r="AG391">
            <v>17</v>
          </cell>
          <cell r="AH391" t="str">
            <v>list(list(c(-90.966437, -90.946938, -90.946841, -90.956297, -90.956473, -90.966293, -90.96626, -90.966437, 42.686936, 42.684148, 42.675079, 42.675087, 42.667862, 42.667935, 42.673761, 42.686936)))</v>
          </cell>
        </row>
        <row r="392">
          <cell r="A392">
            <v>1918345</v>
          </cell>
          <cell r="B392" t="str">
            <v>Dana city, Iowa</v>
          </cell>
          <cell r="C392">
            <v>38</v>
          </cell>
          <cell r="D392">
            <v>81250</v>
          </cell>
          <cell r="E392">
            <v>7.0999999999999994E-2</v>
          </cell>
          <cell r="F392">
            <v>0.25</v>
          </cell>
          <cell r="G392">
            <v>0.25</v>
          </cell>
          <cell r="H392">
            <v>0</v>
          </cell>
          <cell r="I392">
            <v>0.20799999999999999</v>
          </cell>
          <cell r="J392">
            <v>-0.46478873239436602</v>
          </cell>
          <cell r="K392">
            <v>0.52380952380952295</v>
          </cell>
          <cell r="L392">
            <v>0.29411764705882298</v>
          </cell>
          <cell r="M392">
            <v>0.25</v>
          </cell>
          <cell r="N392">
            <v>0.79139072847682101</v>
          </cell>
          <cell r="O392">
            <v>0.35244161358810999</v>
          </cell>
          <cell r="P392">
            <v>0.95647558386411802</v>
          </cell>
          <cell r="Q392">
            <v>0.99469214437367304</v>
          </cell>
          <cell r="R392">
            <v>0</v>
          </cell>
          <cell r="S392">
            <v>4.3524416135881101E-2</v>
          </cell>
          <cell r="T392">
            <v>0.70382165605095504</v>
          </cell>
          <cell r="U392">
            <v>0.94267515923566803</v>
          </cell>
          <cell r="V392">
            <v>0.80042462845010598</v>
          </cell>
          <cell r="W392">
            <v>0</v>
          </cell>
          <cell r="X392">
            <v>1</v>
          </cell>
          <cell r="Y392">
            <v>2</v>
          </cell>
          <cell r="Z392">
            <v>2</v>
          </cell>
          <cell r="AA392">
            <v>0</v>
          </cell>
          <cell r="AB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2</v>
          </cell>
          <cell r="AG392">
            <v>13</v>
          </cell>
          <cell r="AH392" t="str">
            <v>list(list(c(-94.243754, -94.232856, -94.232913, -94.232886, -94.243818, -94.243754, 42.110875, 42.110844, 42.107241, 42.103596, 42.103609, 42.110875)))</v>
          </cell>
        </row>
        <row r="393">
          <cell r="A393">
            <v>1941295</v>
          </cell>
          <cell r="B393" t="str">
            <v>Kimballton city, Iowa</v>
          </cell>
          <cell r="C393">
            <v>291</v>
          </cell>
          <cell r="D393">
            <v>55417</v>
          </cell>
          <cell r="E393">
            <v>0.32600000000000001</v>
          </cell>
          <cell r="F393">
            <v>0.287128712871287</v>
          </cell>
          <cell r="G393">
            <v>3.9603960396039598E-2</v>
          </cell>
          <cell r="H393">
            <v>4.8000000000000001E-2</v>
          </cell>
          <cell r="I393">
            <v>0.40899999999999997</v>
          </cell>
          <cell r="J393">
            <v>-9.6273291925465798E-2</v>
          </cell>
          <cell r="K393">
            <v>0.53048780487804803</v>
          </cell>
          <cell r="L393">
            <v>0.246153846153846</v>
          </cell>
          <cell r="M393">
            <v>0.26732673267326701</v>
          </cell>
          <cell r="N393">
            <v>0.22626931567328901</v>
          </cell>
          <cell r="O393">
            <v>0.98195329087048799</v>
          </cell>
          <cell r="P393">
            <v>0.97664543524416103</v>
          </cell>
          <cell r="Q393">
            <v>0.53503184713375795</v>
          </cell>
          <cell r="R393">
            <v>0.76489361702127601</v>
          </cell>
          <cell r="S393">
            <v>0.74522292993630501</v>
          </cell>
          <cell r="T393">
            <v>0.725053078556263</v>
          </cell>
          <cell r="U393">
            <v>0.91507430997876804</v>
          </cell>
          <cell r="V393">
            <v>0.84288747346072102</v>
          </cell>
          <cell r="W393">
            <v>2</v>
          </cell>
          <cell r="X393">
            <v>2</v>
          </cell>
          <cell r="Y393">
            <v>2</v>
          </cell>
          <cell r="Z393">
            <v>1</v>
          </cell>
          <cell r="AA393">
            <v>2</v>
          </cell>
          <cell r="AB393">
            <v>2</v>
          </cell>
          <cell r="AC393">
            <v>2</v>
          </cell>
          <cell r="AD393">
            <v>2</v>
          </cell>
          <cell r="AE393">
            <v>2</v>
          </cell>
          <cell r="AF393">
            <v>2</v>
          </cell>
          <cell r="AG393">
            <v>19</v>
          </cell>
          <cell r="AH393" t="str">
            <v>list(list(c(-95.082548, -95.067986, -95.067884, -95.067589, -95.072462, -95.072373, -95.077195, -95.077447, -95.082303, -95.082548, 41.634766, 41.634804, 41.631109, 41.620251, 41.620247, 41.616643, 41.616588, 41.623807, 41.623769, 41.634766)))</v>
          </cell>
        </row>
        <row r="394">
          <cell r="A394">
            <v>1962445</v>
          </cell>
          <cell r="B394" t="str">
            <v>Persia city, Iowa</v>
          </cell>
          <cell r="C394">
            <v>297</v>
          </cell>
          <cell r="D394">
            <v>72000</v>
          </cell>
          <cell r="E394">
            <v>0.124</v>
          </cell>
          <cell r="F394">
            <v>3.7037037037037E-2</v>
          </cell>
          <cell r="G394">
            <v>3.7037037037037E-2</v>
          </cell>
          <cell r="H394">
            <v>4.2000000000000003E-2</v>
          </cell>
          <cell r="I394">
            <v>0.34499999999999997</v>
          </cell>
          <cell r="J394">
            <v>-6.8965517241379296E-2</v>
          </cell>
          <cell r="K394">
            <v>0.5</v>
          </cell>
          <cell r="L394">
            <v>0</v>
          </cell>
          <cell r="M394">
            <v>0.13888888888888801</v>
          </cell>
          <cell r="N394">
            <v>0.62693156732891797</v>
          </cell>
          <cell r="O394">
            <v>0.65180467091295102</v>
          </cell>
          <cell r="P394">
            <v>0.178343949044585</v>
          </cell>
          <cell r="Q394">
            <v>0.49363057324840698</v>
          </cell>
          <cell r="R394">
            <v>0.72659574468085097</v>
          </cell>
          <cell r="S394">
            <v>0.46921443736730301</v>
          </cell>
          <cell r="T394">
            <v>0.64437367303609305</v>
          </cell>
          <cell r="U394">
            <v>0</v>
          </cell>
          <cell r="V394">
            <v>0.274946921443736</v>
          </cell>
          <cell r="W394">
            <v>1</v>
          </cell>
          <cell r="X394">
            <v>1</v>
          </cell>
          <cell r="Y394">
            <v>0</v>
          </cell>
          <cell r="Z394">
            <v>1</v>
          </cell>
          <cell r="AA394">
            <v>2</v>
          </cell>
          <cell r="AB394">
            <v>1</v>
          </cell>
          <cell r="AC394">
            <v>1</v>
          </cell>
          <cell r="AD394">
            <v>1</v>
          </cell>
          <cell r="AE394">
            <v>0</v>
          </cell>
          <cell r="AF394">
            <v>0</v>
          </cell>
          <cell r="AG394">
            <v>8</v>
          </cell>
          <cell r="AH394" t="str">
            <v>list(list(c(-95.574848, -95.565234, -95.565233, -95.565386, -95.575067, -95.574848, 41.585819, 41.585758, 41.583609, 41.571278, 41.571382, 41.585819)))</v>
          </cell>
        </row>
        <row r="395">
          <cell r="A395">
            <v>1963840</v>
          </cell>
          <cell r="B395" t="str">
            <v>Plover city, Iowa</v>
          </cell>
          <cell r="C395">
            <v>50</v>
          </cell>
          <cell r="D395">
            <v>41250</v>
          </cell>
          <cell r="E395">
            <v>0.17799999999999999</v>
          </cell>
          <cell r="F395">
            <v>3.5714285714285698E-2</v>
          </cell>
          <cell r="G395">
            <v>0</v>
          </cell>
          <cell r="H395">
            <v>0</v>
          </cell>
          <cell r="I395">
            <v>0.55000000000000004</v>
          </cell>
          <cell r="J395">
            <v>-0.35064935064934999</v>
          </cell>
          <cell r="K395">
            <v>0.63888888888888795</v>
          </cell>
          <cell r="L395">
            <v>0.34883720930232498</v>
          </cell>
          <cell r="M395">
            <v>3.5714285714285698E-2</v>
          </cell>
          <cell r="N395">
            <v>3.3112582781456901E-2</v>
          </cell>
          <cell r="O395">
            <v>0.84501061571125202</v>
          </cell>
          <cell r="P395">
            <v>0.17091295116772801</v>
          </cell>
          <cell r="Q395">
            <v>0</v>
          </cell>
          <cell r="R395">
            <v>0</v>
          </cell>
          <cell r="S395">
            <v>0.94798301486199499</v>
          </cell>
          <cell r="T395">
            <v>0.934182590233545</v>
          </cell>
          <cell r="U395">
            <v>0.95753715498938397</v>
          </cell>
          <cell r="V395">
            <v>3.6093418259023298E-2</v>
          </cell>
          <cell r="W395">
            <v>2</v>
          </cell>
          <cell r="X395">
            <v>2</v>
          </cell>
          <cell r="Y395">
            <v>0</v>
          </cell>
          <cell r="Z395">
            <v>0</v>
          </cell>
          <cell r="AA395">
            <v>0</v>
          </cell>
          <cell r="AB395">
            <v>2</v>
          </cell>
          <cell r="AC395">
            <v>2</v>
          </cell>
          <cell r="AD395">
            <v>2</v>
          </cell>
          <cell r="AE395">
            <v>2</v>
          </cell>
          <cell r="AF395">
            <v>0</v>
          </cell>
          <cell r="AG395">
            <v>12</v>
          </cell>
          <cell r="AH395" t="str">
            <v>list(list(c(-94.629664, -94.614931, -94.61498, -94.614975, -94.629644, -94.629664, 42.882114, 42.882055, 42.878456, 42.871184, 42.871258, 42.882114)))</v>
          </cell>
        </row>
        <row r="396">
          <cell r="A396">
            <v>1902260</v>
          </cell>
          <cell r="B396" t="str">
            <v>Anita city, Iowa</v>
          </cell>
          <cell r="C396">
            <v>963</v>
          </cell>
          <cell r="D396">
            <v>66307</v>
          </cell>
          <cell r="E396">
            <v>0.161</v>
          </cell>
          <cell r="F396">
            <v>6.8459657701711404E-2</v>
          </cell>
          <cell r="G396">
            <v>1.46699266503667E-2</v>
          </cell>
          <cell r="H396">
            <v>1.4999999999999999E-2</v>
          </cell>
          <cell r="I396">
            <v>0.32299999999999901</v>
          </cell>
          <cell r="J396">
            <v>-9.2592592592592501E-3</v>
          </cell>
          <cell r="K396">
            <v>0.52220520673813098</v>
          </cell>
          <cell r="L396">
            <v>8.9086859688195894E-2</v>
          </cell>
          <cell r="M396">
            <v>0.212713936430317</v>
          </cell>
          <cell r="N396">
            <v>0.50551876379690897</v>
          </cell>
          <cell r="O396">
            <v>0.81104033970276002</v>
          </cell>
          <cell r="P396">
            <v>0.35881104033970201</v>
          </cell>
          <cell r="Q396">
            <v>0.21868365180467</v>
          </cell>
          <cell r="R396">
            <v>0.37553191489361698</v>
          </cell>
          <cell r="S396">
            <v>0.369426751592356</v>
          </cell>
          <cell r="T396">
            <v>0.69957537154989302</v>
          </cell>
          <cell r="U396">
            <v>0.46178343949044498</v>
          </cell>
          <cell r="V396">
            <v>0.66454352441613496</v>
          </cell>
          <cell r="W396">
            <v>1</v>
          </cell>
          <cell r="X396">
            <v>2</v>
          </cell>
          <cell r="Y396">
            <v>1</v>
          </cell>
          <cell r="Z396">
            <v>0</v>
          </cell>
          <cell r="AA396">
            <v>1</v>
          </cell>
          <cell r="AB396">
            <v>1</v>
          </cell>
          <cell r="AC396">
            <v>1</v>
          </cell>
          <cell r="AD396">
            <v>2</v>
          </cell>
          <cell r="AE396">
            <v>1</v>
          </cell>
          <cell r="AF396">
            <v>1</v>
          </cell>
          <cell r="AG396">
            <v>11</v>
          </cell>
          <cell r="AH396" t="str">
            <v>list(list(c(-94.780901, -94.779641, -94.77724, -94.777224, -94.772453, -94.77245, -94.767668, -94.765609, -94.753384, -94.753353, -94.753315, -94.762827, -94.761344, -94.767733, -94.767752, -94.780893, -94.780901, 41.435642, 41.433841, 41.434226, 41.453691, 41.453673, 41.455485, 41.455466, 41.453646, 41.453623, 41.449846, 41.435596, 41.43561, 41.432015, 41.432024, 41.432925, 41.432944, 41.435642)))</v>
          </cell>
        </row>
        <row r="397">
          <cell r="A397">
            <v>1908065</v>
          </cell>
          <cell r="B397" t="str">
            <v>Bradgate city, Iowa</v>
          </cell>
          <cell r="C397">
            <v>75</v>
          </cell>
          <cell r="D397" t="str">
            <v>NA</v>
          </cell>
          <cell r="E397">
            <v>0.13500000000000001</v>
          </cell>
          <cell r="F397">
            <v>0.23404255319148901</v>
          </cell>
          <cell r="G397">
            <v>2.1276595744680799E-2</v>
          </cell>
          <cell r="H397">
            <v>1.4999999999999999E-2</v>
          </cell>
          <cell r="I397">
            <v>0.313</v>
          </cell>
          <cell r="J397">
            <v>-0.127906976744186</v>
          </cell>
          <cell r="K397">
            <v>0.71739130434782605</v>
          </cell>
          <cell r="L397">
            <v>0</v>
          </cell>
          <cell r="M397">
            <v>4.2553191489361701E-2</v>
          </cell>
          <cell r="N397">
            <v>0</v>
          </cell>
          <cell r="O397">
            <v>0.71656050955413997</v>
          </cell>
          <cell r="P397">
            <v>0.94692144373673004</v>
          </cell>
          <cell r="Q397">
            <v>0.30148619957537098</v>
          </cell>
          <cell r="R397">
            <v>0.37553191489361698</v>
          </cell>
          <cell r="S397">
            <v>0.322717622080679</v>
          </cell>
          <cell r="T397">
            <v>0.97558386411889597</v>
          </cell>
          <cell r="U397">
            <v>0</v>
          </cell>
          <cell r="V397">
            <v>3.8216560509554097E-2</v>
          </cell>
          <cell r="W397">
            <v>2</v>
          </cell>
          <cell r="X397">
            <v>2</v>
          </cell>
          <cell r="Y397">
            <v>2</v>
          </cell>
          <cell r="Z397">
            <v>0</v>
          </cell>
          <cell r="AA397">
            <v>1</v>
          </cell>
          <cell r="AB397">
            <v>0</v>
          </cell>
          <cell r="AC397">
            <v>2</v>
          </cell>
          <cell r="AD397">
            <v>2</v>
          </cell>
          <cell r="AE397">
            <v>0</v>
          </cell>
          <cell r="AF397">
            <v>0</v>
          </cell>
          <cell r="AG397">
            <v>11</v>
          </cell>
          <cell r="AH397" t="str">
            <v>list(list(c(-94.427891, -94.413125, -94.413051, -94.412969, -94.422747, -94.426103, -94.427732, -94.427891, 42.80809, 42.808326, 42.80465, 42.797397, 42.797316, 42.799058, 42.801324, 42.80809)))</v>
          </cell>
        </row>
        <row r="398">
          <cell r="A398">
            <v>1964290</v>
          </cell>
          <cell r="B398" t="str">
            <v>Postville city, Iowa</v>
          </cell>
          <cell r="C398">
            <v>2503</v>
          </cell>
          <cell r="D398">
            <v>49485</v>
          </cell>
          <cell r="E398">
            <v>0.23699999999999999</v>
          </cell>
          <cell r="F398">
            <v>0.16559829059829001</v>
          </cell>
          <cell r="G398">
            <v>5.1282051282051197E-2</v>
          </cell>
          <cell r="H398">
            <v>5.1999999999999998E-2</v>
          </cell>
          <cell r="I398">
            <v>0.37</v>
          </cell>
          <cell r="J398">
            <v>0.12393354288280101</v>
          </cell>
          <cell r="K398">
            <v>0.59704641350210896</v>
          </cell>
          <cell r="L398">
            <v>2.6014568158168501E-2</v>
          </cell>
          <cell r="M398">
            <v>0.276709401709401</v>
          </cell>
          <cell r="N398">
            <v>0.112582781456953</v>
          </cell>
          <cell r="O398">
            <v>0.92993630573248398</v>
          </cell>
          <cell r="P398">
            <v>0.83014861995753697</v>
          </cell>
          <cell r="Q398">
            <v>0.66348195329087001</v>
          </cell>
          <cell r="R398">
            <v>0.80212765957446797</v>
          </cell>
          <cell r="S398">
            <v>0.59341825902335399</v>
          </cell>
          <cell r="T398">
            <v>0.87473460721868301</v>
          </cell>
          <cell r="U398">
            <v>0.15711252653927801</v>
          </cell>
          <cell r="V398">
            <v>0.86624203821655998</v>
          </cell>
          <cell r="W398">
            <v>2</v>
          </cell>
          <cell r="X398">
            <v>2</v>
          </cell>
          <cell r="Y398">
            <v>2</v>
          </cell>
          <cell r="Z398">
            <v>1</v>
          </cell>
          <cell r="AA398">
            <v>2</v>
          </cell>
          <cell r="AB398">
            <v>1</v>
          </cell>
          <cell r="AC398">
            <v>0</v>
          </cell>
          <cell r="AD398">
            <v>2</v>
          </cell>
          <cell r="AE398">
            <v>0</v>
          </cell>
          <cell r="AF398">
            <v>2</v>
          </cell>
          <cell r="AG398">
            <v>14</v>
          </cell>
          <cell r="AH398" t="str">
            <v>list(list(c(-91.588258, -91.583316, -91.583334, -91.578397, -91.578277, -91.573391, -91.573459, -91.5711, -91.571116, -91.568459, -91.568406, -91.558471, -91.558559, -91.548392, -91.54856, -91.553493, -91.553462, -91.553414, -91.553359, -91.558368, -91.558474, -91.56327, -91.5633, -91.568303, -91.583108, -91.583115, -91.588072, -91.588258, 43.093577, 43.093561, 43.094471, 43.094453, 43.08899, 43.08898, 43.09269, 43.092689, 43.093444, 43.09343, 43.089969, 43.089977, 43.096344, 43.096302, 43.088921, 
43.088728, 43.081686, 43.081686, 43.069319, 43.069341, 43.072985, 43.072967, 43.076626, 43.076679, 43.076425, 43.081666, 43.081694, 43.093577)))</v>
          </cell>
        </row>
        <row r="399">
          <cell r="A399">
            <v>1948540</v>
          </cell>
          <cell r="B399" t="str">
            <v>Malcom city, Iowa</v>
          </cell>
          <cell r="C399">
            <v>270</v>
          </cell>
          <cell r="D399">
            <v>76750</v>
          </cell>
          <cell r="E399">
            <v>0.1</v>
          </cell>
          <cell r="F399">
            <v>0.15625</v>
          </cell>
          <cell r="G399">
            <v>7.2916666666666602E-2</v>
          </cell>
          <cell r="H399">
            <v>6.9999999999999897E-3</v>
          </cell>
          <cell r="I399">
            <v>0.26800000000000002</v>
          </cell>
          <cell r="J399">
            <v>-5.9233449477351902E-2</v>
          </cell>
          <cell r="K399">
            <v>0.47727272727272702</v>
          </cell>
          <cell r="L399">
            <v>0.22807017543859601</v>
          </cell>
          <cell r="M399">
            <v>6.25E-2</v>
          </cell>
          <cell r="N399">
            <v>0.72185430463576095</v>
          </cell>
          <cell r="O399">
            <v>0.52547770700636898</v>
          </cell>
          <cell r="P399">
            <v>0.80254777070063699</v>
          </cell>
          <cell r="Q399">
            <v>0.82059447983014799</v>
          </cell>
          <cell r="R399">
            <v>0.25957446808510598</v>
          </cell>
          <cell r="S399">
            <v>0.15817409766454299</v>
          </cell>
          <cell r="T399">
            <v>0.57112526539278097</v>
          </cell>
          <cell r="U399">
            <v>0.886411889596603</v>
          </cell>
          <cell r="V399">
            <v>5.6263269639065798E-2</v>
          </cell>
          <cell r="W399">
            <v>0</v>
          </cell>
          <cell r="X399">
            <v>1</v>
          </cell>
          <cell r="Y399">
            <v>2</v>
          </cell>
          <cell r="Z399">
            <v>2</v>
          </cell>
          <cell r="AA399">
            <v>0</v>
          </cell>
          <cell r="AB399">
            <v>0</v>
          </cell>
          <cell r="AC399">
            <v>1</v>
          </cell>
          <cell r="AD399">
            <v>1</v>
          </cell>
          <cell r="AE399">
            <v>2</v>
          </cell>
          <cell r="AF399">
            <v>0</v>
          </cell>
          <cell r="AG399">
            <v>9</v>
          </cell>
          <cell r="AH399" t="str">
            <v>list(list(c(-92.563285, -92.547268, -92.547322, -92.547341, -92.563339, -92.563285, 41.713426, 41.713291, 41.703599, 41.698862, 41.698893, 41.713426)))</v>
          </cell>
        </row>
        <row r="400">
          <cell r="A400">
            <v>1984630</v>
          </cell>
          <cell r="B400" t="str">
            <v>Westside city, Iowa</v>
          </cell>
          <cell r="C400">
            <v>285</v>
          </cell>
          <cell r="D400">
            <v>83558</v>
          </cell>
          <cell r="E400">
            <v>0.01</v>
          </cell>
          <cell r="F400">
            <v>2.0134228187919399E-2</v>
          </cell>
          <cell r="G400">
            <v>6.0402684563758302E-2</v>
          </cell>
          <cell r="H400">
            <v>0</v>
          </cell>
          <cell r="I400">
            <v>0.33799999999999902</v>
          </cell>
          <cell r="J400">
            <v>-4.6822742474916301E-2</v>
          </cell>
          <cell r="K400">
            <v>0.38</v>
          </cell>
          <cell r="L400">
            <v>7.4534161490683204E-2</v>
          </cell>
          <cell r="M400">
            <v>0.10738255033557</v>
          </cell>
          <cell r="N400">
            <v>0.81788079470198605</v>
          </cell>
          <cell r="O400">
            <v>4.0339702760084903E-2</v>
          </cell>
          <cell r="P400">
            <v>0.104033970276008</v>
          </cell>
          <cell r="Q400">
            <v>0.73991507430997805</v>
          </cell>
          <cell r="R400">
            <v>0</v>
          </cell>
          <cell r="S400">
            <v>0.436305732484076</v>
          </cell>
          <cell r="T400">
            <v>0.25796178343949</v>
          </cell>
          <cell r="U400">
            <v>0.38216560509554098</v>
          </cell>
          <cell r="V400">
            <v>0.15605095541401201</v>
          </cell>
          <cell r="W400">
            <v>0</v>
          </cell>
          <cell r="X400">
            <v>0</v>
          </cell>
          <cell r="Y400">
            <v>0</v>
          </cell>
          <cell r="Z400">
            <v>2</v>
          </cell>
          <cell r="AA400">
            <v>0</v>
          </cell>
          <cell r="AB400">
            <v>1</v>
          </cell>
          <cell r="AC400">
            <v>1</v>
          </cell>
          <cell r="AD400">
            <v>0</v>
          </cell>
          <cell r="AE400">
            <v>1</v>
          </cell>
          <cell r="AF400">
            <v>0</v>
          </cell>
          <cell r="AG400">
            <v>5</v>
          </cell>
          <cell r="AH400" t="str">
            <v>list(list(c(-95.110976, -95.09169, -95.091818, -95.111002, -95.110976, 42.086475, 42.086469, 42.064872, 42.064913, 42.086475)))</v>
          </cell>
        </row>
        <row r="401">
          <cell r="A401">
            <v>1934410</v>
          </cell>
          <cell r="B401" t="str">
            <v>Harcourt city, Iowa</v>
          </cell>
          <cell r="C401">
            <v>264</v>
          </cell>
          <cell r="D401">
            <v>72708</v>
          </cell>
          <cell r="E401">
            <v>0.157</v>
          </cell>
          <cell r="F401">
            <v>1.6528925619834701E-2</v>
          </cell>
          <cell r="G401">
            <v>5.7851239669421399E-2</v>
          </cell>
          <cell r="H401">
            <v>0</v>
          </cell>
          <cell r="I401">
            <v>0.26899999999999902</v>
          </cell>
          <cell r="J401">
            <v>-0.12871287128712799</v>
          </cell>
          <cell r="K401">
            <v>0.41618497109826502</v>
          </cell>
          <cell r="L401">
            <v>0.14184397163120499</v>
          </cell>
          <cell r="M401">
            <v>0.28925619834710697</v>
          </cell>
          <cell r="N401">
            <v>0.63465783664459097</v>
          </cell>
          <cell r="O401">
            <v>0.80042462845010598</v>
          </cell>
          <cell r="P401">
            <v>8.7048832271762203E-2</v>
          </cell>
          <cell r="Q401">
            <v>0.71337579617834301</v>
          </cell>
          <cell r="R401">
            <v>0</v>
          </cell>
          <cell r="S401">
            <v>0.161358811040339</v>
          </cell>
          <cell r="T401">
            <v>0.35987261146496802</v>
          </cell>
          <cell r="U401">
            <v>0.69851380042462796</v>
          </cell>
          <cell r="V401">
            <v>0.89915074309978704</v>
          </cell>
          <cell r="W401">
            <v>1</v>
          </cell>
          <cell r="X401">
            <v>2</v>
          </cell>
          <cell r="Y401">
            <v>0</v>
          </cell>
          <cell r="Z401">
            <v>2</v>
          </cell>
          <cell r="AA401">
            <v>0</v>
          </cell>
          <cell r="AB401">
            <v>0</v>
          </cell>
          <cell r="AC401">
            <v>2</v>
          </cell>
          <cell r="AD401">
            <v>1</v>
          </cell>
          <cell r="AE401">
            <v>2</v>
          </cell>
          <cell r="AF401">
            <v>2</v>
          </cell>
          <cell r="AG401">
            <v>12</v>
          </cell>
          <cell r="AH401" t="str">
            <v>list(list(c(-94.184351, -94.164647, -94.164635, -94.184273, -94.184351, 42.267853, 42.267752, 42.253285, 42.253307, 42.267853)))</v>
          </cell>
        </row>
        <row r="402">
          <cell r="A402">
            <v>1941520</v>
          </cell>
          <cell r="B402" t="str">
            <v>Kirkman city, Iowa</v>
          </cell>
          <cell r="C402">
            <v>56</v>
          </cell>
          <cell r="D402">
            <v>77917</v>
          </cell>
          <cell r="E402">
            <v>0.10299999999999999</v>
          </cell>
          <cell r="F402">
            <v>0.08</v>
          </cell>
          <cell r="G402">
            <v>0.08</v>
          </cell>
          <cell r="H402">
            <v>0.192</v>
          </cell>
          <cell r="I402">
            <v>0.435</v>
          </cell>
          <cell r="J402">
            <v>-0.125</v>
          </cell>
          <cell r="K402">
            <v>0.46511627906976699</v>
          </cell>
          <cell r="L402">
            <v>0.16666666666666599</v>
          </cell>
          <cell r="M402">
            <v>0.12</v>
          </cell>
          <cell r="N402">
            <v>0.73951434878587197</v>
          </cell>
          <cell r="O402">
            <v>0.547770700636942</v>
          </cell>
          <cell r="P402">
            <v>0.43099787685774898</v>
          </cell>
          <cell r="Q402">
            <v>0.84076433121019101</v>
          </cell>
          <cell r="R402">
            <v>0.98829787234042499</v>
          </cell>
          <cell r="S402">
            <v>0.80997876857749396</v>
          </cell>
          <cell r="T402">
            <v>0.52972399150743099</v>
          </cell>
          <cell r="U402">
            <v>0.78237791932059397</v>
          </cell>
          <cell r="V402">
            <v>0.19532908704883201</v>
          </cell>
          <cell r="W402">
            <v>0</v>
          </cell>
          <cell r="X402">
            <v>1</v>
          </cell>
          <cell r="Y402">
            <v>1</v>
          </cell>
          <cell r="Z402">
            <v>2</v>
          </cell>
          <cell r="AA402">
            <v>2</v>
          </cell>
          <cell r="AB402">
            <v>2</v>
          </cell>
          <cell r="AC402">
            <v>2</v>
          </cell>
          <cell r="AD402">
            <v>1</v>
          </cell>
          <cell r="AE402">
            <v>2</v>
          </cell>
          <cell r="AF402">
            <v>0</v>
          </cell>
          <cell r="AG402">
            <v>13</v>
          </cell>
          <cell r="AH402" t="str">
            <v>list(list(c(-95.271967, -95.262166, -95.26217, -95.262178, -95.271931, -95.271967, 41.732289, 41.732248, 41.728527, 41.724872, 41.724907, 41.732289)))</v>
          </cell>
        </row>
        <row r="403">
          <cell r="A403">
            <v>1911035</v>
          </cell>
          <cell r="B403" t="str">
            <v>Carpenter city, Iowa</v>
          </cell>
          <cell r="C403">
            <v>87</v>
          </cell>
          <cell r="D403">
            <v>74107</v>
          </cell>
          <cell r="E403">
            <v>8.5999999999999993E-2</v>
          </cell>
          <cell r="F403">
            <v>0.113207547169811</v>
          </cell>
          <cell r="G403">
            <v>9.4339622641509399E-2</v>
          </cell>
          <cell r="H403">
            <v>0</v>
          </cell>
          <cell r="I403">
            <v>0.23599999999999999</v>
          </cell>
          <cell r="J403">
            <v>-0.201834862385321</v>
          </cell>
          <cell r="K403">
            <v>0.53521126760563298</v>
          </cell>
          <cell r="L403">
            <v>8.6206896551724102E-2</v>
          </cell>
          <cell r="M403">
            <v>0.15094339622641501</v>
          </cell>
          <cell r="N403">
            <v>0.67660044150110299</v>
          </cell>
          <cell r="O403">
            <v>0.44161358811040302</v>
          </cell>
          <cell r="P403">
            <v>0.60721868365180398</v>
          </cell>
          <cell r="Q403">
            <v>0.88959660297239895</v>
          </cell>
          <cell r="R403">
            <v>0</v>
          </cell>
          <cell r="S403">
            <v>8.4925690021231404E-2</v>
          </cell>
          <cell r="T403">
            <v>0.73991507430997805</v>
          </cell>
          <cell r="U403">
            <v>0.43949044585987201</v>
          </cell>
          <cell r="V403">
            <v>0.33121019108280197</v>
          </cell>
          <cell r="W403">
            <v>0</v>
          </cell>
          <cell r="X403">
            <v>1</v>
          </cell>
          <cell r="Y403">
            <v>1</v>
          </cell>
          <cell r="Z403">
            <v>2</v>
          </cell>
          <cell r="AA403">
            <v>0</v>
          </cell>
          <cell r="AB403">
            <v>0</v>
          </cell>
          <cell r="AC403">
            <v>2</v>
          </cell>
          <cell r="AD403">
            <v>2</v>
          </cell>
          <cell r="AE403">
            <v>1</v>
          </cell>
          <cell r="AF403">
            <v>1</v>
          </cell>
          <cell r="AG403">
            <v>10</v>
          </cell>
          <cell r="AH403" t="str">
            <v>list(list(c(-93.024274, -93.009984, -93.009913, -93.014041, -93.024218, -93.024239, -93.024274, 43.418694, 43.418636, 43.412077, 43.411359, 43.411417, 43.415071, 43.418694)))</v>
          </cell>
        </row>
        <row r="404">
          <cell r="A404">
            <v>1954030</v>
          </cell>
          <cell r="B404" t="str">
            <v>Morley city, Iowa</v>
          </cell>
          <cell r="C404">
            <v>96</v>
          </cell>
          <cell r="D404">
            <v>37188</v>
          </cell>
          <cell r="E404">
            <v>0.30399999999999999</v>
          </cell>
          <cell r="F404">
            <v>4.7619047619047603E-2</v>
          </cell>
          <cell r="G404">
            <v>9.5238095238095205E-2</v>
          </cell>
          <cell r="H404">
            <v>0</v>
          </cell>
          <cell r="I404">
            <v>0.23100000000000001</v>
          </cell>
          <cell r="J404">
            <v>-0.16521739130434701</v>
          </cell>
          <cell r="K404">
            <v>0.43243243243243201</v>
          </cell>
          <cell r="L404">
            <v>0.36363636363636298</v>
          </cell>
          <cell r="M404">
            <v>0.28571428571428498</v>
          </cell>
          <cell r="N404">
            <v>1.32450331125827E-2</v>
          </cell>
          <cell r="O404">
            <v>0.97133757961783396</v>
          </cell>
          <cell r="P404">
            <v>0.22186836518046699</v>
          </cell>
          <cell r="Q404">
            <v>0.89171974522292996</v>
          </cell>
          <cell r="R404">
            <v>0</v>
          </cell>
          <cell r="S404">
            <v>7.6433121019108194E-2</v>
          </cell>
          <cell r="T404">
            <v>0.418259023354564</v>
          </cell>
          <cell r="U404">
            <v>0.96709129511677205</v>
          </cell>
          <cell r="V404">
            <v>0.89065817409766401</v>
          </cell>
          <cell r="W404">
            <v>2</v>
          </cell>
          <cell r="X404">
            <v>2</v>
          </cell>
          <cell r="Y404">
            <v>0</v>
          </cell>
          <cell r="Z404">
            <v>2</v>
          </cell>
          <cell r="AA404">
            <v>0</v>
          </cell>
          <cell r="AB404">
            <v>0</v>
          </cell>
          <cell r="AC404">
            <v>2</v>
          </cell>
          <cell r="AD404">
            <v>1</v>
          </cell>
          <cell r="AE404">
            <v>2</v>
          </cell>
          <cell r="AF404">
            <v>2</v>
          </cell>
          <cell r="AG404">
            <v>13</v>
          </cell>
          <cell r="AH404" t="str">
            <v>list(list(c(-91.249665, -91.248435, -91.242027, -91.242117, -91.248473, -91.249697, -91.249665, 42.00762, 42.007606, 42.0079, 42.004731, 42.00444, 42.004452, 42.00762)))</v>
          </cell>
        </row>
        <row r="405">
          <cell r="A405">
            <v>1903475</v>
          </cell>
          <cell r="B405" t="str">
            <v>Atkins city, Iowa</v>
          </cell>
          <cell r="C405">
            <v>2056</v>
          </cell>
          <cell r="D405">
            <v>112138</v>
          </cell>
          <cell r="E405">
            <v>5.2999999999999999E-2</v>
          </cell>
          <cell r="F405">
            <v>4.6894803548795903E-2</v>
          </cell>
          <cell r="G405">
            <v>5.9569074778200198E-2</v>
          </cell>
          <cell r="H405">
            <v>2.5000000000000001E-2</v>
          </cell>
          <cell r="I405">
            <v>0.23499999999999999</v>
          </cell>
          <cell r="J405">
            <v>0.23113772455089801</v>
          </cell>
          <cell r="K405">
            <v>0.25581395348837199</v>
          </cell>
          <cell r="L405">
            <v>0</v>
          </cell>
          <cell r="M405">
            <v>0.13688212927756599</v>
          </cell>
          <cell r="N405">
            <v>0.97019867549668803</v>
          </cell>
          <cell r="O405">
            <v>0.22929936305732401</v>
          </cell>
          <cell r="P405">
            <v>0.21974522292993601</v>
          </cell>
          <cell r="Q405">
            <v>0.73036093418258996</v>
          </cell>
          <cell r="R405">
            <v>0.52978723404255301</v>
          </cell>
          <cell r="S405">
            <v>8.3864118895965997E-2</v>
          </cell>
          <cell r="T405">
            <v>6.4755838641188904E-2</v>
          </cell>
          <cell r="U405">
            <v>0</v>
          </cell>
          <cell r="V405">
            <v>0.26539278131634803</v>
          </cell>
          <cell r="W405">
            <v>0</v>
          </cell>
          <cell r="X405">
            <v>0</v>
          </cell>
          <cell r="Y405">
            <v>0</v>
          </cell>
          <cell r="Z405">
            <v>2</v>
          </cell>
          <cell r="AA405">
            <v>1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3</v>
          </cell>
          <cell r="AH405" t="str">
            <v>list(list(c(-91.873432, -91.868505, -91.868553, -91.844194, -91.844609, -91.849776, -91.84885, -91.848767, -91.853659, -91.853684, -91.873173, -91.873432, 41.99832, 41.998068, 41.999844, 42.000243, 41.992968, 41.99285, 41.991833, 41.985622, 41.985528, 41.989145, 41.989589, 41.99832)))</v>
          </cell>
        </row>
        <row r="406">
          <cell r="A406">
            <v>1973065</v>
          </cell>
          <cell r="B406" t="str">
            <v>Sidney city, Iowa</v>
          </cell>
          <cell r="C406">
            <v>1070</v>
          </cell>
          <cell r="D406">
            <v>80714</v>
          </cell>
          <cell r="E406">
            <v>0.1</v>
          </cell>
          <cell r="F406">
            <v>0.133165829145728</v>
          </cell>
          <cell r="G406">
            <v>4.5226130653266298E-2</v>
          </cell>
          <cell r="H406">
            <v>8.0000000000000002E-3</v>
          </cell>
          <cell r="I406">
            <v>0.39399999999999902</v>
          </cell>
          <cell r="J406">
            <v>-5.9753954305799599E-2</v>
          </cell>
          <cell r="K406">
            <v>0.51240875912408701</v>
          </cell>
          <cell r="L406">
            <v>0.175983436853002</v>
          </cell>
          <cell r="M406">
            <v>0.133165829145728</v>
          </cell>
          <cell r="N406">
            <v>0.78587196467991105</v>
          </cell>
          <cell r="O406">
            <v>0.52547770700636898</v>
          </cell>
          <cell r="P406">
            <v>0.71549893842887402</v>
          </cell>
          <cell r="Q406">
            <v>0.59660297239914994</v>
          </cell>
          <cell r="R406">
            <v>0.275531914893617</v>
          </cell>
          <cell r="S406">
            <v>0.69426751592356595</v>
          </cell>
          <cell r="T406">
            <v>0.67409766454352404</v>
          </cell>
          <cell r="U406">
            <v>0.80467091295116699</v>
          </cell>
          <cell r="V406">
            <v>0.25053078556263197</v>
          </cell>
          <cell r="W406">
            <v>0</v>
          </cell>
          <cell r="X406">
            <v>1</v>
          </cell>
          <cell r="Y406">
            <v>2</v>
          </cell>
          <cell r="Z406">
            <v>1</v>
          </cell>
          <cell r="AA406">
            <v>0</v>
          </cell>
          <cell r="AB406">
            <v>2</v>
          </cell>
          <cell r="AC406">
            <v>1</v>
          </cell>
          <cell r="AD406">
            <v>2</v>
          </cell>
          <cell r="AE406">
            <v>2</v>
          </cell>
          <cell r="AF406">
            <v>0</v>
          </cell>
          <cell r="AG406">
            <v>11</v>
          </cell>
          <cell r="AH406" t="str">
            <v>list(list(c(-95.656298, -95.64859, -95.649321, -95.64742, -95.647292, -95.637424, -95.637265, -95.6279, -95.627784, -95.632681, -95.632483, -95.637204, -95.637436, -95.646997, -95.651789, -95.651671, -95.656402, -95.656298, 40.754202, 40.75425, 40.755077, 40.755356, 40.754238, 40.754171, 40.750546, 40.75047, 40.746849, 40.746919, 40.743398, 40.743398, 40.736294, 40.736185, 40.736263, 40.739816, 40.739778, 40.754202)))</v>
          </cell>
        </row>
        <row r="407">
          <cell r="A407">
            <v>1926940</v>
          </cell>
          <cell r="B407" t="str">
            <v>Farnhamville city, Iowa</v>
          </cell>
          <cell r="C407">
            <v>383</v>
          </cell>
          <cell r="D407">
            <v>57188</v>
          </cell>
          <cell r="E407">
            <v>0.16200000000000001</v>
          </cell>
          <cell r="F407">
            <v>0.128654970760233</v>
          </cell>
          <cell r="G407">
            <v>2.9239766081871298E-2</v>
          </cell>
          <cell r="H407">
            <v>1.2E-2</v>
          </cell>
          <cell r="I407">
            <v>0.39899999999999902</v>
          </cell>
          <cell r="J407">
            <v>3.2345013477088902E-2</v>
          </cell>
          <cell r="K407">
            <v>0.317460317460317</v>
          </cell>
          <cell r="L407">
            <v>3.9325842696629199E-2</v>
          </cell>
          <cell r="M407">
            <v>0.19298245614035001</v>
          </cell>
          <cell r="N407">
            <v>0.26379690949227302</v>
          </cell>
          <cell r="O407">
            <v>0.81210191082802496</v>
          </cell>
          <cell r="P407">
            <v>0.68577494692144303</v>
          </cell>
          <cell r="Q407">
            <v>0.39278131634819502</v>
          </cell>
          <cell r="R407">
            <v>0.33510638297872303</v>
          </cell>
          <cell r="S407">
            <v>0.71868365180466998</v>
          </cell>
          <cell r="T407">
            <v>0.12526539278131599</v>
          </cell>
          <cell r="U407">
            <v>0.210191082802547</v>
          </cell>
          <cell r="V407">
            <v>0.54989384288747301</v>
          </cell>
          <cell r="W407">
            <v>2</v>
          </cell>
          <cell r="X407">
            <v>2</v>
          </cell>
          <cell r="Y407">
            <v>2</v>
          </cell>
          <cell r="Z407">
            <v>1</v>
          </cell>
          <cell r="AA407">
            <v>1</v>
          </cell>
          <cell r="AB407">
            <v>2</v>
          </cell>
          <cell r="AC407">
            <v>0</v>
          </cell>
          <cell r="AD407">
            <v>0</v>
          </cell>
          <cell r="AE407">
            <v>0</v>
          </cell>
          <cell r="AF407">
            <v>1</v>
          </cell>
          <cell r="AG407">
            <v>11</v>
          </cell>
          <cell r="AH407" t="str">
            <v>list(list(c(-94.417126, -94.39759, -94.396359, -94.396401, -94.397616, -94.397637, -94.407351, -94.407355, -94.417092, -94.417126, 42.281463, 42.281505, 42.281519, 42.277893, 42.277893, 42.273548, 42.273455, 42.270591, 42.270634, 42.281463)))</v>
          </cell>
        </row>
        <row r="408">
          <cell r="A408">
            <v>1947460</v>
          </cell>
          <cell r="B408" t="str">
            <v>Luxemburg city, Iowa</v>
          </cell>
          <cell r="C408">
            <v>245</v>
          </cell>
          <cell r="D408">
            <v>83750</v>
          </cell>
          <cell r="E408">
            <v>5.7000000000000002E-2</v>
          </cell>
          <cell r="F408">
            <v>2.0833333333333301E-2</v>
          </cell>
          <cell r="G408">
            <v>0</v>
          </cell>
          <cell r="H408">
            <v>1.7999999999999999E-2</v>
          </cell>
          <cell r="I408">
            <v>0.374</v>
          </cell>
          <cell r="J408">
            <v>2.0833333333333301E-2</v>
          </cell>
          <cell r="K408">
            <v>0.46250000000000002</v>
          </cell>
          <cell r="L408">
            <v>0</v>
          </cell>
          <cell r="M408">
            <v>0.1875</v>
          </cell>
          <cell r="N408">
            <v>0.82008830022074997</v>
          </cell>
          <cell r="O408">
            <v>0.256900212314225</v>
          </cell>
          <cell r="P408">
            <v>0.10828025477707</v>
          </cell>
          <cell r="Q408">
            <v>0</v>
          </cell>
          <cell r="R408">
            <v>0.41702127659574401</v>
          </cell>
          <cell r="S408">
            <v>0.611464968152866</v>
          </cell>
          <cell r="T408">
            <v>0.51910828025477695</v>
          </cell>
          <cell r="U408">
            <v>0</v>
          </cell>
          <cell r="V408">
            <v>0.52972399150743099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1</v>
          </cell>
          <cell r="AB408">
            <v>1</v>
          </cell>
          <cell r="AC408">
            <v>0</v>
          </cell>
          <cell r="AD408">
            <v>1</v>
          </cell>
          <cell r="AE408">
            <v>0</v>
          </cell>
          <cell r="AF408">
            <v>1</v>
          </cell>
          <cell r="AG408">
            <v>4</v>
          </cell>
          <cell r="AH408" t="str">
            <v>list(list(c(-91.079253, -91.07921, -91.074939, -91.074257, -91.064402, -91.064441, -91.068971, -91.06889, -91.074035, -91.074184, -91.078052, -91.077513, -91.074681, -91.074703, -91.079257, -91.07925, -91.082889, -91.079253, 42.603732, 42.60623, 42.607096, 42.609864, 42.609922, 42.604331, 42.60428, 42.598977, 42.598326, 42.595306, 42.595321, 42.596961, 42.596921, 42.598925, 42.598958, 42.602587, 42.602858, 42.603732)))</v>
          </cell>
        </row>
        <row r="409">
          <cell r="A409">
            <v>1981570</v>
          </cell>
          <cell r="B409" t="str">
            <v>Wadena city, Iowa</v>
          </cell>
          <cell r="C409">
            <v>209</v>
          </cell>
          <cell r="D409">
            <v>38750</v>
          </cell>
          <cell r="E409">
            <v>0.27800000000000002</v>
          </cell>
          <cell r="F409">
            <v>0.170212765957446</v>
          </cell>
          <cell r="G409">
            <v>7.4468085106382906E-2</v>
          </cell>
          <cell r="H409">
            <v>4.9000000000000002E-2</v>
          </cell>
          <cell r="I409">
            <v>0.621</v>
          </cell>
          <cell r="J409">
            <v>-0.20229007633587701</v>
          </cell>
          <cell r="K409">
            <v>0.55555555555555503</v>
          </cell>
          <cell r="L409">
            <v>0.160714285714285</v>
          </cell>
          <cell r="M409">
            <v>0.35106382978723399</v>
          </cell>
          <cell r="N409">
            <v>1.6556291390728398E-2</v>
          </cell>
          <cell r="O409">
            <v>0.96072186836518003</v>
          </cell>
          <cell r="P409">
            <v>0.83864118895966</v>
          </cell>
          <cell r="Q409">
            <v>0.82696390658174102</v>
          </cell>
          <cell r="R409">
            <v>0.77978723404255301</v>
          </cell>
          <cell r="S409">
            <v>0.97770700636942598</v>
          </cell>
          <cell r="T409">
            <v>0.78662420382165599</v>
          </cell>
          <cell r="U409">
            <v>0.76539278131634803</v>
          </cell>
          <cell r="V409">
            <v>0.97027600849256901</v>
          </cell>
          <cell r="W409">
            <v>2</v>
          </cell>
          <cell r="X409">
            <v>2</v>
          </cell>
          <cell r="Y409">
            <v>2</v>
          </cell>
          <cell r="Z409">
            <v>2</v>
          </cell>
          <cell r="AA409">
            <v>2</v>
          </cell>
          <cell r="AB409">
            <v>2</v>
          </cell>
          <cell r="AC409">
            <v>2</v>
          </cell>
          <cell r="AD409">
            <v>2</v>
          </cell>
          <cell r="AE409">
            <v>2</v>
          </cell>
          <cell r="AF409">
            <v>2</v>
          </cell>
          <cell r="AG409">
            <v>20</v>
          </cell>
          <cell r="AH409" t="str">
            <v>list(list(c(-91.666707, -91.666686, -91.651913, -91.6521, -91.667007, -91.666707, 42.844608, 42.846565, 42.8473, 42.832662, 42.832236, 42.844608)))</v>
          </cell>
        </row>
        <row r="410">
          <cell r="A410">
            <v>1969915</v>
          </cell>
          <cell r="B410" t="str">
            <v>St. Charles city, Iowa</v>
          </cell>
          <cell r="C410">
            <v>640</v>
          </cell>
          <cell r="D410">
            <v>82841</v>
          </cell>
          <cell r="E410">
            <v>7.4999999999999997E-2</v>
          </cell>
          <cell r="F410">
            <v>2.8735632183908E-2</v>
          </cell>
          <cell r="G410">
            <v>4.8850574712643598E-2</v>
          </cell>
          <cell r="H410">
            <v>3.3000000000000002E-2</v>
          </cell>
          <cell r="I410">
            <v>0.26800000000000002</v>
          </cell>
          <cell r="J410">
            <v>-1.9908116385911102E-2</v>
          </cell>
          <cell r="K410">
            <v>0.38166666666666599</v>
          </cell>
          <cell r="L410">
            <v>4.1322314049586702E-2</v>
          </cell>
          <cell r="M410">
            <v>0.123563218390804</v>
          </cell>
          <cell r="N410">
            <v>0.81015452538631305</v>
          </cell>
          <cell r="O410">
            <v>0.38110403397027598</v>
          </cell>
          <cell r="P410">
            <v>0.136942675159235</v>
          </cell>
          <cell r="Q410">
            <v>0.64331210191082799</v>
          </cell>
          <cell r="R410">
            <v>0.626595744680851</v>
          </cell>
          <cell r="S410">
            <v>0.15817409766454299</v>
          </cell>
          <cell r="T410">
            <v>0.26433121019108202</v>
          </cell>
          <cell r="U410">
            <v>0.22080679405520101</v>
          </cell>
          <cell r="V410">
            <v>0.20594479830148599</v>
          </cell>
          <cell r="W410">
            <v>0</v>
          </cell>
          <cell r="X410">
            <v>1</v>
          </cell>
          <cell r="Y410">
            <v>0</v>
          </cell>
          <cell r="Z410">
            <v>1</v>
          </cell>
          <cell r="AA410">
            <v>1</v>
          </cell>
          <cell r="AB410">
            <v>0</v>
          </cell>
          <cell r="AC410">
            <v>1</v>
          </cell>
          <cell r="AD410">
            <v>0</v>
          </cell>
          <cell r="AE410">
            <v>0</v>
          </cell>
          <cell r="AF410">
            <v>0</v>
          </cell>
          <cell r="AG410">
            <v>4</v>
          </cell>
          <cell r="AH410" t="str">
            <v>list(list(c(-93.81836, -93.813536, -93.813524, -93.812291, -93.808725, -93.809803, -93.805782, -93.802979, -93.801885, -93.799208, -93.799187, -93.803943, -93.80393, -93.808686, -93.808712, -93.818341, -93.81836, 41.287642, 41.288419, 41.292737, 41.294037, 41.294318, 41.291889, 41.292109, 41.295839, 41.293499, 41.292633, 41.285253, 41.284948, 41.277724, 41.277382, 41.284626, 41.284015, 41.287642)))</v>
          </cell>
        </row>
        <row r="411">
          <cell r="A411">
            <v>1914970</v>
          </cell>
          <cell r="B411" t="str">
            <v>Coin city, Iowa</v>
          </cell>
          <cell r="C411">
            <v>176</v>
          </cell>
          <cell r="D411">
            <v>48889</v>
          </cell>
          <cell r="E411">
            <v>0.123</v>
          </cell>
          <cell r="F411">
            <v>0.23584905660377301</v>
          </cell>
          <cell r="G411">
            <v>8.4905660377358402E-2</v>
          </cell>
          <cell r="H411">
            <v>0.14699999999999999</v>
          </cell>
          <cell r="I411">
            <v>0.47799999999999998</v>
          </cell>
          <cell r="J411">
            <v>-8.8082901554404097E-2</v>
          </cell>
          <cell r="K411">
            <v>0.53886010362694303</v>
          </cell>
          <cell r="L411">
            <v>6.19469026548672E-2</v>
          </cell>
          <cell r="M411">
            <v>0.35849056603773499</v>
          </cell>
          <cell r="N411">
            <v>0.100441501103752</v>
          </cell>
          <cell r="O411">
            <v>0.645435244161358</v>
          </cell>
          <cell r="P411">
            <v>0.95116772823779105</v>
          </cell>
          <cell r="Q411">
            <v>0.86411889596602898</v>
          </cell>
          <cell r="R411">
            <v>0.97234042553191402</v>
          </cell>
          <cell r="S411">
            <v>0.88959660297239895</v>
          </cell>
          <cell r="T411">
            <v>0.74628450106157096</v>
          </cell>
          <cell r="U411">
            <v>0.32059447983014799</v>
          </cell>
          <cell r="V411">
            <v>0.97770700636942598</v>
          </cell>
          <cell r="W411">
            <v>2</v>
          </cell>
          <cell r="X411">
            <v>1</v>
          </cell>
          <cell r="Y411">
            <v>2</v>
          </cell>
          <cell r="Z411">
            <v>2</v>
          </cell>
          <cell r="AA411">
            <v>2</v>
          </cell>
          <cell r="AB411">
            <v>2</v>
          </cell>
          <cell r="AC411">
            <v>2</v>
          </cell>
          <cell r="AD411">
            <v>2</v>
          </cell>
          <cell r="AE411">
            <v>0</v>
          </cell>
          <cell r="AF411">
            <v>2</v>
          </cell>
          <cell r="AG411">
            <v>17</v>
          </cell>
          <cell r="AH411" t="str">
            <v>list(list(c(-95.243188, -95.243003, -95.233646, -95.233552, -95.225711, -95.226004, -95.230429, -95.230567, -95.243407, -95.243188, 40.65448, 40.661686, 40.661598, 40.665211, 40.665146, 40.654293, 40.654334, 40.647011, 40.647092, 40.65448)))</v>
          </cell>
        </row>
        <row r="412">
          <cell r="A412">
            <v>1954165</v>
          </cell>
          <cell r="B412" t="str">
            <v>Morrison city, Iowa</v>
          </cell>
          <cell r="C412">
            <v>98</v>
          </cell>
          <cell r="D412">
            <v>66250</v>
          </cell>
          <cell r="E412">
            <v>0.17699999999999999</v>
          </cell>
          <cell r="F412">
            <v>0.11764705882352899</v>
          </cell>
          <cell r="G412">
            <v>2.94117647058823E-2</v>
          </cell>
          <cell r="H412">
            <v>0</v>
          </cell>
          <cell r="I412">
            <v>0.44299999999999901</v>
          </cell>
          <cell r="J412">
            <v>4.2553191489361701E-2</v>
          </cell>
          <cell r="K412">
            <v>0.54545454545454497</v>
          </cell>
          <cell r="L412">
            <v>0.105263157894736</v>
          </cell>
          <cell r="M412">
            <v>0.11764705882352899</v>
          </cell>
          <cell r="N412">
            <v>0.49337748344370802</v>
          </cell>
          <cell r="O412">
            <v>0.84394904458598696</v>
          </cell>
          <cell r="P412">
            <v>0.62738853503184699</v>
          </cell>
          <cell r="Q412">
            <v>0.39596602972399098</v>
          </cell>
          <cell r="R412">
            <v>0</v>
          </cell>
          <cell r="S412">
            <v>0.83014861995753697</v>
          </cell>
          <cell r="T412">
            <v>0.76220806794055196</v>
          </cell>
          <cell r="U412">
            <v>0.55095541401273795</v>
          </cell>
          <cell r="V412">
            <v>0.18152866242038199</v>
          </cell>
          <cell r="W412">
            <v>1</v>
          </cell>
          <cell r="X412">
            <v>2</v>
          </cell>
          <cell r="Y412">
            <v>1</v>
          </cell>
          <cell r="Z412">
            <v>1</v>
          </cell>
          <cell r="AA412">
            <v>0</v>
          </cell>
          <cell r="AB412">
            <v>2</v>
          </cell>
          <cell r="AC412">
            <v>0</v>
          </cell>
          <cell r="AD412">
            <v>2</v>
          </cell>
          <cell r="AE412">
            <v>1</v>
          </cell>
          <cell r="AF412">
            <v>0</v>
          </cell>
          <cell r="AG412">
            <v>10</v>
          </cell>
          <cell r="AH412" t="str">
            <v>list(list(c(-92.675659, -92.670722, -92.670757, -92.672064, -92.675701, -92.675659, 42.346279, 42.345093, 42.340219, 42.340224, 42.340237, 42.346279)))</v>
          </cell>
        </row>
        <row r="413">
          <cell r="A413">
            <v>1955200</v>
          </cell>
          <cell r="B413" t="str">
            <v>Mystic city, Iowa</v>
          </cell>
          <cell r="C413">
            <v>322</v>
          </cell>
          <cell r="D413">
            <v>41000</v>
          </cell>
          <cell r="E413">
            <v>0.17100000000000001</v>
          </cell>
          <cell r="F413">
            <v>0.24576271186440601</v>
          </cell>
          <cell r="G413">
            <v>0.12711864406779599</v>
          </cell>
          <cell r="H413">
            <v>9.1999999999999998E-2</v>
          </cell>
          <cell r="I413">
            <v>0.35</v>
          </cell>
          <cell r="J413">
            <v>-0.24235294117646999</v>
          </cell>
          <cell r="K413">
            <v>0.625</v>
          </cell>
          <cell r="L413">
            <v>0.23529411764705799</v>
          </cell>
          <cell r="M413">
            <v>0.305084745762711</v>
          </cell>
          <cell r="N413">
            <v>3.2008830022074997E-2</v>
          </cell>
          <cell r="O413">
            <v>0.82908704883227102</v>
          </cell>
          <cell r="P413">
            <v>0.95329087048832195</v>
          </cell>
          <cell r="Q413">
            <v>0.950106157112526</v>
          </cell>
          <cell r="R413">
            <v>0.93617021276595702</v>
          </cell>
          <cell r="S413">
            <v>0.49469214437367298</v>
          </cell>
          <cell r="T413">
            <v>0.91082802547770703</v>
          </cell>
          <cell r="U413">
            <v>0.89490445859872603</v>
          </cell>
          <cell r="V413">
            <v>0.92675159235668703</v>
          </cell>
          <cell r="W413">
            <v>2</v>
          </cell>
          <cell r="X413">
            <v>2</v>
          </cell>
          <cell r="Y413">
            <v>2</v>
          </cell>
          <cell r="Z413">
            <v>2</v>
          </cell>
          <cell r="AA413">
            <v>2</v>
          </cell>
          <cell r="AB413">
            <v>1</v>
          </cell>
          <cell r="AC413">
            <v>2</v>
          </cell>
          <cell r="AD413">
            <v>2</v>
          </cell>
          <cell r="AE413">
            <v>2</v>
          </cell>
          <cell r="AF413">
            <v>2</v>
          </cell>
          <cell r="AG413">
            <v>19</v>
          </cell>
          <cell r="AH413" t="str">
            <v>list(list(c(-92.963768, -92.925535, -92.925471, -92.925571, -92.92624, -92.939529, -92.939735, -92.94451, -92.944489, -92.944444, -92.958798, -92.95884, -92.95889, -92.963659, -92.963768, 40.790099, 40.790386, 40.786773, 40.768459, 40.768641, 40.768545, 40.77576, 40.775716, 40.768663, 40.764895, 40.764805, 40.768417, 40.775648, 40.77563, 40.790099)))</v>
          </cell>
        </row>
        <row r="414">
          <cell r="A414">
            <v>1927165</v>
          </cell>
          <cell r="B414" t="str">
            <v>Fayette city, Iowa</v>
          </cell>
          <cell r="C414">
            <v>1256</v>
          </cell>
          <cell r="D414">
            <v>47917</v>
          </cell>
          <cell r="E414">
            <v>0.25700000000000001</v>
          </cell>
          <cell r="F414">
            <v>9.7560975609756101E-2</v>
          </cell>
          <cell r="G414">
            <v>4.8780487804878002E-2</v>
          </cell>
          <cell r="H414">
            <v>5.3999999999999999E-2</v>
          </cell>
          <cell r="I414">
            <v>0.34100000000000003</v>
          </cell>
          <cell r="J414">
            <v>-6.1285500747384099E-2</v>
          </cell>
          <cell r="K414">
            <v>0.356576862123613</v>
          </cell>
          <cell r="L414">
            <v>0.15355086372360799</v>
          </cell>
          <cell r="M414">
            <v>0.392461197339246</v>
          </cell>
          <cell r="N414">
            <v>8.6092715231788006E-2</v>
          </cell>
          <cell r="O414">
            <v>0.95116772823779105</v>
          </cell>
          <cell r="P414">
            <v>0.52760084925689998</v>
          </cell>
          <cell r="Q414">
            <v>0.64225053078556205</v>
          </cell>
          <cell r="R414">
            <v>0.81702127659574397</v>
          </cell>
          <cell r="S414">
            <v>0.44479830148619898</v>
          </cell>
          <cell r="T414">
            <v>0.19108280254776999</v>
          </cell>
          <cell r="U414">
            <v>0.73885350318471299</v>
          </cell>
          <cell r="V414">
            <v>0.98832271762208002</v>
          </cell>
          <cell r="W414">
            <v>2</v>
          </cell>
          <cell r="X414">
            <v>2</v>
          </cell>
          <cell r="Y414">
            <v>1</v>
          </cell>
          <cell r="Z414">
            <v>1</v>
          </cell>
          <cell r="AA414">
            <v>2</v>
          </cell>
          <cell r="AB414">
            <v>1</v>
          </cell>
          <cell r="AC414">
            <v>1</v>
          </cell>
          <cell r="AD414">
            <v>0</v>
          </cell>
          <cell r="AE414">
            <v>2</v>
          </cell>
          <cell r="AF414">
            <v>2</v>
          </cell>
          <cell r="AG414">
            <v>14</v>
          </cell>
          <cell r="AH414" t="str">
            <v>list(list(c(-91.819344, -91.817324, -91.815164, -91.815226, -91.810285, -91.810671, -91.805779, -91.805568, -91.798126, -91.797938, -91.790498, -91.790431, -91.788866, -91.787354, -91.790376, -91.790179, -91.790764, -91.792182, -91.792418, -91.794994, -91.794835, -91.814864, -91.815092, -91.817449, -91.819344, 42.842939, 42.844746, 42.845508, 42.847144, 42.847238, 42.854746, 42.854846, 42.850998, 42.850758, 42.847149, 42.846887, 42.844315, 42.844362, 42.842094, 42.842144, 42.836183, 42.836158, 42.836182, 
42.836168, 42.836162, 42.832476, 42.832534, 42.840997, 42.841568, 42.842939)))</v>
          </cell>
        </row>
        <row r="415">
          <cell r="A415">
            <v>1932475</v>
          </cell>
          <cell r="B415" t="str">
            <v>Granville city, Iowa</v>
          </cell>
          <cell r="C415">
            <v>310</v>
          </cell>
          <cell r="D415">
            <v>68750</v>
          </cell>
          <cell r="E415">
            <v>7.1999999999999995E-2</v>
          </cell>
          <cell r="F415">
            <v>7.2463768115942004E-3</v>
          </cell>
          <cell r="G415">
            <v>2.8985507246376802E-2</v>
          </cell>
          <cell r="H415">
            <v>0</v>
          </cell>
          <cell r="I415">
            <v>0.4</v>
          </cell>
          <cell r="J415">
            <v>-6.41025641025641E-3</v>
          </cell>
          <cell r="K415">
            <v>0.439393939393939</v>
          </cell>
          <cell r="L415">
            <v>3.4965034965034898E-2</v>
          </cell>
          <cell r="M415">
            <v>7.2463768115942004E-2</v>
          </cell>
          <cell r="N415">
            <v>0.55298013245033095</v>
          </cell>
          <cell r="O415">
            <v>0.35987261146496802</v>
          </cell>
          <cell r="P415">
            <v>6.5817409766454296E-2</v>
          </cell>
          <cell r="Q415">
            <v>0.38959660297239901</v>
          </cell>
          <cell r="R415">
            <v>0</v>
          </cell>
          <cell r="S415">
            <v>0.71974522292993603</v>
          </cell>
          <cell r="T415">
            <v>0.45329087048832201</v>
          </cell>
          <cell r="U415">
            <v>0.186836518046709</v>
          </cell>
          <cell r="V415">
            <v>7.4309978768577395E-2</v>
          </cell>
          <cell r="W415">
            <v>1</v>
          </cell>
          <cell r="X415">
            <v>1</v>
          </cell>
          <cell r="Y415">
            <v>0</v>
          </cell>
          <cell r="Z415">
            <v>1</v>
          </cell>
          <cell r="AA415">
            <v>0</v>
          </cell>
          <cell r="AB415">
            <v>2</v>
          </cell>
          <cell r="AC415">
            <v>1</v>
          </cell>
          <cell r="AD415">
            <v>1</v>
          </cell>
          <cell r="AE415">
            <v>0</v>
          </cell>
          <cell r="AF415">
            <v>0</v>
          </cell>
          <cell r="AG415">
            <v>7</v>
          </cell>
          <cell r="AH415" t="str">
            <v>list(list(c(-95.881108, -95.869723, -95.869596, -95.872946, -95.879588, -95.87966, -95.881467, -95.881108, 42.989277, 42.989244, 42.981972, 42.981945, 42.980854, 42.987201, 42.987331, 42.989277)))</v>
          </cell>
        </row>
        <row r="416">
          <cell r="A416">
            <v>1953310</v>
          </cell>
          <cell r="B416" t="str">
            <v>Monona city, Iowa</v>
          </cell>
          <cell r="C416">
            <v>1471</v>
          </cell>
          <cell r="D416">
            <v>74286</v>
          </cell>
          <cell r="E416">
            <v>7.2999999999999995E-2</v>
          </cell>
          <cell r="F416">
            <v>3.2069970845481001E-2</v>
          </cell>
          <cell r="G416">
            <v>1.0204081632653E-2</v>
          </cell>
          <cell r="H416">
            <v>8.9999999999999993E-3</v>
          </cell>
          <cell r="I416">
            <v>0.28599999999999998</v>
          </cell>
          <cell r="J416">
            <v>-5.0355067785668103E-2</v>
          </cell>
          <cell r="K416">
            <v>0.51988899167437497</v>
          </cell>
          <cell r="L416">
            <v>8.6551264980026604E-2</v>
          </cell>
          <cell r="M416">
            <v>0.24489795918367299</v>
          </cell>
          <cell r="N416">
            <v>0.68322295805739497</v>
          </cell>
          <cell r="O416">
            <v>0.369426751592356</v>
          </cell>
          <cell r="P416">
            <v>0.15074309978768499</v>
          </cell>
          <cell r="Q416">
            <v>0.17728237791932</v>
          </cell>
          <cell r="R416">
            <v>0.28829787234042498</v>
          </cell>
          <cell r="S416">
            <v>0.21443736730360899</v>
          </cell>
          <cell r="T416">
            <v>0.68789808917197404</v>
          </cell>
          <cell r="U416">
            <v>0.44479830148619898</v>
          </cell>
          <cell r="V416">
            <v>0.78768577494692105</v>
          </cell>
          <cell r="W416">
            <v>0</v>
          </cell>
          <cell r="X416">
            <v>1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1</v>
          </cell>
          <cell r="AD416">
            <v>2</v>
          </cell>
          <cell r="AE416">
            <v>1</v>
          </cell>
          <cell r="AF416">
            <v>2</v>
          </cell>
          <cell r="AG416">
            <v>7</v>
          </cell>
          <cell r="AH416" t="str">
            <v>list(list(c(-91.409778, -91.408401, -91.399849, -91.399978, -91.390004, -91.380107, -91.379792, -91.384836, -91.384668, -91.390323, -91.389794, -91.394668, -91.394761, -91.398356, -91.404737, -91.404746, -91.399827, -91.399833, -91.400974, -91.405103, -91.409764, -91.409778, 43.051477, 43.051796, 43.051815, 43.059166, 43.059168, 43.059302, 43.044726, 43.044643, 43.036689, 43.040548, 43.037267, 43.037272, 43.043557, 43.044528, 43.044519, 43.045617, 43.046653, 43.048161, 43.047759, 43.049753, 43.050441, 
43.051477)))</v>
          </cell>
        </row>
        <row r="417">
          <cell r="A417">
            <v>1907930</v>
          </cell>
          <cell r="B417" t="str">
            <v>Braddyville city, Iowa</v>
          </cell>
          <cell r="C417">
            <v>147</v>
          </cell>
          <cell r="D417">
            <v>58438</v>
          </cell>
          <cell r="E417">
            <v>7.0999999999999994E-2</v>
          </cell>
          <cell r="F417">
            <v>4.22535211267605E-2</v>
          </cell>
          <cell r="G417">
            <v>4.22535211267605E-2</v>
          </cell>
          <cell r="H417">
            <v>0</v>
          </cell>
          <cell r="I417">
            <v>0.36</v>
          </cell>
          <cell r="J417">
            <v>-7.5471698113207503E-2</v>
          </cell>
          <cell r="K417">
            <v>0.306569343065693</v>
          </cell>
          <cell r="L417">
            <v>0.22891566265060201</v>
          </cell>
          <cell r="M417">
            <v>0.169014084507042</v>
          </cell>
          <cell r="N417">
            <v>0.29359823399558499</v>
          </cell>
          <cell r="O417">
            <v>0.35244161358810999</v>
          </cell>
          <cell r="P417">
            <v>0.19957537154989299</v>
          </cell>
          <cell r="Q417">
            <v>0.56687898089171895</v>
          </cell>
          <cell r="R417">
            <v>0</v>
          </cell>
          <cell r="S417">
            <v>0.54458598726114604</v>
          </cell>
          <cell r="T417">
            <v>0.111464968152866</v>
          </cell>
          <cell r="U417">
            <v>0.88747346072186795</v>
          </cell>
          <cell r="V417">
            <v>0.43736730360934101</v>
          </cell>
          <cell r="W417">
            <v>2</v>
          </cell>
          <cell r="X417">
            <v>1</v>
          </cell>
          <cell r="Y417">
            <v>0</v>
          </cell>
          <cell r="Z417">
            <v>1</v>
          </cell>
          <cell r="AA417">
            <v>0</v>
          </cell>
          <cell r="AB417">
            <v>1</v>
          </cell>
          <cell r="AC417">
            <v>2</v>
          </cell>
          <cell r="AD417">
            <v>0</v>
          </cell>
          <cell r="AE417">
            <v>2</v>
          </cell>
          <cell r="AF417">
            <v>1</v>
          </cell>
          <cell r="AG417">
            <v>10</v>
          </cell>
          <cell r="AH417" t="str">
            <v>list(list(c(-95.040183, -95.030649, -95.021323, -95.022839, -95.022866, -95.0218363844726, -95.0306757758406, -95.040228445122, -95.040183, 40.584962, 40.584859, 40.584773, 40.580217, 40.578913, 40.5761559963338, 40.5762919165635, 40.5764388046182, 40.584962)))</v>
          </cell>
        </row>
        <row r="418">
          <cell r="A418">
            <v>1947280</v>
          </cell>
          <cell r="B418" t="str">
            <v>Luther city, Iowa</v>
          </cell>
          <cell r="C418">
            <v>152</v>
          </cell>
          <cell r="D418">
            <v>100938</v>
          </cell>
          <cell r="E418">
            <v>0</v>
          </cell>
          <cell r="F418">
            <v>3.5087719298245598E-2</v>
          </cell>
          <cell r="G418">
            <v>3.5087719298245598E-2</v>
          </cell>
          <cell r="H418">
            <v>3.4000000000000002E-2</v>
          </cell>
          <cell r="I418">
            <v>0.34100000000000003</v>
          </cell>
          <cell r="J418">
            <v>0.24590163934426201</v>
          </cell>
          <cell r="K418">
            <v>0.35897435897435898</v>
          </cell>
          <cell r="L418">
            <v>9.5238095238095205E-2</v>
          </cell>
          <cell r="M418">
            <v>5.2631578947368397E-2</v>
          </cell>
          <cell r="N418">
            <v>0.93156732891832195</v>
          </cell>
          <cell r="O418">
            <v>0</v>
          </cell>
          <cell r="P418">
            <v>0.16560509554140099</v>
          </cell>
          <cell r="Q418">
            <v>0.47027600849256901</v>
          </cell>
          <cell r="R418">
            <v>0.64361702127659504</v>
          </cell>
          <cell r="S418">
            <v>0.44479830148619898</v>
          </cell>
          <cell r="T418">
            <v>0.19745222929936301</v>
          </cell>
          <cell r="U418">
            <v>0.49044585987261102</v>
          </cell>
          <cell r="V418">
            <v>4.7770700636942602E-2</v>
          </cell>
          <cell r="W418">
            <v>0</v>
          </cell>
          <cell r="X418">
            <v>0</v>
          </cell>
          <cell r="Y418">
            <v>0</v>
          </cell>
          <cell r="Z418">
            <v>1</v>
          </cell>
          <cell r="AA418">
            <v>1</v>
          </cell>
          <cell r="AB418">
            <v>1</v>
          </cell>
          <cell r="AC418">
            <v>0</v>
          </cell>
          <cell r="AD418">
            <v>0</v>
          </cell>
          <cell r="AE418">
            <v>1</v>
          </cell>
          <cell r="AF418">
            <v>0</v>
          </cell>
          <cell r="AG418">
            <v>4</v>
          </cell>
          <cell r="AH418" t="str">
            <v>list(list(c(-93.825248, -93.815578, -93.810063, -93.809977, -93.81565, -93.825292, -93.825248, 41.972328, 41.972333, 41.972339, 41.961478, 41.961484, 41.961495, 41.972328)))</v>
          </cell>
        </row>
        <row r="419">
          <cell r="A419">
            <v>1921225</v>
          </cell>
          <cell r="B419" t="str">
            <v>Dexter city, Iowa</v>
          </cell>
          <cell r="C419">
            <v>640</v>
          </cell>
          <cell r="D419">
            <v>87250</v>
          </cell>
          <cell r="E419">
            <v>5.7999999999999899E-2</v>
          </cell>
          <cell r="F419">
            <v>9.0128755364806801E-2</v>
          </cell>
          <cell r="G419">
            <v>8.58369098712446E-3</v>
          </cell>
          <cell r="H419">
            <v>3.6999999999999998E-2</v>
          </cell>
          <cell r="I419">
            <v>0.26700000000000002</v>
          </cell>
          <cell r="J419">
            <v>4.7463175122749501E-2</v>
          </cell>
          <cell r="K419">
            <v>0.46618357487922701</v>
          </cell>
          <cell r="L419">
            <v>8.6274509803921498E-2</v>
          </cell>
          <cell r="M419">
            <v>0.128755364806866</v>
          </cell>
          <cell r="N419">
            <v>0.86534216335540803</v>
          </cell>
          <cell r="O419">
            <v>0.26220806794055201</v>
          </cell>
          <cell r="P419">
            <v>0.48938428874734602</v>
          </cell>
          <cell r="Q419">
            <v>0.162420382165605</v>
          </cell>
          <cell r="R419">
            <v>0.67978723404255303</v>
          </cell>
          <cell r="S419">
            <v>0.15605095541401201</v>
          </cell>
          <cell r="T419">
            <v>0.53290870488322695</v>
          </cell>
          <cell r="U419">
            <v>0.44161358811040302</v>
          </cell>
          <cell r="V419">
            <v>0.234607218683651</v>
          </cell>
          <cell r="W419">
            <v>0</v>
          </cell>
          <cell r="X419">
            <v>0</v>
          </cell>
          <cell r="Y419">
            <v>1</v>
          </cell>
          <cell r="Z419">
            <v>0</v>
          </cell>
          <cell r="AA419">
            <v>2</v>
          </cell>
          <cell r="AB419">
            <v>0</v>
          </cell>
          <cell r="AC419">
            <v>0</v>
          </cell>
          <cell r="AD419">
            <v>1</v>
          </cell>
          <cell r="AE419">
            <v>1</v>
          </cell>
          <cell r="AF419">
            <v>0</v>
          </cell>
          <cell r="AG419">
            <v>5</v>
          </cell>
          <cell r="AH419" t="str">
            <v>list(list(c(-94.241516, -94.24142, -94.213746, -94.21385, -94.241576, -94.241516, 41.509638, 41.521843, 41.52165, 41.508985, 41.509172, 41.509638)))</v>
          </cell>
        </row>
        <row r="420">
          <cell r="A420">
            <v>1944985</v>
          </cell>
          <cell r="B420" t="str">
            <v>Libertyville city, Iowa</v>
          </cell>
          <cell r="C420">
            <v>274</v>
          </cell>
          <cell r="D420">
            <v>76131</v>
          </cell>
          <cell r="E420">
            <v>3.1E-2</v>
          </cell>
          <cell r="F420">
            <v>0.13103448275862001</v>
          </cell>
          <cell r="G420">
            <v>3.4482758620689599E-2</v>
          </cell>
          <cell r="H420">
            <v>3.2000000000000001E-2</v>
          </cell>
          <cell r="I420">
            <v>0.246</v>
          </cell>
          <cell r="J420">
            <v>-0.13015873015873</v>
          </cell>
          <cell r="K420">
            <v>0.41908713692945998</v>
          </cell>
          <cell r="L420">
            <v>7.6433121019108194E-2</v>
          </cell>
          <cell r="M420">
            <v>6.8965517241379296E-2</v>
          </cell>
          <cell r="N420">
            <v>0.70860927152317799</v>
          </cell>
          <cell r="O420">
            <v>0.10721868365180399</v>
          </cell>
          <cell r="P420">
            <v>0.69745222929936301</v>
          </cell>
          <cell r="Q420">
            <v>0.467091295116772</v>
          </cell>
          <cell r="R420">
            <v>0.61702127659574402</v>
          </cell>
          <cell r="S420">
            <v>0.101910828025477</v>
          </cell>
          <cell r="T420">
            <v>0.369426751592356</v>
          </cell>
          <cell r="U420">
            <v>0.39490445859872603</v>
          </cell>
          <cell r="V420">
            <v>6.7940552016985095E-2</v>
          </cell>
          <cell r="W420">
            <v>0</v>
          </cell>
          <cell r="X420">
            <v>0</v>
          </cell>
          <cell r="Y420">
            <v>2</v>
          </cell>
          <cell r="Z420">
            <v>1</v>
          </cell>
          <cell r="AA420">
            <v>1</v>
          </cell>
          <cell r="AB420">
            <v>0</v>
          </cell>
          <cell r="AC420">
            <v>2</v>
          </cell>
          <cell r="AD420">
            <v>1</v>
          </cell>
          <cell r="AE420">
            <v>1</v>
          </cell>
          <cell r="AF420">
            <v>0</v>
          </cell>
          <cell r="AG420">
            <v>8</v>
          </cell>
          <cell r="AH420" t="str">
            <v>list(list(c(-92.0593, -92.040034, -92.040007, -92.039955, -92.059147, -92.0593, 40.96186, 40.961881, 40.958228, 40.954603, 40.954577, 40.96186)))</v>
          </cell>
        </row>
        <row r="421">
          <cell r="A421">
            <v>1967350</v>
          </cell>
          <cell r="B421" t="str">
            <v>Riverdale city, Iowa</v>
          </cell>
          <cell r="C421">
            <v>379</v>
          </cell>
          <cell r="D421">
            <v>95000</v>
          </cell>
          <cell r="E421">
            <v>0.04</v>
          </cell>
          <cell r="F421">
            <v>2.8735632183908E-2</v>
          </cell>
          <cell r="G421">
            <v>1.72413793103448E-2</v>
          </cell>
          <cell r="H421">
            <v>3.5000000000000003E-2</v>
          </cell>
          <cell r="I421">
            <v>0.33700000000000002</v>
          </cell>
          <cell r="J421">
            <v>-6.4197530864197494E-2</v>
          </cell>
          <cell r="K421">
            <v>0.24509803921568599</v>
          </cell>
          <cell r="L421">
            <v>0.116751269035533</v>
          </cell>
          <cell r="M421">
            <v>0.195402298850574</v>
          </cell>
          <cell r="N421">
            <v>0.90618101545253804</v>
          </cell>
          <cell r="O421">
            <v>0.14968152866241999</v>
          </cell>
          <cell r="P421">
            <v>0.136942675159235</v>
          </cell>
          <cell r="Q421">
            <v>0.24522292993630501</v>
          </cell>
          <cell r="R421">
            <v>0.65</v>
          </cell>
          <cell r="S421">
            <v>0.43099787685774898</v>
          </cell>
          <cell r="T421">
            <v>5.6263269639065798E-2</v>
          </cell>
          <cell r="U421">
            <v>0.597664543524416</v>
          </cell>
          <cell r="V421">
            <v>0.56794055201698501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1</v>
          </cell>
          <cell r="AB421">
            <v>1</v>
          </cell>
          <cell r="AC421">
            <v>1</v>
          </cell>
          <cell r="AD421">
            <v>0</v>
          </cell>
          <cell r="AE421">
            <v>1</v>
          </cell>
          <cell r="AF421">
            <v>1</v>
          </cell>
          <cell r="AG421">
            <v>5</v>
          </cell>
          <cell r="AH421" t="str">
            <v>list(list(c(-90.475567, -90.474128, -90.473937, -90.474071, -90.474124, -90.475131, -90.474111, -90.472281, -90.47277, -90.472572, -90.474108, -90.474108, -90.474118, -90.473829, -90.467963, -90.466674, -90.460194, -90.455491, -90.456698, -90.452043, -90.455501, -90.453499, -90.450204, -90.449355, -90.445231, -90.461432, -90.474332, -90.4752949778353, -90.474744, -90.475567, 41.530058, 41.531438, 41.531573, 41.531802, 41.531847, 41.532536, 41.533172, 41.534345, 41.534764, 41.534889, 41.536301, 41.536493, 
41.538919, 41.553513, 41.553603, 41.55216, 41.550816, 41.548943, 41.546678, 41.544991, 41.542001, 41.540143, 41.537979, 41.538535, 41.536133, 41.523533, 41.519733, 41.5196404119125, 41.527555, 41.530058)))</v>
          </cell>
        </row>
        <row r="422">
          <cell r="A422">
            <v>1912990</v>
          </cell>
          <cell r="B422" t="str">
            <v>Chelsea city, Iowa</v>
          </cell>
          <cell r="C422">
            <v>229</v>
          </cell>
          <cell r="D422">
            <v>40313</v>
          </cell>
          <cell r="E422">
            <v>0.252</v>
          </cell>
          <cell r="F422">
            <v>0.38532110091743099</v>
          </cell>
          <cell r="G422">
            <v>1.8348623853211E-2</v>
          </cell>
          <cell r="H422">
            <v>2.5999999999999999E-2</v>
          </cell>
          <cell r="I422">
            <v>0.38900000000000001</v>
          </cell>
          <cell r="J422">
            <v>-0.142322097378277</v>
          </cell>
          <cell r="K422">
            <v>0.78508771929824495</v>
          </cell>
          <cell r="L422">
            <v>0.16793893129770901</v>
          </cell>
          <cell r="M422">
            <v>0.37614678899082499</v>
          </cell>
          <cell r="N422">
            <v>2.7593818984547401E-2</v>
          </cell>
          <cell r="O422">
            <v>0.94479830148619903</v>
          </cell>
          <cell r="P422">
            <v>0.99469214437367304</v>
          </cell>
          <cell r="Q422">
            <v>0.256900212314225</v>
          </cell>
          <cell r="R422">
            <v>0.54468085106382902</v>
          </cell>
          <cell r="S422">
            <v>0.67409766454352404</v>
          </cell>
          <cell r="T422">
            <v>0.98938428874734596</v>
          </cell>
          <cell r="U422">
            <v>0.78662420382165599</v>
          </cell>
          <cell r="V422">
            <v>0.98301486199575305</v>
          </cell>
          <cell r="W422">
            <v>2</v>
          </cell>
          <cell r="X422">
            <v>2</v>
          </cell>
          <cell r="Y422">
            <v>2</v>
          </cell>
          <cell r="Z422">
            <v>0</v>
          </cell>
          <cell r="AA422">
            <v>1</v>
          </cell>
          <cell r="AB422">
            <v>2</v>
          </cell>
          <cell r="AC422">
            <v>2</v>
          </cell>
          <cell r="AD422">
            <v>2</v>
          </cell>
          <cell r="AE422">
            <v>2</v>
          </cell>
          <cell r="AF422">
            <v>2</v>
          </cell>
          <cell r="AG422">
            <v>17</v>
          </cell>
          <cell r="AH422" t="str">
            <v>list(list(c(-92.404223, -92.388432, -92.384903, -92.384913, -92.384931, -92.385201, -92.404213, -92.404223, 41.927629, 41.927466, 41.929814, 41.920298, 41.913031, 41.913031, 41.913137, 41.927629)))</v>
          </cell>
        </row>
        <row r="423">
          <cell r="A423">
            <v>1956415</v>
          </cell>
          <cell r="B423" t="str">
            <v>New Providence city, Iowa</v>
          </cell>
          <cell r="C423">
            <v>236</v>
          </cell>
          <cell r="D423">
            <v>86667</v>
          </cell>
          <cell r="E423">
            <v>7.5999999999999998E-2</v>
          </cell>
          <cell r="F423">
            <v>7.5757575757575704E-2</v>
          </cell>
          <cell r="G423">
            <v>3.03030303030303E-2</v>
          </cell>
          <cell r="H423">
            <v>2.5999999999999999E-2</v>
          </cell>
          <cell r="I423">
            <v>0.42499999999999999</v>
          </cell>
          <cell r="J423">
            <v>3.5087719298245598E-2</v>
          </cell>
          <cell r="K423">
            <v>0.39393939393939298</v>
          </cell>
          <cell r="L423">
            <v>0</v>
          </cell>
          <cell r="M423">
            <v>0.22727272727272699</v>
          </cell>
          <cell r="N423">
            <v>0.85651214128035302</v>
          </cell>
          <cell r="O423">
            <v>0.38535031847133699</v>
          </cell>
          <cell r="P423">
            <v>0.403397027600849</v>
          </cell>
          <cell r="Q423">
            <v>0.40764331210191002</v>
          </cell>
          <cell r="R423">
            <v>0.54468085106382902</v>
          </cell>
          <cell r="S423">
            <v>0.78025477707006297</v>
          </cell>
          <cell r="T423">
            <v>0.28662420382165599</v>
          </cell>
          <cell r="U423">
            <v>0</v>
          </cell>
          <cell r="V423">
            <v>0.72929936305732401</v>
          </cell>
          <cell r="W423">
            <v>0</v>
          </cell>
          <cell r="X423">
            <v>1</v>
          </cell>
          <cell r="Y423">
            <v>1</v>
          </cell>
          <cell r="Z423">
            <v>1</v>
          </cell>
          <cell r="AA423">
            <v>1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2</v>
          </cell>
          <cell r="AG423">
            <v>8</v>
          </cell>
          <cell r="AH423" t="str">
            <v>list(list(c(-93.181379, -93.168189, -93.161922, -93.161842, -93.181344, -93.181379, 42.288596, 42.288576, 42.288566, 42.27407, 42.274092, 42.288596)))</v>
          </cell>
        </row>
        <row r="424">
          <cell r="A424">
            <v>1908875</v>
          </cell>
          <cell r="B424" t="str">
            <v>Brunsville city, Iowa</v>
          </cell>
          <cell r="C424">
            <v>129</v>
          </cell>
          <cell r="D424">
            <v>45000</v>
          </cell>
          <cell r="E424">
            <v>0.19500000000000001</v>
          </cell>
          <cell r="F424">
            <v>0.18421052631578899</v>
          </cell>
          <cell r="G424">
            <v>6.5789473684210495E-2</v>
          </cell>
          <cell r="H424">
            <v>0</v>
          </cell>
          <cell r="I424">
            <v>0.52800000000000002</v>
          </cell>
          <cell r="J424">
            <v>-0.14569536423841001</v>
          </cell>
          <cell r="K424">
            <v>0.47747747747747699</v>
          </cell>
          <cell r="L424">
            <v>7.3170731707316999E-2</v>
          </cell>
          <cell r="M424">
            <v>0.13157894736842099</v>
          </cell>
          <cell r="N424">
            <v>5.7395143487858701E-2</v>
          </cell>
          <cell r="O424">
            <v>0.87685774946921402</v>
          </cell>
          <cell r="P424">
            <v>0.88004246284500998</v>
          </cell>
          <cell r="Q424">
            <v>0.78025477707006297</v>
          </cell>
          <cell r="R424">
            <v>0</v>
          </cell>
          <cell r="S424">
            <v>0.93736730360934095</v>
          </cell>
          <cell r="T424">
            <v>0.57218683651804603</v>
          </cell>
          <cell r="U424">
            <v>0.37579617834394902</v>
          </cell>
          <cell r="V424">
            <v>0.240976645435244</v>
          </cell>
          <cell r="W424">
            <v>2</v>
          </cell>
          <cell r="X424">
            <v>2</v>
          </cell>
          <cell r="Y424">
            <v>2</v>
          </cell>
          <cell r="Z424">
            <v>2</v>
          </cell>
          <cell r="AA424">
            <v>0</v>
          </cell>
          <cell r="AB424">
            <v>2</v>
          </cell>
          <cell r="AC424">
            <v>2</v>
          </cell>
          <cell r="AD424">
            <v>1</v>
          </cell>
          <cell r="AE424">
            <v>1</v>
          </cell>
          <cell r="AF424">
            <v>0</v>
          </cell>
          <cell r="AG424">
            <v>14</v>
          </cell>
          <cell r="AH424" t="str">
            <v>list(list(c(-96.272809, -96.268737, -96.272655, -96.271572, -96.269508, -96.262748, -96.262877, -96.25794, -96.257963, -96.272818, -96.272809, 42.808237, 42.81423, 42.814837, 42.816024, 42.814981, 42.815021, 42.809212, 42.809226, 42.807807, 42.807781, 42.808237)))</v>
          </cell>
        </row>
        <row r="425">
          <cell r="A425">
            <v>1915195</v>
          </cell>
          <cell r="B425" t="str">
            <v>Collins city, Iowa</v>
          </cell>
          <cell r="C425">
            <v>495</v>
          </cell>
          <cell r="D425">
            <v>67500</v>
          </cell>
          <cell r="E425">
            <v>0.10299999999999999</v>
          </cell>
          <cell r="F425">
            <v>0.14285714285714199</v>
          </cell>
          <cell r="G425">
            <v>4.7619047619047603E-2</v>
          </cell>
          <cell r="H425">
            <v>0.06</v>
          </cell>
          <cell r="I425">
            <v>0.249</v>
          </cell>
          <cell r="J425">
            <v>0</v>
          </cell>
          <cell r="K425">
            <v>0.44219653179190699</v>
          </cell>
          <cell r="L425">
            <v>9.8712446351931299E-2</v>
          </cell>
          <cell r="M425">
            <v>0.314285714285714</v>
          </cell>
          <cell r="N425">
            <v>0.52759381898454705</v>
          </cell>
          <cell r="O425">
            <v>0.547770700636942</v>
          </cell>
          <cell r="P425">
            <v>0.75371549893842804</v>
          </cell>
          <cell r="Q425">
            <v>0.62420382165605004</v>
          </cell>
          <cell r="R425">
            <v>0.84680851063829699</v>
          </cell>
          <cell r="S425">
            <v>0.109341825902335</v>
          </cell>
          <cell r="T425">
            <v>0.46072186836517998</v>
          </cell>
          <cell r="U425">
            <v>0.52016985138004201</v>
          </cell>
          <cell r="V425">
            <v>0.94161358811040297</v>
          </cell>
          <cell r="W425">
            <v>1</v>
          </cell>
          <cell r="X425">
            <v>1</v>
          </cell>
          <cell r="Y425">
            <v>2</v>
          </cell>
          <cell r="Z425">
            <v>1</v>
          </cell>
          <cell r="AA425">
            <v>2</v>
          </cell>
          <cell r="AB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12</v>
          </cell>
          <cell r="AH425" t="str">
            <v>list(list(c(-93.317602, -93.313929, -93.31394, -93.299456, -93.299443, -93.304586, -93.309095, -93.309056, -93.31392, -93.313944, -93.317169, -93.317602, 41.903154, 41.903138, 41.9065, 41.906457, 41.899141, 41.899493, 41.898626, 41.895605, 41.895625, 41.898848, 41.899284, 41.903154)))</v>
          </cell>
        </row>
        <row r="426">
          <cell r="A426">
            <v>1949350</v>
          </cell>
          <cell r="B426" t="str">
            <v>Marcus city, Iowa</v>
          </cell>
          <cell r="C426">
            <v>1079</v>
          </cell>
          <cell r="D426">
            <v>77981</v>
          </cell>
          <cell r="E426">
            <v>5.2999999999999999E-2</v>
          </cell>
          <cell r="F426">
            <v>3.4068136272544999E-2</v>
          </cell>
          <cell r="G426">
            <v>1.0020040080160299E-2</v>
          </cell>
          <cell r="H426">
            <v>2.1000000000000001E-2</v>
          </cell>
          <cell r="I426">
            <v>0.32899999999999902</v>
          </cell>
          <cell r="J426">
            <v>-3.4019695613249697E-2</v>
          </cell>
          <cell r="K426">
            <v>0.435428571428571</v>
          </cell>
          <cell r="L426">
            <v>8.4403669724770605E-2</v>
          </cell>
          <cell r="M426">
            <v>0.158316633266533</v>
          </cell>
          <cell r="N426">
            <v>0.74061810154525298</v>
          </cell>
          <cell r="O426">
            <v>0.22929936305732401</v>
          </cell>
          <cell r="P426">
            <v>0.15817409766454299</v>
          </cell>
          <cell r="Q426">
            <v>0.176220806794055</v>
          </cell>
          <cell r="R426">
            <v>0.47127659574468</v>
          </cell>
          <cell r="S426">
            <v>0.39065817409766401</v>
          </cell>
          <cell r="T426">
            <v>0.43312101910827999</v>
          </cell>
          <cell r="U426">
            <v>0.43312101910827999</v>
          </cell>
          <cell r="V426">
            <v>0.387473460721868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</v>
          </cell>
          <cell r="AB426">
            <v>1</v>
          </cell>
          <cell r="AC426">
            <v>1</v>
          </cell>
          <cell r="AD426">
            <v>1</v>
          </cell>
          <cell r="AE426">
            <v>1</v>
          </cell>
          <cell r="AF426">
            <v>1</v>
          </cell>
          <cell r="AG426">
            <v>6</v>
          </cell>
          <cell r="AH426" t="str">
            <v>list(list(c(-95.819107, -95.819245, -95.799506, -95.799431, -95.789513, -95.789494, -95.799372, -95.799411, -95.799643, -95.800803, -95.796609, -95.796664, -95.794591, -95.79462, -95.79775, -95.797746, -95.799444, -95.799424, -95.79896, -95.798565, -95.799736, -95.7998, -95.809682, -95.809338, -95.811094, -95.819257, -95.819107, 42.822526, 42.833493, 42.833537, 42.826263, 42.824607, 42.822647, 42.822618, 42.822087, 42.813937, 42.811575, 42.811623, 42.809941, 42.809939, 42.80796, 42.807968, 42.806437, 
42.806438, 42.807952, 42.807957, 42.810342, 42.810342, 42.80795, 42.80805, 42.819031, 42.818942, 42.818993, 42.822526)))</v>
          </cell>
        </row>
        <row r="427">
          <cell r="A427">
            <v>1904825</v>
          </cell>
          <cell r="B427" t="str">
            <v>Batavia city, Iowa</v>
          </cell>
          <cell r="C427">
            <v>430</v>
          </cell>
          <cell r="D427">
            <v>56250</v>
          </cell>
          <cell r="E427">
            <v>9.6999999999999906E-2</v>
          </cell>
          <cell r="F427">
            <v>0.109311740890688</v>
          </cell>
          <cell r="G427">
            <v>2.4291497975708499E-2</v>
          </cell>
          <cell r="H427">
            <v>7.6999999999999999E-2</v>
          </cell>
          <cell r="I427">
            <v>0.38900000000000001</v>
          </cell>
          <cell r="J427">
            <v>-0.13827655310621201</v>
          </cell>
          <cell r="K427">
            <v>0.49476439790575899</v>
          </cell>
          <cell r="L427">
            <v>0.13718411552346499</v>
          </cell>
          <cell r="M427">
            <v>0.11740890688259099</v>
          </cell>
          <cell r="N427">
            <v>0.239514348785871</v>
          </cell>
          <cell r="O427">
            <v>0.51380042462844999</v>
          </cell>
          <cell r="P427">
            <v>0.58704883227176197</v>
          </cell>
          <cell r="Q427">
            <v>0.337579617834394</v>
          </cell>
          <cell r="R427">
            <v>0.9</v>
          </cell>
          <cell r="S427">
            <v>0.67409766454352404</v>
          </cell>
          <cell r="T427">
            <v>0.63163481953290801</v>
          </cell>
          <cell r="U427">
            <v>0.68152866242038201</v>
          </cell>
          <cell r="V427">
            <v>0.18046709129511601</v>
          </cell>
          <cell r="W427">
            <v>2</v>
          </cell>
          <cell r="X427">
            <v>1</v>
          </cell>
          <cell r="Y427">
            <v>1</v>
          </cell>
          <cell r="Z427">
            <v>1</v>
          </cell>
          <cell r="AA427">
            <v>2</v>
          </cell>
          <cell r="AB427">
            <v>2</v>
          </cell>
          <cell r="AC427">
            <v>2</v>
          </cell>
          <cell r="AD427">
            <v>1</v>
          </cell>
          <cell r="AE427">
            <v>2</v>
          </cell>
          <cell r="AF427">
            <v>0</v>
          </cell>
          <cell r="AG427">
            <v>14</v>
          </cell>
          <cell r="AH427" t="str">
            <v>list(list(c(-92.173215, -92.173116, -92.164945, -92.163773, -92.160624, -92.163691, -92.163706, -92.163863, -92.158934, -92.158926, -92.15889, -92.159065, -92.173318, -92.173215, 41.002489, 41.003068, 41.003059, 41.002622, 41.002458, 41.000937, 40.995214, 40.993293, 40.993804, 40.991777, 40.988984, 40.988114, 40.98806, 41.002489)))</v>
          </cell>
        </row>
        <row r="428">
          <cell r="A428">
            <v>1934860</v>
          </cell>
          <cell r="B428" t="str">
            <v>Harvey city, Iowa</v>
          </cell>
          <cell r="C428">
            <v>236</v>
          </cell>
          <cell r="D428">
            <v>52250</v>
          </cell>
          <cell r="E428">
            <v>9.1999999999999998E-2</v>
          </cell>
          <cell r="F428">
            <v>0.129870129870129</v>
          </cell>
          <cell r="G428">
            <v>0.168831168831168</v>
          </cell>
          <cell r="H428">
            <v>5.1999999999999998E-2</v>
          </cell>
          <cell r="I428">
            <v>0.48</v>
          </cell>
          <cell r="J428">
            <v>4.2553191489361703E-3</v>
          </cell>
          <cell r="K428">
            <v>0.60431654676258995</v>
          </cell>
          <cell r="L428">
            <v>0.125</v>
          </cell>
          <cell r="M428">
            <v>0.22077922077921999</v>
          </cell>
          <cell r="N428">
            <v>0.16445916114790199</v>
          </cell>
          <cell r="O428">
            <v>0.483014861995753</v>
          </cell>
          <cell r="P428">
            <v>0.69108280254776999</v>
          </cell>
          <cell r="Q428">
            <v>0.97983014861995699</v>
          </cell>
          <cell r="R428">
            <v>0.80212765957446797</v>
          </cell>
          <cell r="S428">
            <v>0.89278131634819502</v>
          </cell>
          <cell r="T428">
            <v>0.88216560509554098</v>
          </cell>
          <cell r="U428">
            <v>0.629511677282377</v>
          </cell>
          <cell r="V428">
            <v>0.69532908704883201</v>
          </cell>
          <cell r="W428">
            <v>2</v>
          </cell>
          <cell r="X428">
            <v>1</v>
          </cell>
          <cell r="Y428">
            <v>2</v>
          </cell>
          <cell r="Z428">
            <v>2</v>
          </cell>
          <cell r="AA428">
            <v>2</v>
          </cell>
          <cell r="AB428">
            <v>2</v>
          </cell>
          <cell r="AC428">
            <v>0</v>
          </cell>
          <cell r="AD428">
            <v>2</v>
          </cell>
          <cell r="AE428">
            <v>1</v>
          </cell>
          <cell r="AF428">
            <v>2</v>
          </cell>
          <cell r="AG428">
            <v>16</v>
          </cell>
          <cell r="AH428" t="str">
            <v>list(list(c(-92.929053, -92.929239, -92.92776, -92.92704, -92.927208, -92.928898, -92.928929, -92.926475, -92.925346, -92.924086, -92.924379, -92.922271, -92.920653, -92.91915, -92.916344, -92.912525, -92.919207, -92.919113, -92.928824, -92.92902, -92.931789, -92.929053, 41.317251, 41.320752, 41.322026, 41.323203, 41.323765, 41.324266, 41.324698, 41.326262, 41.328135, 41.328143, 41.326568, 41.325519, 41.324433, 41.323718, 41.321708, 41.316791, 41.313781, 41.310086, 41.309997, 41.316176, 41.317227, 
41.317251)))</v>
          </cell>
        </row>
        <row r="429">
          <cell r="A429">
            <v>1914160</v>
          </cell>
          <cell r="B429" t="str">
            <v>Clemons city, Iowa</v>
          </cell>
          <cell r="C429">
            <v>140</v>
          </cell>
          <cell r="D429" t="str">
            <v>NA</v>
          </cell>
          <cell r="E429">
            <v>8.9999999999999993E-3</v>
          </cell>
          <cell r="F429">
            <v>0.02</v>
          </cell>
          <cell r="G429">
            <v>0</v>
          </cell>
          <cell r="H429">
            <v>1.7999999999999999E-2</v>
          </cell>
          <cell r="I429">
            <v>0.33299999999999902</v>
          </cell>
          <cell r="J429">
            <v>-5.4054054054054002E-2</v>
          </cell>
          <cell r="K429">
            <v>0.455696202531645</v>
          </cell>
          <cell r="L429">
            <v>0</v>
          </cell>
          <cell r="M429">
            <v>0.14000000000000001</v>
          </cell>
          <cell r="N429">
            <v>0</v>
          </cell>
          <cell r="O429">
            <v>3.9278131634819503E-2</v>
          </cell>
          <cell r="P429">
            <v>0.101910828025477</v>
          </cell>
          <cell r="Q429">
            <v>0</v>
          </cell>
          <cell r="R429">
            <v>0.41702127659574401</v>
          </cell>
          <cell r="S429">
            <v>0.40658174097664501</v>
          </cell>
          <cell r="T429">
            <v>0.49363057324840698</v>
          </cell>
          <cell r="U429">
            <v>0</v>
          </cell>
          <cell r="V429">
            <v>0.27919320594479802</v>
          </cell>
          <cell r="W429">
            <v>2</v>
          </cell>
          <cell r="X429">
            <v>0</v>
          </cell>
          <cell r="Y429">
            <v>0</v>
          </cell>
          <cell r="Z429">
            <v>0</v>
          </cell>
          <cell r="AA429">
            <v>1</v>
          </cell>
          <cell r="AB429">
            <v>1</v>
          </cell>
          <cell r="AC429">
            <v>1</v>
          </cell>
          <cell r="AD429">
            <v>1</v>
          </cell>
          <cell r="AE429">
            <v>0</v>
          </cell>
          <cell r="AF429">
            <v>0</v>
          </cell>
          <cell r="AG429">
            <v>6</v>
          </cell>
          <cell r="AH429" t="str">
            <v>list(list(c(-93.163517, -93.153785, -93.153824, -93.156233, -93.163585, -93.163517, 42.117513, 42.117533, 42.110308, 42.11031, 42.11029, 42.117513)))</v>
          </cell>
        </row>
        <row r="430">
          <cell r="A430">
            <v>1916590</v>
          </cell>
          <cell r="B430" t="str">
            <v>Corwith city, Iowa</v>
          </cell>
          <cell r="C430">
            <v>266</v>
          </cell>
          <cell r="D430">
            <v>55313</v>
          </cell>
          <cell r="E430">
            <v>0.502</v>
          </cell>
          <cell r="F430">
            <v>1.7094017094016999E-2</v>
          </cell>
          <cell r="G430">
            <v>4.2735042735042701E-2</v>
          </cell>
          <cell r="H430">
            <v>1.0999999999999999E-2</v>
          </cell>
          <cell r="I430">
            <v>0.48599999999999999</v>
          </cell>
          <cell r="J430">
            <v>-0.139158576051779</v>
          </cell>
          <cell r="K430">
            <v>0.62420382165605004</v>
          </cell>
          <cell r="L430">
            <v>0.22222222222222199</v>
          </cell>
          <cell r="M430">
            <v>6.83760683760683E-2</v>
          </cell>
          <cell r="N430">
            <v>0.221854304635761</v>
          </cell>
          <cell r="O430">
            <v>0.99893842887473405</v>
          </cell>
          <cell r="P430">
            <v>8.9171974522292904E-2</v>
          </cell>
          <cell r="Q430">
            <v>0.57324840764331197</v>
          </cell>
          <cell r="R430">
            <v>0.314893617021276</v>
          </cell>
          <cell r="S430">
            <v>0.89808917197452198</v>
          </cell>
          <cell r="T430">
            <v>0.90870488322717602</v>
          </cell>
          <cell r="U430">
            <v>0.87791932059447897</v>
          </cell>
          <cell r="V430">
            <v>6.6878980891719703E-2</v>
          </cell>
          <cell r="W430">
            <v>2</v>
          </cell>
          <cell r="X430">
            <v>2</v>
          </cell>
          <cell r="Y430">
            <v>0</v>
          </cell>
          <cell r="Z430">
            <v>1</v>
          </cell>
          <cell r="AA430">
            <v>0</v>
          </cell>
          <cell r="AB430">
            <v>2</v>
          </cell>
          <cell r="AC430">
            <v>2</v>
          </cell>
          <cell r="AD430">
            <v>2</v>
          </cell>
          <cell r="AE430">
            <v>2</v>
          </cell>
          <cell r="AF430">
            <v>0</v>
          </cell>
          <cell r="AG430">
            <v>13</v>
          </cell>
          <cell r="AH430" t="str">
            <v>list(list(c(-93.971029, -93.965566, -93.965533, -93.950782, -93.950768, -93.940937, -93.941068, -93.950897, -93.951022, -93.96125, -93.971291, -93.971029, 42.994156, 42.994237, 42.997795, 42.997968, 42.99444, 42.994505, 42.987406, 42.987255, 42.980089, 42.980158, 42.979162, 42.994156)))</v>
          </cell>
        </row>
        <row r="431">
          <cell r="A431">
            <v>1953490</v>
          </cell>
          <cell r="B431" t="str">
            <v>Montezuma city, Iowa</v>
          </cell>
          <cell r="C431">
            <v>1442</v>
          </cell>
          <cell r="D431">
            <v>65660</v>
          </cell>
          <cell r="E431">
            <v>0.125</v>
          </cell>
          <cell r="F431">
            <v>0.162121212121212</v>
          </cell>
          <cell r="G431">
            <v>6.8181818181818094E-2</v>
          </cell>
          <cell r="H431">
            <v>3.7999999999999999E-2</v>
          </cell>
          <cell r="I431">
            <v>0.379</v>
          </cell>
          <cell r="J431">
            <v>-1.3679890560875501E-2</v>
          </cell>
          <cell r="K431">
            <v>0.429606625258799</v>
          </cell>
          <cell r="L431">
            <v>0.12827586206896499</v>
          </cell>
          <cell r="M431">
            <v>0.31212121212121202</v>
          </cell>
          <cell r="N431">
            <v>0.48344370860927099</v>
          </cell>
          <cell r="O431">
            <v>0.65711252653927799</v>
          </cell>
          <cell r="P431">
            <v>0.82165605095541405</v>
          </cell>
          <cell r="Q431">
            <v>0.79405520169851296</v>
          </cell>
          <cell r="R431">
            <v>0.68617021276595702</v>
          </cell>
          <cell r="S431">
            <v>0.63269639065817396</v>
          </cell>
          <cell r="T431">
            <v>0.40127388535031799</v>
          </cell>
          <cell r="U431">
            <v>0.65074309978768496</v>
          </cell>
          <cell r="V431">
            <v>0.936305732484076</v>
          </cell>
          <cell r="W431">
            <v>1</v>
          </cell>
          <cell r="X431">
            <v>1</v>
          </cell>
          <cell r="Y431">
            <v>2</v>
          </cell>
          <cell r="Z431">
            <v>2</v>
          </cell>
          <cell r="AA431">
            <v>2</v>
          </cell>
          <cell r="AB431">
            <v>1</v>
          </cell>
          <cell r="AC431">
            <v>1</v>
          </cell>
          <cell r="AD431">
            <v>1</v>
          </cell>
          <cell r="AE431">
            <v>1</v>
          </cell>
          <cell r="AF431">
            <v>2</v>
          </cell>
          <cell r="AG431">
            <v>14</v>
          </cell>
          <cell r="AH431" t="str">
            <v>list(list(c(-92.546972, -92.508673, -92.508672, -92.506847, -92.506844, -92.508679, -92.508663, -92.540634, -92.546773, -92.546972, 41.59229, 41.592446, 41.587293, 41.587259, 41.585115, 41.585122, 41.574282, 41.574331, 41.574288, 41.59229)))</v>
          </cell>
        </row>
        <row r="432">
          <cell r="A432">
            <v>1934995</v>
          </cell>
          <cell r="B432" t="str">
            <v>Hastings city, Iowa</v>
          </cell>
          <cell r="C432">
            <v>152</v>
          </cell>
          <cell r="D432">
            <v>84375</v>
          </cell>
          <cell r="E432">
            <v>9.0999999999999998E-2</v>
          </cell>
          <cell r="F432">
            <v>0.140350877192982</v>
          </cell>
          <cell r="G432">
            <v>0</v>
          </cell>
          <cell r="H432">
            <v>2.3E-2</v>
          </cell>
          <cell r="I432">
            <v>0.40500000000000003</v>
          </cell>
          <cell r="J432">
            <v>0</v>
          </cell>
          <cell r="K432">
            <v>0.64028776978417201</v>
          </cell>
          <cell r="L432">
            <v>0.123076923076923</v>
          </cell>
          <cell r="M432">
            <v>0.157894736842105</v>
          </cell>
          <cell r="N432">
            <v>0.83333333333333304</v>
          </cell>
          <cell r="O432">
            <v>0.47770700636942598</v>
          </cell>
          <cell r="P432">
            <v>0.74416135881103995</v>
          </cell>
          <cell r="Q432">
            <v>0</v>
          </cell>
          <cell r="R432">
            <v>0.49680851063829701</v>
          </cell>
          <cell r="S432">
            <v>0.73142250530785502</v>
          </cell>
          <cell r="T432">
            <v>0.93736730360934095</v>
          </cell>
          <cell r="U432">
            <v>0.62526539278131599</v>
          </cell>
          <cell r="V432">
            <v>0.38110403397027598</v>
          </cell>
          <cell r="W432">
            <v>0</v>
          </cell>
          <cell r="X432">
            <v>1</v>
          </cell>
          <cell r="Y432">
            <v>2</v>
          </cell>
          <cell r="Z432">
            <v>0</v>
          </cell>
          <cell r="AA432">
            <v>1</v>
          </cell>
          <cell r="AB432">
            <v>2</v>
          </cell>
          <cell r="AC432">
            <v>1</v>
          </cell>
          <cell r="AD432">
            <v>2</v>
          </cell>
          <cell r="AE432">
            <v>1</v>
          </cell>
          <cell r="AF432">
            <v>1</v>
          </cell>
          <cell r="AG432">
            <v>11</v>
          </cell>
          <cell r="AH432" t="str">
            <v>list(list(c(-95.500634, -95.499212, -95.499181, -95.494747, -95.491855, -95.489431, -95.48952, -95.500609, -95.500634, 41.025466, 41.025695, 41.030664, 41.030725, 41.030849, 41.030854, 41.019924, 41.019881, 41.025466)))</v>
          </cell>
        </row>
        <row r="433">
          <cell r="A433">
            <v>1982020</v>
          </cell>
          <cell r="B433" t="str">
            <v>Wall Lake city, Iowa</v>
          </cell>
          <cell r="C433">
            <v>755</v>
          </cell>
          <cell r="D433">
            <v>71875</v>
          </cell>
          <cell r="E433">
            <v>6.4000000000000001E-2</v>
          </cell>
          <cell r="F433">
            <v>0.10802469135802401</v>
          </cell>
          <cell r="G433">
            <v>3.7037037037037E-2</v>
          </cell>
          <cell r="H433">
            <v>3.2000000000000001E-2</v>
          </cell>
          <cell r="I433">
            <v>0.38900000000000001</v>
          </cell>
          <cell r="J433">
            <v>-7.8144078144078102E-2</v>
          </cell>
          <cell r="K433">
            <v>0.44763860369609798</v>
          </cell>
          <cell r="L433">
            <v>6.08695652173913E-2</v>
          </cell>
          <cell r="M433">
            <v>0.104938271604938</v>
          </cell>
          <cell r="N433">
            <v>0.62030905077262599</v>
          </cell>
          <cell r="O433">
            <v>0.30254777070063599</v>
          </cell>
          <cell r="P433">
            <v>0.581740976645435</v>
          </cell>
          <cell r="Q433">
            <v>0.49363057324840698</v>
          </cell>
          <cell r="R433">
            <v>0.61702127659574402</v>
          </cell>
          <cell r="S433">
            <v>0.67409766454352404</v>
          </cell>
          <cell r="T433">
            <v>0.47239915074309902</v>
          </cell>
          <cell r="U433">
            <v>0.31422505307855603</v>
          </cell>
          <cell r="V433">
            <v>0.145435244161358</v>
          </cell>
          <cell r="W433">
            <v>1</v>
          </cell>
          <cell r="X433">
            <v>0</v>
          </cell>
          <cell r="Y433">
            <v>1</v>
          </cell>
          <cell r="Z433">
            <v>1</v>
          </cell>
          <cell r="AA433">
            <v>1</v>
          </cell>
          <cell r="AB433">
            <v>2</v>
          </cell>
          <cell r="AC433">
            <v>2</v>
          </cell>
          <cell r="AD433">
            <v>1</v>
          </cell>
          <cell r="AE433">
            <v>0</v>
          </cell>
          <cell r="AF433">
            <v>0</v>
          </cell>
          <cell r="AG433">
            <v>9</v>
          </cell>
          <cell r="AH433" t="str">
            <v>list(list(c(-95.105334, -95.099703, -95.095556, -95.095482, -95.100352, -95.100385, -95.103211, -95.103197, -95.100367, -95.100244, -95.097854, -95.097787, -95.090532, -95.090573, -95.086565, -95.086582, -95.08529, -95.085352, -95.086605, -95.086765, -95.090731, -95.090734, -95.093044, -95.094965, -95.105335, -95.105334, 42.254322, 42.255898, 42.256262, 42.264617, 42.264968, 42.268285, 42.268326, 42.269407, 42.269655, 42.275498, 42.275599, 42.282696, 42.282639, 42.275412, 42.275422, 42.273421, 42.273439, 
42.271303, 42.270529, 42.253767, 42.253709, 42.253202, 42.253132, 42.253763, 42.253925, 42.254322)))</v>
          </cell>
        </row>
        <row r="434">
          <cell r="A434">
            <v>1945030</v>
          </cell>
          <cell r="B434" t="str">
            <v>Lidderdale city, Iowa</v>
          </cell>
          <cell r="C434">
            <v>166</v>
          </cell>
          <cell r="D434">
            <v>60625</v>
          </cell>
          <cell r="E434">
            <v>0.113</v>
          </cell>
          <cell r="F434">
            <v>0.129870129870129</v>
          </cell>
          <cell r="G434">
            <v>0.11688311688311601</v>
          </cell>
          <cell r="H434">
            <v>1.2E-2</v>
          </cell>
          <cell r="I434">
            <v>0.44299999999999901</v>
          </cell>
          <cell r="J434">
            <v>-7.7777777777777696E-2</v>
          </cell>
          <cell r="K434">
            <v>0.61363636363636298</v>
          </cell>
          <cell r="L434">
            <v>2.53164556962025E-2</v>
          </cell>
          <cell r="M434">
            <v>0.14285714285714199</v>
          </cell>
          <cell r="N434">
            <v>0.346578366445916</v>
          </cell>
          <cell r="O434">
            <v>0.60403397027600803</v>
          </cell>
          <cell r="P434">
            <v>0.69108280254776999</v>
          </cell>
          <cell r="Q434">
            <v>0.934182590233545</v>
          </cell>
          <cell r="R434">
            <v>0.33510638297872303</v>
          </cell>
          <cell r="S434">
            <v>0.83014861995753697</v>
          </cell>
          <cell r="T434">
            <v>0.89384288747345997</v>
          </cell>
          <cell r="U434">
            <v>0.153927813163481</v>
          </cell>
          <cell r="V434">
            <v>0.290870488322717</v>
          </cell>
          <cell r="W434">
            <v>1</v>
          </cell>
          <cell r="X434">
            <v>1</v>
          </cell>
          <cell r="Y434">
            <v>2</v>
          </cell>
          <cell r="Z434">
            <v>2</v>
          </cell>
          <cell r="AA434">
            <v>1</v>
          </cell>
          <cell r="AB434">
            <v>2</v>
          </cell>
          <cell r="AC434">
            <v>2</v>
          </cell>
          <cell r="AD434">
            <v>2</v>
          </cell>
          <cell r="AE434">
            <v>0</v>
          </cell>
          <cell r="AF434">
            <v>0</v>
          </cell>
          <cell r="AG434">
            <v>13</v>
          </cell>
          <cell r="AH434" t="str">
            <v>list(list(c(-94.798327, -94.798193, -94.769139, -94.768974, -94.768999, -94.769011, -94.783752, -94.798432, -94.798327, 42.123305, 42.134102, 42.134054, 42.123193, 42.114345, 42.110748, 42.110792, 42.110898, 42.123305)))</v>
          </cell>
        </row>
        <row r="435">
          <cell r="A435">
            <v>1949890</v>
          </cell>
          <cell r="B435" t="str">
            <v>Martensdale city, Iowa</v>
          </cell>
          <cell r="C435">
            <v>421</v>
          </cell>
          <cell r="D435">
            <v>57500</v>
          </cell>
          <cell r="E435">
            <v>0.10199999999999999</v>
          </cell>
          <cell r="F435">
            <v>7.9831932773109196E-2</v>
          </cell>
          <cell r="G435">
            <v>0</v>
          </cell>
          <cell r="H435">
            <v>2.1000000000000001E-2</v>
          </cell>
          <cell r="I435">
            <v>0.33100000000000002</v>
          </cell>
          <cell r="J435">
            <v>-9.4623655913978394E-2</v>
          </cell>
          <cell r="K435">
            <v>0.50277777777777699</v>
          </cell>
          <cell r="L435">
            <v>5.1792828685258897E-2</v>
          </cell>
          <cell r="M435">
            <v>0.26890756302521002</v>
          </cell>
          <cell r="N435">
            <v>0.27373068432670999</v>
          </cell>
          <cell r="O435">
            <v>0.53927813163481897</v>
          </cell>
          <cell r="P435">
            <v>0.42993630573248398</v>
          </cell>
          <cell r="Q435">
            <v>0</v>
          </cell>
          <cell r="R435">
            <v>0.47127659574468</v>
          </cell>
          <cell r="S435">
            <v>0.39808917197452198</v>
          </cell>
          <cell r="T435">
            <v>0.65711252653927799</v>
          </cell>
          <cell r="U435">
            <v>0.26751592356687898</v>
          </cell>
          <cell r="V435">
            <v>0.84607218683651797</v>
          </cell>
          <cell r="W435">
            <v>2</v>
          </cell>
          <cell r="X435">
            <v>1</v>
          </cell>
          <cell r="Y435">
            <v>1</v>
          </cell>
          <cell r="Z435">
            <v>0</v>
          </cell>
          <cell r="AA435">
            <v>1</v>
          </cell>
          <cell r="AB435">
            <v>1</v>
          </cell>
          <cell r="AC435">
            <v>2</v>
          </cell>
          <cell r="AD435">
            <v>1</v>
          </cell>
          <cell r="AE435">
            <v>0</v>
          </cell>
          <cell r="AF435">
            <v>2</v>
          </cell>
          <cell r="AG435">
            <v>11</v>
          </cell>
          <cell r="AH435" t="str">
            <v>list(list(c(-93.746132, -93.731475, -93.731461, -93.73834, -93.745773, -93.746116, -93.746132, 41.377516, 41.377212, 41.369989, 41.370131, 41.370264, 41.370269, 41.377516)))</v>
          </cell>
        </row>
        <row r="436">
          <cell r="A436">
            <v>1949260</v>
          </cell>
          <cell r="B436" t="str">
            <v>Marathon city, Iowa</v>
          </cell>
          <cell r="C436">
            <v>230</v>
          </cell>
          <cell r="D436">
            <v>39375</v>
          </cell>
          <cell r="E436">
            <v>0.252</v>
          </cell>
          <cell r="F436">
            <v>0.247787610619469</v>
          </cell>
          <cell r="G436">
            <v>2.6548672566371601E-2</v>
          </cell>
          <cell r="H436">
            <v>0.15</v>
          </cell>
          <cell r="I436">
            <v>0.379</v>
          </cell>
          <cell r="J436">
            <v>-2.9535864978902902E-2</v>
          </cell>
          <cell r="K436">
            <v>0.52662721893491105</v>
          </cell>
          <cell r="L436">
            <v>0.162962962962962</v>
          </cell>
          <cell r="M436">
            <v>0.221238938053097</v>
          </cell>
          <cell r="N436">
            <v>2.2075055187637901E-2</v>
          </cell>
          <cell r="O436">
            <v>0.94479830148619903</v>
          </cell>
          <cell r="P436">
            <v>0.95435244161358801</v>
          </cell>
          <cell r="Q436">
            <v>0.36518046709129498</v>
          </cell>
          <cell r="R436">
            <v>0.97446808510638205</v>
          </cell>
          <cell r="S436">
            <v>0.63269639065817396</v>
          </cell>
          <cell r="T436">
            <v>0.71337579617834301</v>
          </cell>
          <cell r="U436">
            <v>0.77388535031847105</v>
          </cell>
          <cell r="V436">
            <v>0.69957537154989302</v>
          </cell>
          <cell r="W436">
            <v>2</v>
          </cell>
          <cell r="X436">
            <v>2</v>
          </cell>
          <cell r="Y436">
            <v>2</v>
          </cell>
          <cell r="Z436">
            <v>1</v>
          </cell>
          <cell r="AA436">
            <v>2</v>
          </cell>
          <cell r="AB436">
            <v>1</v>
          </cell>
          <cell r="AC436">
            <v>1</v>
          </cell>
          <cell r="AD436">
            <v>2</v>
          </cell>
          <cell r="AE436">
            <v>2</v>
          </cell>
          <cell r="AF436">
            <v>2</v>
          </cell>
          <cell r="AG436">
            <v>17</v>
          </cell>
          <cell r="AH436" t="str">
            <v>list(list(c(-94.992747, -94.973175, -94.972962, -94.992647, -94.992688, -94.992747, 42.865812, 42.865491, 42.8546, 42.854889, 42.861576, 42.865812)))</v>
          </cell>
        </row>
        <row r="437">
          <cell r="A437">
            <v>1939900</v>
          </cell>
          <cell r="B437" t="str">
            <v>Jolley city, Iowa</v>
          </cell>
          <cell r="C437">
            <v>28</v>
          </cell>
          <cell r="D437" t="str">
            <v>NA</v>
          </cell>
          <cell r="E437">
            <v>0.52600000000000002</v>
          </cell>
          <cell r="F437">
            <v>0</v>
          </cell>
          <cell r="G437">
            <v>0</v>
          </cell>
          <cell r="H437">
            <v>0</v>
          </cell>
          <cell r="I437">
            <v>0.73699999999999999</v>
          </cell>
          <cell r="J437">
            <v>-0.31707317073170699</v>
          </cell>
          <cell r="K437">
            <v>0.57894736842105199</v>
          </cell>
          <cell r="L437">
            <v>0.57142857142857095</v>
          </cell>
          <cell r="M437">
            <v>0</v>
          </cell>
          <cell r="N437">
            <v>0</v>
          </cell>
          <cell r="O437">
            <v>1</v>
          </cell>
          <cell r="P437">
            <v>0</v>
          </cell>
          <cell r="Q437">
            <v>0</v>
          </cell>
          <cell r="R437">
            <v>0</v>
          </cell>
          <cell r="S437">
            <v>0.99256900212314203</v>
          </cell>
          <cell r="T437">
            <v>0.83757961783439405</v>
          </cell>
          <cell r="U437">
            <v>0.98726114649681496</v>
          </cell>
          <cell r="V437">
            <v>0</v>
          </cell>
          <cell r="W437">
            <v>2</v>
          </cell>
          <cell r="X437">
            <v>2</v>
          </cell>
          <cell r="Y437">
            <v>0</v>
          </cell>
          <cell r="Z437">
            <v>0</v>
          </cell>
          <cell r="AA437">
            <v>0</v>
          </cell>
          <cell r="AB437">
            <v>2</v>
          </cell>
          <cell r="AC437">
            <v>2</v>
          </cell>
          <cell r="AD437">
            <v>2</v>
          </cell>
          <cell r="AE437">
            <v>2</v>
          </cell>
          <cell r="AF437">
            <v>0</v>
          </cell>
          <cell r="AG437">
            <v>12</v>
          </cell>
          <cell r="AH437" t="str">
            <v>list(list(c(-94.722043, -94.720812, -94.717307, -94.71731, -94.71734, -94.714938, -94.714976, -94.722108, -94.722043, 42.481602, 42.481808, 42.481797, 42.481117, 42.479206, 42.479191, 42.477445, 42.47747, 42.481602)))</v>
          </cell>
        </row>
        <row r="438">
          <cell r="A438">
            <v>1983775</v>
          </cell>
          <cell r="B438" t="str">
            <v>West Chester city, Iowa</v>
          </cell>
          <cell r="C438">
            <v>144</v>
          </cell>
          <cell r="D438">
            <v>49375</v>
          </cell>
          <cell r="E438">
            <v>0.24199999999999999</v>
          </cell>
          <cell r="F438">
            <v>0.23529411764705799</v>
          </cell>
          <cell r="G438">
            <v>8.8235294117646995E-2</v>
          </cell>
          <cell r="H438">
            <v>0.14099999999999999</v>
          </cell>
          <cell r="I438">
            <v>0.46600000000000003</v>
          </cell>
          <cell r="J438">
            <v>-1.3698630136986301E-2</v>
          </cell>
          <cell r="K438">
            <v>0.59433962264150897</v>
          </cell>
          <cell r="L438">
            <v>1.4492753623188401E-2</v>
          </cell>
          <cell r="M438">
            <v>0.27941176470588203</v>
          </cell>
          <cell r="N438">
            <v>0.105960264900662</v>
          </cell>
          <cell r="O438">
            <v>0.93524416135881105</v>
          </cell>
          <cell r="P438">
            <v>0.94904458598726105</v>
          </cell>
          <cell r="Q438">
            <v>0.87473460721868301</v>
          </cell>
          <cell r="R438">
            <v>0.96914893617021203</v>
          </cell>
          <cell r="S438">
            <v>0.87154989384288695</v>
          </cell>
          <cell r="T438">
            <v>0.86624203821655998</v>
          </cell>
          <cell r="U438">
            <v>0.12314225053078499</v>
          </cell>
          <cell r="V438">
            <v>0.87367303609341795</v>
          </cell>
          <cell r="W438">
            <v>2</v>
          </cell>
          <cell r="X438">
            <v>2</v>
          </cell>
          <cell r="Y438">
            <v>2</v>
          </cell>
          <cell r="Z438">
            <v>2</v>
          </cell>
          <cell r="AA438">
            <v>2</v>
          </cell>
          <cell r="AB438">
            <v>2</v>
          </cell>
          <cell r="AC438">
            <v>1</v>
          </cell>
          <cell r="AD438">
            <v>2</v>
          </cell>
          <cell r="AE438">
            <v>0</v>
          </cell>
          <cell r="AF438">
            <v>2</v>
          </cell>
          <cell r="AG438">
            <v>17</v>
          </cell>
          <cell r="AH438" t="str">
            <v>list(list(c(-91.821902, -91.812233, -91.812008, -91.821658, -91.821902, 41.343669, 41.343706, 41.336383, 41.336378, 41.343669)))</v>
          </cell>
        </row>
        <row r="439">
          <cell r="A439">
            <v>1906625</v>
          </cell>
          <cell r="B439" t="str">
            <v>Birmingham city, Iowa</v>
          </cell>
          <cell r="C439">
            <v>367</v>
          </cell>
          <cell r="D439">
            <v>65000</v>
          </cell>
          <cell r="E439">
            <v>0.13100000000000001</v>
          </cell>
          <cell r="F439">
            <v>0.144230769230769</v>
          </cell>
          <cell r="G439">
            <v>0.15384615384615299</v>
          </cell>
          <cell r="H439">
            <v>1.39999999999999E-2</v>
          </cell>
          <cell r="I439">
            <v>0.42599999999999999</v>
          </cell>
          <cell r="J439">
            <v>-0.18080357142857101</v>
          </cell>
          <cell r="K439">
            <v>0.50588235294117601</v>
          </cell>
          <cell r="L439">
            <v>0.114893617021276</v>
          </cell>
          <cell r="M439">
            <v>0.1875</v>
          </cell>
          <cell r="N439">
            <v>0.45916114790286899</v>
          </cell>
          <cell r="O439">
            <v>0.69851380042462796</v>
          </cell>
          <cell r="P439">
            <v>0.76220806794055196</v>
          </cell>
          <cell r="Q439">
            <v>0.96921443736730295</v>
          </cell>
          <cell r="R439">
            <v>0.35957446808510601</v>
          </cell>
          <cell r="S439">
            <v>0.78131634819532902</v>
          </cell>
          <cell r="T439">
            <v>0.66242038216560495</v>
          </cell>
          <cell r="U439">
            <v>0.59129511677282298</v>
          </cell>
          <cell r="V439">
            <v>0.52972399150743099</v>
          </cell>
          <cell r="W439">
            <v>1</v>
          </cell>
          <cell r="X439">
            <v>2</v>
          </cell>
          <cell r="Y439">
            <v>2</v>
          </cell>
          <cell r="Z439">
            <v>2</v>
          </cell>
          <cell r="AA439">
            <v>1</v>
          </cell>
          <cell r="AB439">
            <v>2</v>
          </cell>
          <cell r="AC439">
            <v>2</v>
          </cell>
          <cell r="AD439">
            <v>1</v>
          </cell>
          <cell r="AE439">
            <v>1</v>
          </cell>
          <cell r="AF439">
            <v>1</v>
          </cell>
          <cell r="AG439">
            <v>15</v>
          </cell>
          <cell r="AH439" t="str">
            <v>list(list(c(-91.955703, -91.954401, -91.948562, -91.938536, -91.938857, -91.948735, -91.955889, -91.955703, 40.886079, 40.886133, 40.886282, 40.886207, 40.869787, 40.869844, 40.86967, 40.886079)))</v>
          </cell>
        </row>
        <row r="440">
          <cell r="A440">
            <v>1940890</v>
          </cell>
          <cell r="B440" t="str">
            <v>Keomah Village city, Iowa</v>
          </cell>
          <cell r="C440">
            <v>110</v>
          </cell>
          <cell r="D440">
            <v>79688</v>
          </cell>
          <cell r="E440">
            <v>0.114</v>
          </cell>
          <cell r="F440">
            <v>8.5106382978723402E-2</v>
          </cell>
          <cell r="G440">
            <v>0</v>
          </cell>
          <cell r="H440">
            <v>0.02</v>
          </cell>
          <cell r="I440">
            <v>0.47899999999999998</v>
          </cell>
          <cell r="J440">
            <v>0.30952380952380898</v>
          </cell>
          <cell r="K440">
            <v>0.22826086956521699</v>
          </cell>
          <cell r="L440">
            <v>0.15686274509803899</v>
          </cell>
          <cell r="M440">
            <v>0.12765957446808501</v>
          </cell>
          <cell r="N440">
            <v>0.77041942604856495</v>
          </cell>
          <cell r="O440">
            <v>0.60934182590233499</v>
          </cell>
          <cell r="P440">
            <v>0.467091295116772</v>
          </cell>
          <cell r="Q440">
            <v>0</v>
          </cell>
          <cell r="R440">
            <v>0.45531914893616998</v>
          </cell>
          <cell r="S440">
            <v>0.89065817409766401</v>
          </cell>
          <cell r="T440">
            <v>4.4585987261146397E-2</v>
          </cell>
          <cell r="U440">
            <v>0.75053078556263197</v>
          </cell>
          <cell r="V440">
            <v>0.22929936305732401</v>
          </cell>
          <cell r="W440">
            <v>0</v>
          </cell>
          <cell r="X440">
            <v>1</v>
          </cell>
          <cell r="Y440">
            <v>1</v>
          </cell>
          <cell r="Z440">
            <v>0</v>
          </cell>
          <cell r="AA440">
            <v>1</v>
          </cell>
          <cell r="AB440">
            <v>2</v>
          </cell>
          <cell r="AC440">
            <v>0</v>
          </cell>
          <cell r="AD440">
            <v>0</v>
          </cell>
          <cell r="AE440">
            <v>2</v>
          </cell>
          <cell r="AF440">
            <v>0</v>
          </cell>
          <cell r="AG440">
            <v>7</v>
          </cell>
          <cell r="AH440" t="str">
            <v>list(list(c(-92.538202, -92.537753, -92.536042, -92.537479, -92.536993, -92.535875, -92.535988, -92.53598, -92.537757, -92.538202, 41.286622, 41.288966, 41.288645, 41.290554, 41.292186, 41.292919, 41.288768, 41.282085, 41.282086, 41.286622)))</v>
          </cell>
        </row>
        <row r="441">
          <cell r="A441">
            <v>1965055</v>
          </cell>
          <cell r="B441" t="str">
            <v>Pulaski city, Iowa</v>
          </cell>
          <cell r="C441">
            <v>264</v>
          </cell>
          <cell r="D441">
            <v>73438</v>
          </cell>
          <cell r="E441">
            <v>0.11699999999999899</v>
          </cell>
          <cell r="F441">
            <v>2.7586206896551699E-2</v>
          </cell>
          <cell r="G441">
            <v>1.3793103448275799E-2</v>
          </cell>
          <cell r="H441">
            <v>0.09</v>
          </cell>
          <cell r="I441">
            <v>0.26300000000000001</v>
          </cell>
          <cell r="J441">
            <v>1.53846153846153E-2</v>
          </cell>
          <cell r="K441">
            <v>0.54852320675105404</v>
          </cell>
          <cell r="L441">
            <v>4.6052631578947303E-2</v>
          </cell>
          <cell r="M441">
            <v>0.17241379310344801</v>
          </cell>
          <cell r="N441">
            <v>0.66004415011037498</v>
          </cell>
          <cell r="O441">
            <v>0.62101910828025397</v>
          </cell>
          <cell r="P441">
            <v>0.13163481953290801</v>
          </cell>
          <cell r="Q441">
            <v>0.20700636942675099</v>
          </cell>
          <cell r="R441">
            <v>0.927659574468085</v>
          </cell>
          <cell r="S441">
            <v>0.14118895966029699</v>
          </cell>
          <cell r="T441">
            <v>0.774946921443736</v>
          </cell>
          <cell r="U441">
            <v>0.242038216560509</v>
          </cell>
          <cell r="V441">
            <v>0.45859872611464902</v>
          </cell>
          <cell r="W441">
            <v>0</v>
          </cell>
          <cell r="X441">
            <v>1</v>
          </cell>
          <cell r="Y441">
            <v>0</v>
          </cell>
          <cell r="Z441">
            <v>0</v>
          </cell>
          <cell r="AA441">
            <v>2</v>
          </cell>
          <cell r="AB441">
            <v>0</v>
          </cell>
          <cell r="AC441">
            <v>0</v>
          </cell>
          <cell r="AD441">
            <v>2</v>
          </cell>
          <cell r="AE441">
            <v>0</v>
          </cell>
          <cell r="AF441">
            <v>1</v>
          </cell>
          <cell r="AG441">
            <v>6</v>
          </cell>
          <cell r="AH441" t="str">
            <v>list(list(c(-92.2782, -92.268693, -92.26875, -92.26884, -92.273597, -92.27366, -92.278411, -92.2782, 40.700589, 40.700618, 40.698192, 40.689743, 40.689749, 40.686114, 40.686082, 40.700589)))</v>
          </cell>
        </row>
        <row r="442">
          <cell r="A442">
            <v>1907345</v>
          </cell>
          <cell r="B442" t="str">
            <v>Bonaparte city, Iowa</v>
          </cell>
          <cell r="C442">
            <v>359</v>
          </cell>
          <cell r="D442">
            <v>40909</v>
          </cell>
          <cell r="E442">
            <v>0.16600000000000001</v>
          </cell>
          <cell r="F442">
            <v>0.26865671641791</v>
          </cell>
          <cell r="G442">
            <v>0.119402985074626</v>
          </cell>
          <cell r="H442">
            <v>0.18</v>
          </cell>
          <cell r="I442">
            <v>0.36699999999999999</v>
          </cell>
          <cell r="J442">
            <v>-0.17090069284064599</v>
          </cell>
          <cell r="K442">
            <v>0.58115183246073299</v>
          </cell>
          <cell r="L442">
            <v>0.14193548387096699</v>
          </cell>
          <cell r="M442">
            <v>0.28358208955223801</v>
          </cell>
          <cell r="N442">
            <v>3.0905077262693099E-2</v>
          </cell>
          <cell r="O442">
            <v>0.82059447983014799</v>
          </cell>
          <cell r="P442">
            <v>0.97133757961783396</v>
          </cell>
          <cell r="Q442">
            <v>0.94055201698513802</v>
          </cell>
          <cell r="R442">
            <v>0.98510638297872299</v>
          </cell>
          <cell r="S442">
            <v>0.57537154989384198</v>
          </cell>
          <cell r="T442">
            <v>0.84076433121019101</v>
          </cell>
          <cell r="U442">
            <v>0.69957537154989302</v>
          </cell>
          <cell r="V442">
            <v>0.88322717622080604</v>
          </cell>
          <cell r="W442">
            <v>2</v>
          </cell>
          <cell r="X442">
            <v>2</v>
          </cell>
          <cell r="Y442">
            <v>2</v>
          </cell>
          <cell r="Z442">
            <v>2</v>
          </cell>
          <cell r="AA442">
            <v>2</v>
          </cell>
          <cell r="AB442">
            <v>1</v>
          </cell>
          <cell r="AC442">
            <v>2</v>
          </cell>
          <cell r="AD442">
            <v>2</v>
          </cell>
          <cell r="AE442">
            <v>2</v>
          </cell>
          <cell r="AF442">
            <v>2</v>
          </cell>
          <cell r="AG442">
            <v>19</v>
          </cell>
          <cell r="AH442" t="str">
            <v>list(list(c(-91.809683, -91.804028, -91.801926, -91.800643, -91.794489, -91.794294, -91.806565, -91.807022, -91.809683, 40.70416, 40.704206, 40.706254, 40.705311, 40.705202, 40.696669, 40.697835, 40.699889, 40.70416)))</v>
          </cell>
        </row>
        <row r="443">
          <cell r="A443">
            <v>1929550</v>
          </cell>
          <cell r="B443" t="str">
            <v>Galt city, Iowa</v>
          </cell>
          <cell r="C443">
            <v>26</v>
          </cell>
          <cell r="D443" t="str">
            <v>NA</v>
          </cell>
          <cell r="E443">
            <v>0</v>
          </cell>
          <cell r="F443">
            <v>5.5555555555555497E-2</v>
          </cell>
          <cell r="G443">
            <v>0</v>
          </cell>
          <cell r="H443">
            <v>0</v>
          </cell>
          <cell r="I443">
            <v>0.222</v>
          </cell>
          <cell r="J443">
            <v>-0.1875</v>
          </cell>
          <cell r="K443">
            <v>0.52173913043478204</v>
          </cell>
          <cell r="L443">
            <v>0.5</v>
          </cell>
          <cell r="M443">
            <v>0.22222222222222199</v>
          </cell>
          <cell r="N443">
            <v>0</v>
          </cell>
          <cell r="O443">
            <v>0</v>
          </cell>
          <cell r="P443">
            <v>0.273885350318471</v>
          </cell>
          <cell r="Q443">
            <v>0</v>
          </cell>
          <cell r="R443">
            <v>0</v>
          </cell>
          <cell r="S443">
            <v>6.2632696390658105E-2</v>
          </cell>
          <cell r="T443">
            <v>0.69745222929936301</v>
          </cell>
          <cell r="U443">
            <v>0.98301486199575305</v>
          </cell>
          <cell r="V443">
            <v>0.70276008492568998</v>
          </cell>
          <cell r="W443">
            <v>2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10</v>
          </cell>
          <cell r="AH443" t="str">
            <v>list(list(c(-93.611902, -93.597294, -93.597362, -93.611858, -93.611902, 42.698893, 42.698993, 42.688129, 42.688179, 42.698893)))</v>
          </cell>
        </row>
        <row r="444">
          <cell r="A444">
            <v>1921675</v>
          </cell>
          <cell r="B444" t="str">
            <v>Dolliver city, Iowa</v>
          </cell>
          <cell r="C444">
            <v>65</v>
          </cell>
          <cell r="D444">
            <v>90000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0.153</v>
          </cell>
          <cell r="J444">
            <v>-1.51515151515151E-2</v>
          </cell>
          <cell r="K444">
            <v>0.465753424657534</v>
          </cell>
          <cell r="L444">
            <v>0.21568627450980299</v>
          </cell>
          <cell r="M444">
            <v>0.15</v>
          </cell>
          <cell r="N444">
            <v>0.87748344370860898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5.3078556263269601E-3</v>
          </cell>
          <cell r="T444">
            <v>0.53078556263269605</v>
          </cell>
          <cell r="U444">
            <v>0.86942675159235605</v>
          </cell>
          <cell r="V444">
            <v>0.32696390658174002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1</v>
          </cell>
          <cell r="AD444">
            <v>1</v>
          </cell>
          <cell r="AE444">
            <v>2</v>
          </cell>
          <cell r="AF444">
            <v>0</v>
          </cell>
          <cell r="AG444">
            <v>4</v>
          </cell>
          <cell r="AH444" t="str">
            <v>list(list(c(-94.620231, -94.61026, -94.608051, -94.60796, -94.609146, -94.62042, -94.620231, 43.467762, 43.467699, 43.466774, 43.459548, 43.459555, 43.459595, 43.467762)))</v>
          </cell>
        </row>
        <row r="445">
          <cell r="A445">
            <v>1970410</v>
          </cell>
          <cell r="B445" t="str">
            <v>Sanborn city, Iowa</v>
          </cell>
          <cell r="C445">
            <v>1392</v>
          </cell>
          <cell r="D445">
            <v>59417</v>
          </cell>
          <cell r="E445">
            <v>0.13500000000000001</v>
          </cell>
          <cell r="F445">
            <v>6.2394603709949398E-2</v>
          </cell>
          <cell r="G445">
            <v>3.2040472175379399E-2</v>
          </cell>
          <cell r="H445">
            <v>2.1000000000000001E-2</v>
          </cell>
          <cell r="I445">
            <v>0.46399999999999902</v>
          </cell>
          <cell r="J445">
            <v>-8.5470085470085392E-3</v>
          </cell>
          <cell r="K445">
            <v>0.43855932203389802</v>
          </cell>
          <cell r="L445">
            <v>2.6272577996715899E-2</v>
          </cell>
          <cell r="M445">
            <v>0.31028667790893699</v>
          </cell>
          <cell r="N445">
            <v>0.32560706401765999</v>
          </cell>
          <cell r="O445">
            <v>0.71656050955413997</v>
          </cell>
          <cell r="P445">
            <v>0.31847133757961699</v>
          </cell>
          <cell r="Q445">
            <v>0.43736730360934101</v>
          </cell>
          <cell r="R445">
            <v>0.47127659574468</v>
          </cell>
          <cell r="S445">
            <v>0.86730360934182504</v>
          </cell>
          <cell r="T445">
            <v>0.44585987261146498</v>
          </cell>
          <cell r="U445">
            <v>0.15923566878980799</v>
          </cell>
          <cell r="V445">
            <v>0.93312101910828005</v>
          </cell>
          <cell r="W445">
            <v>2</v>
          </cell>
          <cell r="X445">
            <v>2</v>
          </cell>
          <cell r="Y445">
            <v>0</v>
          </cell>
          <cell r="Z445">
            <v>1</v>
          </cell>
          <cell r="AA445">
            <v>1</v>
          </cell>
          <cell r="AB445">
            <v>2</v>
          </cell>
          <cell r="AC445">
            <v>1</v>
          </cell>
          <cell r="AD445">
            <v>1</v>
          </cell>
          <cell r="AE445">
            <v>0</v>
          </cell>
          <cell r="AF445">
            <v>2</v>
          </cell>
          <cell r="AG445">
            <v>12</v>
          </cell>
          <cell r="AH445" t="str">
            <v>list(list(c(-95.673586, -95.665379, -95.663707, -95.663673, -95.663667, -95.663663, -95.643919, -95.643955, -95.638918, -95.638908, -95.644068, -95.64396, -95.673626, -95.673586, 43.179713, 43.179799, 43.178517, 43.183477, 43.186033, 43.193249, 43.193284, 43.186066, 43.186039, 43.180153, 43.180081, 43.171485, 43.171552, 43.179713)))</v>
          </cell>
        </row>
        <row r="446">
          <cell r="A446">
            <v>1921270</v>
          </cell>
          <cell r="B446" t="str">
            <v>Diagonal city, Iowa</v>
          </cell>
          <cell r="C446">
            <v>344</v>
          </cell>
          <cell r="D446">
            <v>74375</v>
          </cell>
          <cell r="E446">
            <v>7.2999999999999995E-2</v>
          </cell>
          <cell r="F446">
            <v>0.120567375886524</v>
          </cell>
          <cell r="G446">
            <v>2.1276595744680799E-2</v>
          </cell>
          <cell r="H446">
            <v>4.4999999999999998E-2</v>
          </cell>
          <cell r="I446">
            <v>0.47</v>
          </cell>
          <cell r="J446">
            <v>4.2424242424242399E-2</v>
          </cell>
          <cell r="K446">
            <v>0.52439024390243905</v>
          </cell>
          <cell r="L446">
            <v>0.113207547169811</v>
          </cell>
          <cell r="M446">
            <v>8.5106382978723402E-2</v>
          </cell>
          <cell r="N446">
            <v>0.68432671081677698</v>
          </cell>
          <cell r="O446">
            <v>0.369426751592356</v>
          </cell>
          <cell r="P446">
            <v>0.645435244161358</v>
          </cell>
          <cell r="Q446">
            <v>0.30148619957537098</v>
          </cell>
          <cell r="R446">
            <v>0.74255319148936105</v>
          </cell>
          <cell r="S446">
            <v>0.88110403397027603</v>
          </cell>
          <cell r="T446">
            <v>0.70806794055201605</v>
          </cell>
          <cell r="U446">
            <v>0.58704883227176197</v>
          </cell>
          <cell r="V446">
            <v>9.4479830148619895E-2</v>
          </cell>
          <cell r="W446">
            <v>0</v>
          </cell>
          <cell r="X446">
            <v>1</v>
          </cell>
          <cell r="Y446">
            <v>1</v>
          </cell>
          <cell r="Z446">
            <v>0</v>
          </cell>
          <cell r="AA446">
            <v>2</v>
          </cell>
          <cell r="AB446">
            <v>2</v>
          </cell>
          <cell r="AC446">
            <v>0</v>
          </cell>
          <cell r="AD446">
            <v>2</v>
          </cell>
          <cell r="AE446">
            <v>1</v>
          </cell>
          <cell r="AF446">
            <v>0</v>
          </cell>
          <cell r="AG446">
            <v>9</v>
          </cell>
          <cell r="AH446" t="str">
            <v>list(list(c(-94.352811, -94.338321, -94.338238, -94.333809, -94.333386, -94.333449, -94.333723, -94.347786, -94.347663, -94.347996, -94.352723, -94.352811, 40.818461, 40.818323, 40.815956, 40.815938, 40.812232, 40.805212, 40.801789, 40.801976, 40.805388, 40.812366, 40.812446, 40.818461)))</v>
          </cell>
        </row>
        <row r="447">
          <cell r="A447">
            <v>1906175</v>
          </cell>
          <cell r="B447" t="str">
            <v>Bertram city, Iowa</v>
          </cell>
          <cell r="C447">
            <v>269</v>
          </cell>
          <cell r="D447">
            <v>86786</v>
          </cell>
          <cell r="E447">
            <v>2.5000000000000001E-2</v>
          </cell>
          <cell r="F447">
            <v>9.4339622641509396E-3</v>
          </cell>
          <cell r="G447">
            <v>9.4339622641509396E-3</v>
          </cell>
          <cell r="H447">
            <v>0</v>
          </cell>
          <cell r="I447">
            <v>0.41199999999999998</v>
          </cell>
          <cell r="J447">
            <v>-8.5034013605442105E-2</v>
          </cell>
          <cell r="K447">
            <v>0.231578947368421</v>
          </cell>
          <cell r="L447">
            <v>4.5045045045045001E-2</v>
          </cell>
          <cell r="M447">
            <v>0.169811320754716</v>
          </cell>
          <cell r="N447">
            <v>0.85871964679911605</v>
          </cell>
          <cell r="O447">
            <v>8.0679405520169806E-2</v>
          </cell>
          <cell r="P447">
            <v>6.9002123142250502E-2</v>
          </cell>
          <cell r="Q447">
            <v>0.169851380042462</v>
          </cell>
          <cell r="R447">
            <v>0</v>
          </cell>
          <cell r="S447">
            <v>0.75265392781316298</v>
          </cell>
          <cell r="T447">
            <v>4.5647558386411803E-2</v>
          </cell>
          <cell r="U447">
            <v>0.23779193205944699</v>
          </cell>
          <cell r="V447">
            <v>0.44161358811040302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2</v>
          </cell>
          <cell r="AC447">
            <v>2</v>
          </cell>
          <cell r="AD447">
            <v>0</v>
          </cell>
          <cell r="AE447">
            <v>0</v>
          </cell>
          <cell r="AF447">
            <v>1</v>
          </cell>
          <cell r="AG447">
            <v>5</v>
          </cell>
          <cell r="AH447" t="str">
            <v>list(list(c(-91.552324, -91.545505, -91.545476, -91.545444, -91.530839, -91.525973, -91.526009, -91.525957, -91.525831, -91.530334, -91.535526, -91.53553, -91.545392, -91.546193, -91.547038, -91.552324, 41.954358, 41.954292, 41.957913, 41.961538, 41.96144, 41.961397, 41.95776, 41.94691, 41.941651, 41.942511, 41.942971, 41.943722, 41.943742, 41.947137, 41.948425, 41.954358)), list(c(-91.556477, -91.550731, -91.547047, -91.545869, -91.55121, -91.556477, 41.948922, 41.951755, 41.947206, 41.94386, 41.944883, 
41.948922)))</v>
          </cell>
        </row>
        <row r="448">
          <cell r="A448">
            <v>1974415</v>
          </cell>
          <cell r="B448" t="str">
            <v>Spirit Lake city, Iowa</v>
          </cell>
          <cell r="C448">
            <v>5439</v>
          </cell>
          <cell r="D448">
            <v>65720</v>
          </cell>
          <cell r="E448">
            <v>6.3E-2</v>
          </cell>
          <cell r="F448">
            <v>0.10972017673048599</v>
          </cell>
          <cell r="G448">
            <v>3.01914580265095E-2</v>
          </cell>
          <cell r="H448">
            <v>3.1E-2</v>
          </cell>
          <cell r="I448">
            <v>0.29299999999999998</v>
          </cell>
          <cell r="J448">
            <v>0.123760330578512</v>
          </cell>
          <cell r="K448">
            <v>0.40833778727952902</v>
          </cell>
          <cell r="L448">
            <v>8.8510933703575101E-2</v>
          </cell>
          <cell r="M448">
            <v>0.28497790868924799</v>
          </cell>
          <cell r="N448">
            <v>0.48565121412803502</v>
          </cell>
          <cell r="O448">
            <v>0.29193205944798301</v>
          </cell>
          <cell r="P448">
            <v>0.59235668789808904</v>
          </cell>
          <cell r="Q448">
            <v>0.40658174097664501</v>
          </cell>
          <cell r="R448">
            <v>0.60957446808510596</v>
          </cell>
          <cell r="S448">
            <v>0.25053078556263197</v>
          </cell>
          <cell r="T448">
            <v>0.33121019108280197</v>
          </cell>
          <cell r="U448">
            <v>0.45435244161358801</v>
          </cell>
          <cell r="V448">
            <v>0.88853503184713301</v>
          </cell>
          <cell r="W448">
            <v>1</v>
          </cell>
          <cell r="X448">
            <v>0</v>
          </cell>
          <cell r="Y448">
            <v>1</v>
          </cell>
          <cell r="Z448">
            <v>1</v>
          </cell>
          <cell r="AA448">
            <v>1</v>
          </cell>
          <cell r="AB448">
            <v>0</v>
          </cell>
          <cell r="AC448">
            <v>0</v>
          </cell>
          <cell r="AD448">
            <v>1</v>
          </cell>
          <cell r="AE448">
            <v>1</v>
          </cell>
          <cell r="AF448">
            <v>2</v>
          </cell>
          <cell r="AG448">
            <v>8</v>
          </cell>
          <cell r="AH448" t="str">
            <v>list(list(c(-95.142005, -95.135428, -95.121318, -95.121378, -95.117546, -95.11572, -95.115673, -95.11215, -95.1122, -95.105255, -95.107464, -95.107526, -95.106062, -95.102163, -95.102194, -95.102245, -95.102003, -95.102863, -95.099812, -95.096939, -95.097235, -95.098136, -95.097132, -95.095181, -95.093845, -95.091737, -95.09058, -95.089753, -95.089246, -95.090758, -95.082168, -95.079052, -95.072241, -95.072197, -95.079386, -95.079464, -95.082116, -95.082084, -95.08742, -95.089079, -95.091325, -95.092567, 
-95.090043, -95.093453, -95.093572, -95.089824, -95.088709, -95.085687, -95.086924, -95.09235, -95.092344, -95.096518, -95.097386, -95.099833, -95.09983, -95.097376, -95.09729, -95.102326, -95.102335, -95.112287, -95.11237, -95.121024, -95.117616, -95.113952, -95.117388, -95.121479, -95.127288, -95.127327, -95.127648, -95.128352, -95.130328, -95.128672, -95.127044, -95.129142, -95.131084, -95.131803, -95.131181, -95.128248, -95.128496, -95.131421, -95.129952, -95.131755, -95.134166, -95.13646, -95.136436, 
-95.139373, -95.140204, -95.142024, -95.142005, 43.425103, 43.425545, 43.42651, 43.425612, 43.425569, 43.425562, 43.428126, 43.428111, 43.430576, 43.430575, 43.440283, 43.441383, 43.44336, 43.444942, 43.442581, 43.44182, 43.439941, 43.435672, 43.433233, 43.432639, 43.43062, 43.428908, 43.427556, 43.424671, 43.4244, 43.429061, 43.430627, 43.430626, 43.433088, 43.436698, 43.43674, 43.436679, 43.43778, 43.430557, 43.430568, 43.433618, 43.433604, 43.430561, 43.430568, 43.430391, 43.428811, 43.426307, 
43.424668, 43.424298, 43.424323, 43.421433, 43.420014, 43.41441, 43.414696, 43.414729, 43.411118, 43.411112, 43.412482, 43.412478, 43.411106, 43.41111, 43.400199, 43.400172, 43.40381, 43.403806, 43.392909, 43.392965, 43.400166, 43.407323, 43.401794, 43.392973, 43.393036, 43.396003, 43.397198, 43.39895, 43.398946, 43.40023, 43.406534, 43.40762, 43.407616, 43.40886, 43.410403, 43.413578, 43.414849, 43.416682, 43.418288, 43.418448, 43.419845, 43.418833, 43.421909, 43.422272, 43.422495, 43.423157, 43.425103
), c(-95.134183, -95.132089, -95.132064, -95.134127, -95.134183, 43.422239, 43.422315, 43.42386, 43.423752, 43.422239), c(-95.113952, -95.110998, -95.111211, -95.114452, -95.117256, -95.12226, -95.122269, -95.118511, -95.118494, -95.1173, -95.115904, -95.11586, -95.117296, -95.117321, -95.12231, -95.122265, -95.120294, -95.120356, -95.117333, -95.117322, -95.113952, 43.407323, 43.412301, 43.414799, 43.413802, 43.414731, 43.414763, 43.411105, 43.411093, 43.412915, 43.412898, 43.412773, 43.411066, 
43.41105, 43.407477, 43.407519, 43.400197, 43.400198, 43.405128, 43.405125, 43.407352, 43.407323)), list(c(-95.155154, -95.155167, -95.152394, -95.152132, -95.150797, -95.145103, -95.142024, -95.142041, -95.150699, -95.156593, -95.155154, 43.425211, 43.429469, 43.42835, 43.428637, 43.427892, 43.424803, 43.423157, 43.421965, 43.421909, 43.421876, 43.425211)))</v>
          </cell>
        </row>
        <row r="449">
          <cell r="A449">
            <v>1938640</v>
          </cell>
          <cell r="B449" t="str">
            <v>Iowa Falls city, Iowa</v>
          </cell>
          <cell r="C449">
            <v>5106</v>
          </cell>
          <cell r="D449">
            <v>50417</v>
          </cell>
          <cell r="E449">
            <v>0.107</v>
          </cell>
          <cell r="F449">
            <v>0.12084456424079</v>
          </cell>
          <cell r="G449">
            <v>6.3342318059299102E-2</v>
          </cell>
          <cell r="H449">
            <v>9.0999999999999998E-2</v>
          </cell>
          <cell r="I449">
            <v>0.41299999999999998</v>
          </cell>
          <cell r="J449">
            <v>-2.5200458190148899E-2</v>
          </cell>
          <cell r="K449">
            <v>0.44532130777903001</v>
          </cell>
          <cell r="L449">
            <v>0.118047218887555</v>
          </cell>
          <cell r="M449">
            <v>0.269541778975741</v>
          </cell>
          <cell r="N449">
            <v>0.12251655629138999</v>
          </cell>
          <cell r="O449">
            <v>0.56687898089171895</v>
          </cell>
          <cell r="P449">
            <v>0.65180467091295102</v>
          </cell>
          <cell r="Q449">
            <v>0.76008492569002095</v>
          </cell>
          <cell r="R449">
            <v>0.930851063829787</v>
          </cell>
          <cell r="S449">
            <v>0.75583864118895905</v>
          </cell>
          <cell r="T449">
            <v>0.468152866242038</v>
          </cell>
          <cell r="U449">
            <v>0.60403397027600803</v>
          </cell>
          <cell r="V449">
            <v>0.84819532908704798</v>
          </cell>
          <cell r="W449">
            <v>2</v>
          </cell>
          <cell r="X449">
            <v>1</v>
          </cell>
          <cell r="Y449">
            <v>1</v>
          </cell>
          <cell r="Z449">
            <v>2</v>
          </cell>
          <cell r="AA449">
            <v>2</v>
          </cell>
          <cell r="AB449">
            <v>2</v>
          </cell>
          <cell r="AC449">
            <v>1</v>
          </cell>
          <cell r="AD449">
            <v>1</v>
          </cell>
          <cell r="AE449">
            <v>1</v>
          </cell>
          <cell r="AF449">
            <v>2</v>
          </cell>
          <cell r="AG449">
            <v>15</v>
          </cell>
          <cell r="AH449" t="str">
            <v>list(list(c(-93.299055, -93.296605, -93.29665, -93.291426, -93.282061, -93.281978, -93.262284, -93.24206, -93.241998, -93.242049, -93.242021, -93.258784, -93.258778, -93.256746, -93.254028, -93.2553, -93.255024, -93.262416, -93.262426, -93.26987, -93.269844, -93.272387, -93.272359, -93.267295, -93.267283, -93.26239, -93.262376, -93.27232, -93.272275, -93.277218, -93.277241, -93.292319, -93.286469, -93.282141, -93.28318, -93.291582, -93.291807, -93.296713, -93.296729, -93.296762, -93.298767, -93.29983, 
-93.299055, 42.524721, 42.524073, 42.528495, 42.528499, 42.529044, 42.536191, 42.53586, 42.536366, 42.523954, 42.514498, 42.50727, 42.507093, 42.499762, 42.499626, 42.496439, 42.495214, 42.494101, 42.494345, 42.492538, 42.492622, 42.496064, 42.496265, 42.49794, 42.497921, 42.499766, 42.499792, 42.503387, 42.503512, 42.507134, 42.507187, 42.503538, 42.503359, 42.50713, 42.507223, 42.515065, 42.514744, 42.517443, 42.517592, 42.518524, 42.521705, 42.523965, 42.524201, 42.524721)))</v>
          </cell>
        </row>
        <row r="450">
          <cell r="A450">
            <v>1903160</v>
          </cell>
          <cell r="B450" t="str">
            <v>Asbury city, Iowa</v>
          </cell>
          <cell r="C450">
            <v>5943</v>
          </cell>
          <cell r="D450">
            <v>124957</v>
          </cell>
          <cell r="E450">
            <v>3.2000000000000001E-2</v>
          </cell>
          <cell r="F450">
            <v>2.34852043212775E-2</v>
          </cell>
          <cell r="G450">
            <v>4.3682480037576299E-2</v>
          </cell>
          <cell r="H450">
            <v>1.2E-2</v>
          </cell>
          <cell r="I450">
            <v>0.29699999999999999</v>
          </cell>
          <cell r="J450">
            <v>0.425179856115107</v>
          </cell>
          <cell r="K450">
            <v>0.23758494511238801</v>
          </cell>
          <cell r="L450">
            <v>5.8456046407853603E-2</v>
          </cell>
          <cell r="M450">
            <v>0.14560826679192099</v>
          </cell>
          <cell r="N450">
            <v>0.99227373068432601</v>
          </cell>
          <cell r="O450">
            <v>0.111464968152866</v>
          </cell>
          <cell r="P450">
            <v>0.117834394904458</v>
          </cell>
          <cell r="Q450">
            <v>0.579617834394904</v>
          </cell>
          <cell r="R450">
            <v>0.33510638297872303</v>
          </cell>
          <cell r="S450">
            <v>0.26539278131634803</v>
          </cell>
          <cell r="T450">
            <v>5.0955414012738801E-2</v>
          </cell>
          <cell r="U450">
            <v>0.29936305732483998</v>
          </cell>
          <cell r="V450">
            <v>0.30148619957537098</v>
          </cell>
          <cell r="W450">
            <v>0</v>
          </cell>
          <cell r="X450">
            <v>0</v>
          </cell>
          <cell r="Y450">
            <v>0</v>
          </cell>
          <cell r="Z450">
            <v>1</v>
          </cell>
          <cell r="AA450">
            <v>1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2</v>
          </cell>
          <cell r="AH450" t="str">
            <v>list(list(c(-90.745845, -90.745235, -90.745842, -90.745845, 42.515244, 42.515245, 42.515191, 42.515244)), list(c(-90.82401, -90.823251, -90.821418, -90.819154, -90.819179, -90.818212, -90.81718, -90.817209, -90.815376, -90.815394, -90.813827, -90.813811, -90.809342, -90.809322, -90.799514, -90.799355, -90.794533, -90.795893, -90.794679, -90.789656, -90.789683, -90.786977, -90.7848, -90.784784, -90.779851, -90.77986, -90.767372, -90.75989, -90.760427, -90.761061, -90.760055, -90.760081, -90.755115, 
-90.755101, -90.754154, -90.751782, -90.746886, -90.746599, -90.745124, -90.750148, -90.750131, -90.750084, -90.754986, -90.754923, -90.75991, -90.759942, -90.764826, -90.764866, -90.769768, -90.769777, -90.779688, -90.779674, -90.7798, -90.778837, -90.778806, -90.774721, -90.77474, -90.778833, -90.779738, -90.779742, -90.782211, -90.782217, -90.784719, -90.784751, -90.789629, -90.789603, -90.792887, -90.792773, -90.795644, -90.799444, -90.799497, -90.819113, -90.824048, -90.82401, 42.511688, 42.511929, 
42.513588, 42.513558, 42.515654, 42.516415, 42.516739, 42.515543, 42.515559, 42.514375, 42.514354, 42.512258, 42.512571, 42.510745, 42.510939, 42.514383, 42.514564, 42.515231, 42.518245, 42.518279, 42.520037, 42.52189, 42.521934, 42.520112, 42.52021, 42.522023, 42.522225, 42.522329, 42.523435, 42.523906, 42.524336, 42.525965, 42.526038, 42.518387, 42.5176, 42.514363, 42.515045, 42.512767, 42.511584, 42.511527, 42.508423, 42.507879, 42.507807, 42.500556, 42.500468, 42.504103, 42.504044, 42.507689, 
42.507673, 42.514913, 42.514878, 42.511495, 42.510656, 42.510863, 42.507493, 42.507564, 42.500268, 42.500194, 42.499521, 42.500186, 42.500128, 42.503785, 42.503741, 42.507366, 42.507219, 42.50046, 42.50219, 42.499951, 42.500524, 42.50084, 42.507049, 42.507175, 42.507155, 42.511688)))</v>
          </cell>
        </row>
        <row r="451">
          <cell r="A451">
            <v>1942645</v>
          </cell>
          <cell r="B451" t="str">
            <v>Lakeside city, Iowa</v>
          </cell>
          <cell r="C451">
            <v>700</v>
          </cell>
          <cell r="D451">
            <v>106250</v>
          </cell>
          <cell r="E451">
            <v>2.7E-2</v>
          </cell>
          <cell r="F451">
            <v>2.92682926829268E-2</v>
          </cell>
          <cell r="G451">
            <v>0</v>
          </cell>
          <cell r="H451">
            <v>5.2999999999999999E-2</v>
          </cell>
          <cell r="I451">
            <v>0.37</v>
          </cell>
          <cell r="J451">
            <v>0.17449664429530201</v>
          </cell>
          <cell r="K451">
            <v>0.53280839895013099</v>
          </cell>
          <cell r="L451">
            <v>0.32530120481927699</v>
          </cell>
          <cell r="M451">
            <v>8.7804878048780399E-2</v>
          </cell>
          <cell r="N451">
            <v>0.95253863134657801</v>
          </cell>
          <cell r="O451">
            <v>9.1295116772823703E-2</v>
          </cell>
          <cell r="P451">
            <v>0.14012738853503101</v>
          </cell>
          <cell r="Q451">
            <v>0</v>
          </cell>
          <cell r="R451">
            <v>0.81170212765957395</v>
          </cell>
          <cell r="S451">
            <v>0.59341825902335399</v>
          </cell>
          <cell r="T451">
            <v>0.73142250530785502</v>
          </cell>
          <cell r="U451">
            <v>0.95116772823779105</v>
          </cell>
          <cell r="V451">
            <v>0.100849256900212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2</v>
          </cell>
          <cell r="AB451">
            <v>1</v>
          </cell>
          <cell r="AC451">
            <v>0</v>
          </cell>
          <cell r="AD451">
            <v>2</v>
          </cell>
          <cell r="AE451">
            <v>2</v>
          </cell>
          <cell r="AF451">
            <v>0</v>
          </cell>
          <cell r="AG451">
            <v>7</v>
          </cell>
          <cell r="AH451" t="str">
            <v>list(list(c(-95.190793, -95.190052, -95.1902, -95.185955, -95.180943, -95.17938, -95.17569, -95.175405, -95.172507, -95.171209, -95.171216, -95.177626, -95.181019, -95.184985, -95.187498, -95.187199, -95.190802, -95.190793, 42.610778, 42.610776, 42.612138, 42.614408, 42.61414, 42.615367, 42.620394, 42.624299, 42.624314, 42.622227, 42.615537, 42.615537, 42.612863, 42.613227, 42.612341, 42.610319, 42.610317, 42.610778)))</v>
          </cell>
        </row>
        <row r="452">
          <cell r="A452">
            <v>1968160</v>
          </cell>
          <cell r="B452" t="str">
            <v>Rock Rapids city, Iowa</v>
          </cell>
          <cell r="C452">
            <v>2611</v>
          </cell>
          <cell r="D452">
            <v>63942</v>
          </cell>
          <cell r="E452">
            <v>6.5000000000000002E-2</v>
          </cell>
          <cell r="F452">
            <v>7.7948717948717897E-2</v>
          </cell>
          <cell r="G452">
            <v>2.35897435897435E-2</v>
          </cell>
          <cell r="H452">
            <v>3.7999999999999999E-2</v>
          </cell>
          <cell r="I452">
            <v>0.375</v>
          </cell>
          <cell r="J452">
            <v>2.4323264025107798E-2</v>
          </cell>
          <cell r="K452">
            <v>0.48222477064220098</v>
          </cell>
          <cell r="L452">
            <v>0.14172535211267601</v>
          </cell>
          <cell r="M452">
            <v>0.16</v>
          </cell>
          <cell r="N452">
            <v>0.439293598233995</v>
          </cell>
          <cell r="O452">
            <v>0.31210191082802502</v>
          </cell>
          <cell r="P452">
            <v>0.418259023354564</v>
          </cell>
          <cell r="Q452">
            <v>0.33227176220806698</v>
          </cell>
          <cell r="R452">
            <v>0.68617021276595702</v>
          </cell>
          <cell r="S452">
            <v>0.61571125265392701</v>
          </cell>
          <cell r="T452">
            <v>0.59235668789808904</v>
          </cell>
          <cell r="U452">
            <v>0.69745222929936301</v>
          </cell>
          <cell r="V452">
            <v>0.39490445859872603</v>
          </cell>
          <cell r="W452">
            <v>1</v>
          </cell>
          <cell r="X452">
            <v>0</v>
          </cell>
          <cell r="Y452">
            <v>1</v>
          </cell>
          <cell r="Z452">
            <v>1</v>
          </cell>
          <cell r="AA452">
            <v>2</v>
          </cell>
          <cell r="AB452">
            <v>1</v>
          </cell>
          <cell r="AC452">
            <v>0</v>
          </cell>
          <cell r="AD452">
            <v>1</v>
          </cell>
          <cell r="AE452">
            <v>2</v>
          </cell>
          <cell r="AF452">
            <v>1</v>
          </cell>
          <cell r="AG452">
            <v>10</v>
          </cell>
          <cell r="AH452" t="str">
            <v>list(list(c(-96.179903, -96.176256, -96.179859, -96.181493, -96.179903, 43.457066, 43.447634, 43.447642, 43.455476, 43.457066)), list(c(-96.185838, -96.185418, -96.185356, -96.185336, -96.175511, -96.175567, -96.176256, -96.175648, -96.175587, -96.1743, -96.173786, -96.173674, -96.171828, -96.171863, -96.167562, -96.164233, -96.163757, -96.164468, -96.167066, -96.167214, -96.145816, -96.145806, -96.145951, -96.155941, -96.185838, -96.185838, 43.41904, 43.432444, 43.432947, 43.440245, 43.440285, 43.44564, 
43.447634, 43.447645, 43.447272, 43.443938, 43.443938, 43.443646, 43.443925, 43.447608, 43.447568, 43.445492, 43.44471, 43.443174, 43.442744, 43.440239, 43.440169, 43.432922, 43.411453, 43.41146, 43.411792, 43.41904)))</v>
          </cell>
        </row>
        <row r="453">
          <cell r="A453">
            <v>1968070</v>
          </cell>
          <cell r="B453" t="str">
            <v>Rockford city, Iowa</v>
          </cell>
          <cell r="C453">
            <v>758</v>
          </cell>
          <cell r="D453">
            <v>65428</v>
          </cell>
          <cell r="E453">
            <v>0.108</v>
          </cell>
          <cell r="F453">
            <v>0.13623188405797099</v>
          </cell>
          <cell r="G453">
            <v>7.2463768115942004E-2</v>
          </cell>
          <cell r="H453">
            <v>3.3000000000000002E-2</v>
          </cell>
          <cell r="I453">
            <v>0.371</v>
          </cell>
          <cell r="J453">
            <v>-0.11860465116279</v>
          </cell>
          <cell r="K453">
            <v>0.41743970315398798</v>
          </cell>
          <cell r="L453">
            <v>0.122137404580152</v>
          </cell>
          <cell r="M453">
            <v>0.13043478260869501</v>
          </cell>
          <cell r="N453">
            <v>0.475717439293598</v>
          </cell>
          <cell r="O453">
            <v>0.57749469214437299</v>
          </cell>
          <cell r="P453">
            <v>0.73036093418258996</v>
          </cell>
          <cell r="Q453">
            <v>0.81316348195329002</v>
          </cell>
          <cell r="R453">
            <v>0.626595744680851</v>
          </cell>
          <cell r="S453">
            <v>0.60191082802547702</v>
          </cell>
          <cell r="T453">
            <v>0.36199575371549803</v>
          </cell>
          <cell r="U453">
            <v>0.62101910828025397</v>
          </cell>
          <cell r="V453">
            <v>0.23673036093418201</v>
          </cell>
          <cell r="W453">
            <v>1</v>
          </cell>
          <cell r="X453">
            <v>1</v>
          </cell>
          <cell r="Y453">
            <v>2</v>
          </cell>
          <cell r="Z453">
            <v>2</v>
          </cell>
          <cell r="AA453">
            <v>1</v>
          </cell>
          <cell r="AB453">
            <v>1</v>
          </cell>
          <cell r="AC453">
            <v>2</v>
          </cell>
          <cell r="AD453">
            <v>1</v>
          </cell>
          <cell r="AE453">
            <v>1</v>
          </cell>
          <cell r="AF453">
            <v>0</v>
          </cell>
          <cell r="AG453">
            <v>12</v>
          </cell>
          <cell r="AH453" t="str">
            <v>list(list(c(-92.962513, -92.959262, -92.959092, -92.95729, -92.957245, -92.955844, -92.95133, -92.935483, -92.935484, -92.950822, -92.957838, -92.957834, -92.957768, -92.960631, -92.962513, -92.962513, 43.052488, 43.052437, 43.055798, 43.055802, 43.057264, 43.057246, 43.055998, 43.055842, 43.048607, 43.048705, 43.048782, 43.049062, 43.051263, 43.051304, 43.050426, 43.052488)))</v>
          </cell>
        </row>
        <row r="454">
          <cell r="A454">
            <v>1931710</v>
          </cell>
          <cell r="B454" t="str">
            <v>Gowrie city, Iowa</v>
          </cell>
          <cell r="C454">
            <v>952</v>
          </cell>
          <cell r="D454">
            <v>80417</v>
          </cell>
          <cell r="E454">
            <v>9.4E-2</v>
          </cell>
          <cell r="F454">
            <v>0.13008130081300801</v>
          </cell>
          <cell r="G454">
            <v>4.3360433604336002E-2</v>
          </cell>
          <cell r="H454">
            <v>5.0999999999999997E-2</v>
          </cell>
          <cell r="I454">
            <v>0.39700000000000002</v>
          </cell>
          <cell r="J454">
            <v>-8.1967213114753995E-2</v>
          </cell>
          <cell r="K454">
            <v>0.33030303030302999</v>
          </cell>
          <cell r="L454">
            <v>0.23590814196242099</v>
          </cell>
          <cell r="M454">
            <v>0.17344173441734401</v>
          </cell>
          <cell r="N454">
            <v>0.78366445916114702</v>
          </cell>
          <cell r="O454">
            <v>0.49787685774946899</v>
          </cell>
          <cell r="P454">
            <v>0.693205944798301</v>
          </cell>
          <cell r="Q454">
            <v>0.57643312101910804</v>
          </cell>
          <cell r="R454">
            <v>0.79468085106382902</v>
          </cell>
          <cell r="S454">
            <v>0.709129511677282</v>
          </cell>
          <cell r="T454">
            <v>0.14225053078556199</v>
          </cell>
          <cell r="U454">
            <v>0.89915074309978704</v>
          </cell>
          <cell r="V454">
            <v>0.467091295116772</v>
          </cell>
          <cell r="W454">
            <v>0</v>
          </cell>
          <cell r="X454">
            <v>1</v>
          </cell>
          <cell r="Y454">
            <v>2</v>
          </cell>
          <cell r="Z454">
            <v>1</v>
          </cell>
          <cell r="AA454">
            <v>2</v>
          </cell>
          <cell r="AB454">
            <v>2</v>
          </cell>
          <cell r="AC454">
            <v>2</v>
          </cell>
          <cell r="AD454">
            <v>0</v>
          </cell>
          <cell r="AE454">
            <v>2</v>
          </cell>
          <cell r="AF454">
            <v>1</v>
          </cell>
          <cell r="AG454">
            <v>13</v>
          </cell>
          <cell r="AH454" t="str">
            <v>list(list(c(-94.305558, -94.300668, -94.30068, -94.295706, -94.295649, -94.290886, -94.290678, -94.285909, -94.285895, -94.280984, -94.276794, -94.276719, -94.26935, -94.269349, -94.271934, -94.271932, -94.281042, -94.281071, -94.286011, -94.285991, -94.300825, -94.30085, -94.305536, -94.305558, 42.282451, 42.282525, 42.286149, 42.28603, 42.289662, 42.289537, 42.285912, 42.285793, 42.282155, 42.282026, 42.282093, 42.275721, 42.274926, 42.273966, 42.27397, 42.271304, 42.271167, 42.267827, 42.267834, 
42.27131, 42.271618, 42.275345, 42.275217, 42.282451)))</v>
          </cell>
        </row>
        <row r="455">
          <cell r="A455">
            <v>1948000</v>
          </cell>
          <cell r="B455" t="str">
            <v>McGregor city, Iowa</v>
          </cell>
          <cell r="C455">
            <v>742</v>
          </cell>
          <cell r="D455">
            <v>57361</v>
          </cell>
          <cell r="E455">
            <v>0.124</v>
          </cell>
          <cell r="F455">
            <v>0.11890243902439</v>
          </cell>
          <cell r="G455">
            <v>8.5365853658536495E-2</v>
          </cell>
          <cell r="H455">
            <v>0</v>
          </cell>
          <cell r="I455">
            <v>0.46899999999999997</v>
          </cell>
          <cell r="J455">
            <v>-0.148105625717566</v>
          </cell>
          <cell r="K455">
            <v>0.47689463955637701</v>
          </cell>
          <cell r="L455">
            <v>0.34223300970873699</v>
          </cell>
          <cell r="M455">
            <v>0.23475609756097501</v>
          </cell>
          <cell r="N455">
            <v>0.26931567328918299</v>
          </cell>
          <cell r="O455">
            <v>0.65180467091295102</v>
          </cell>
          <cell r="P455">
            <v>0.63694267515923497</v>
          </cell>
          <cell r="Q455">
            <v>0.86836518046709099</v>
          </cell>
          <cell r="R455">
            <v>0</v>
          </cell>
          <cell r="S455">
            <v>0.88004246284500998</v>
          </cell>
          <cell r="T455">
            <v>0.56900212314224996</v>
          </cell>
          <cell r="U455">
            <v>0.95647558386411802</v>
          </cell>
          <cell r="V455">
            <v>0.75477707006369399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0</v>
          </cell>
          <cell r="AB455">
            <v>2</v>
          </cell>
          <cell r="AC455">
            <v>2</v>
          </cell>
          <cell r="AD455">
            <v>1</v>
          </cell>
          <cell r="AE455">
            <v>2</v>
          </cell>
          <cell r="AF455">
            <v>2</v>
          </cell>
          <cell r="AG455">
            <v>15</v>
          </cell>
          <cell r="AH455" t="str">
            <v>list(list(c(-91.19711, -91.190999, -91.185348, -91.185342, -91.184064, -91.18609, -91.183557, -91.183308, -91.181194, -91.181267, -91.182241, -91.182279, -91.180593, -91.18059, -91.179065, -91.179029, -91.1744554049878, -91.1743278964735, -91.1726063324056, -91.173394, -91.172563, -91.170391, -91.169457, -91.168279, -91.171448, -91.171546, -91.177909, -91.177808, -91.181384, -91.181358, -91.186795, -91.187035, -91.188656, -91.188672, -91.19108, -91.191197, -91.193022, -91.194128, -91.192582, -91.193758, 
-91.19143, -91.186281, -91.187654, -91.187969, -91.191144, -91.189691, -91.191401, -91.195018, -91.200671, -91.19711, 43.031426, 43.032205, 43.032373, 43.030763, 43.03079, 43.029392, 43.028014, 43.031192, 43.031206, 43.033012, 43.032682, 43.034409, 43.034426, 43.036525, 43.036539, 43.037591, 43.038001, 43.0376172807435, 43.0324364715411, 43.029268, 43.024213, 43.019133, 43.018212, 43.014163, 43.014203, 43.017817, 43.01785, 43.015311, 43.015368, 43.014245, 43.014315, 43.012914, 43.012175, 43.014342, 
43.014375, 43.02016, 43.019392, 43.020788, 43.021678, 43.02302, 43.023878, 43.023957, 43.024915, 43.026043, 43.027541, 43.028544, 43.030332, 43.027896, 43.030477, 43.031426)))</v>
          </cell>
        </row>
        <row r="456">
          <cell r="A456">
            <v>1962355</v>
          </cell>
          <cell r="B456" t="str">
            <v>Perry city, Iowa</v>
          </cell>
          <cell r="C456">
            <v>7836</v>
          </cell>
          <cell r="D456">
            <v>68910</v>
          </cell>
          <cell r="E456">
            <v>8.8999999999999996E-2</v>
          </cell>
          <cell r="F456">
            <v>0.109073664242807</v>
          </cell>
          <cell r="G456">
            <v>4.04679102118242E-2</v>
          </cell>
          <cell r="H456">
            <v>3.5999999999999997E-2</v>
          </cell>
          <cell r="I456">
            <v>0.25900000000000001</v>
          </cell>
          <cell r="J456">
            <v>1.73980784211893E-2</v>
          </cell>
          <cell r="K456">
            <v>0.52396226415094305</v>
          </cell>
          <cell r="L456">
            <v>9.2656339644291402E-2</v>
          </cell>
          <cell r="M456">
            <v>0.19317104015175399</v>
          </cell>
          <cell r="N456">
            <v>0.56070640176600395</v>
          </cell>
          <cell r="O456">
            <v>0.46284501061571098</v>
          </cell>
          <cell r="P456">
            <v>0.58598726114649602</v>
          </cell>
          <cell r="Q456">
            <v>0.54670912951167705</v>
          </cell>
          <cell r="R456">
            <v>0.66595744680850999</v>
          </cell>
          <cell r="S456">
            <v>0.129511677282377</v>
          </cell>
          <cell r="T456">
            <v>0.70700636942675099</v>
          </cell>
          <cell r="U456">
            <v>0.47876857749469198</v>
          </cell>
          <cell r="V456">
            <v>0.55201698513800401</v>
          </cell>
          <cell r="W456">
            <v>1</v>
          </cell>
          <cell r="X456">
            <v>1</v>
          </cell>
          <cell r="Y456">
            <v>1</v>
          </cell>
          <cell r="Z456">
            <v>1</v>
          </cell>
          <cell r="AA456">
            <v>1</v>
          </cell>
          <cell r="AB456">
            <v>0</v>
          </cell>
          <cell r="AC456">
            <v>0</v>
          </cell>
          <cell r="AD456">
            <v>2</v>
          </cell>
          <cell r="AE456">
            <v>1</v>
          </cell>
          <cell r="AF456">
            <v>1</v>
          </cell>
          <cell r="AG456">
            <v>9</v>
          </cell>
          <cell r="AH456" t="str">
            <v>list(list(c(-94.125969, -94.121862, -94.116304, -94.116218, -94.114138, -94.112357, -94.112317, -94.111403, -94.111271, -94.115913, -94.116006, -94.115883, -94.110253, -94.110217, -94.106177, -94.106213, -94.104151, -94.104191, -94.10627, -94.106341, -94.096673, -94.096692, -94.095806, -94.086985, -94.087025, -94.082135, -94.07732, -94.077481, -94.07828, -94.078265, -94.079513, -94.079527, -94.0823, -94.082259, -94.077522, -94.077435, -94.067647, -94.067557, -94.067555, -94.062797, -94.063627, -94.062659, 
-94.062599, -94.057725, -94.057729, -94.067423, -94.067385, -94.077127, -94.077075, -94.082849, -94.086771, -94.086816, -94.086986, -94.097001, -94.096736, -94.101544, -94.101539, -94.106432, -94.106504, -94.108699, -94.113073, -94.112378, -94.114483, -94.116113, -94.117921, -94.11806, -94.119179, -94.116733, -94.120099, -94.122382, -94.125881, -94.125934, -94.122619, -94.122627, -94.121179, -94.121115, -94.126008, -94.125969, 41.845318, 41.845028, 41.845637, 41.849289, 41.849311, 41.84933, 41.85049, 
41.850499, 41.856606, 41.856538, 41.856618, 41.860299, 41.860346, 41.861433, 41.861463, 41.860286, 41.860294, 41.858683, 41.858685, 41.856651, 41.856623, 41.856054, 41.856617, 41.856569, 41.856912, 41.85714, 41.856627, 41.849383, 41.849375, 41.851164, 41.851091, 41.849363, 41.849339, 41.844885, 41.845593, 41.842116, 41.842222, 41.835224, 41.834721, 41.834702, 41.834585, 41.83335, 41.82767, 41.82761, 41.823577, 41.823652, 41.820455, 41.820385, 41.813161, 41.813155, 41.817267, 41.820299, 41.827556, 
41.827525, 41.826579, 41.825243, 41.826522, 41.826461, 41.830492, 41.829395, 41.82935, 41.828373, 41.82647, 41.828275, 41.827459, 41.830226, 41.830993, 41.833245, 41.834911, 41.835552, 41.835761, 41.83809, 41.838335, 41.840146, 41.840194, 41.842902, 41.842737, 41.845318)))</v>
          </cell>
        </row>
        <row r="457">
          <cell r="A457">
            <v>1970140</v>
          </cell>
          <cell r="B457" t="str">
            <v>St. Olaf city, Iowa</v>
          </cell>
          <cell r="C457">
            <v>106</v>
          </cell>
          <cell r="D457">
            <v>98125</v>
          </cell>
          <cell r="E457">
            <v>8.1000000000000003E-2</v>
          </cell>
          <cell r="F457">
            <v>2.5641025641025599E-2</v>
          </cell>
          <cell r="G457">
            <v>0</v>
          </cell>
          <cell r="H457">
            <v>5.7000000000000002E-2</v>
          </cell>
          <cell r="I457">
            <v>0.23199999999999901</v>
          </cell>
          <cell r="J457">
            <v>-1.85185185185185E-2</v>
          </cell>
          <cell r="K457">
            <v>0.515625</v>
          </cell>
          <cell r="L457">
            <v>0.19565217391304299</v>
          </cell>
          <cell r="M457">
            <v>0.10256410256410201</v>
          </cell>
          <cell r="N457">
            <v>0.92052980132450302</v>
          </cell>
          <cell r="O457">
            <v>0.41401273885350298</v>
          </cell>
          <cell r="P457">
            <v>0.12208067940552</v>
          </cell>
          <cell r="Q457">
            <v>0</v>
          </cell>
          <cell r="R457">
            <v>0.83085106382978702</v>
          </cell>
          <cell r="S457">
            <v>7.9617834394904399E-2</v>
          </cell>
          <cell r="T457">
            <v>0.67728237791932</v>
          </cell>
          <cell r="U457">
            <v>0.83651804670912899</v>
          </cell>
          <cell r="V457">
            <v>0.138004246284501</v>
          </cell>
          <cell r="W457">
            <v>0</v>
          </cell>
          <cell r="X457">
            <v>1</v>
          </cell>
          <cell r="Y457">
            <v>0</v>
          </cell>
          <cell r="Z457">
            <v>0</v>
          </cell>
          <cell r="AA457">
            <v>2</v>
          </cell>
          <cell r="AB457">
            <v>0</v>
          </cell>
          <cell r="AC457">
            <v>1</v>
          </cell>
          <cell r="AD457">
            <v>2</v>
          </cell>
          <cell r="AE457">
            <v>2</v>
          </cell>
          <cell r="AF457">
            <v>0</v>
          </cell>
          <cell r="AG457">
            <v>8</v>
          </cell>
          <cell r="AH457" t="str">
            <v>list(list(c(-91.391739, -91.384402, -91.384345, -91.384247, -91.389236, -91.389237, -91.391708, -91.391739, 42.931595, 42.931601, 42.929787, 42.921144, 42.921126, 42.9247, 42.9247, 42.931595)))</v>
          </cell>
        </row>
        <row r="458">
          <cell r="A458">
            <v>1956595</v>
          </cell>
          <cell r="B458" t="str">
            <v>New Virginia city, Iowa</v>
          </cell>
          <cell r="C458">
            <v>498</v>
          </cell>
          <cell r="D458">
            <v>77188</v>
          </cell>
          <cell r="E458">
            <v>1.39999999999999E-2</v>
          </cell>
          <cell r="F458">
            <v>6.15384615384615E-2</v>
          </cell>
          <cell r="G458">
            <v>4.6153846153846101E-2</v>
          </cell>
          <cell r="H458">
            <v>0</v>
          </cell>
          <cell r="I458">
            <v>0.36599999999999999</v>
          </cell>
          <cell r="J458">
            <v>1.84049079754601E-2</v>
          </cell>
          <cell r="K458">
            <v>0.391975308641975</v>
          </cell>
          <cell r="L458">
            <v>0.11374407582938301</v>
          </cell>
          <cell r="M458">
            <v>9.7435897435897395E-2</v>
          </cell>
          <cell r="N458">
            <v>0.72847682119205204</v>
          </cell>
          <cell r="O458">
            <v>4.6709129511677203E-2</v>
          </cell>
          <cell r="P458">
            <v>0.31528662420382098</v>
          </cell>
          <cell r="Q458">
            <v>0.60721868365180398</v>
          </cell>
          <cell r="R458">
            <v>0</v>
          </cell>
          <cell r="S458">
            <v>0.56900212314224996</v>
          </cell>
          <cell r="T458">
            <v>0.28237791932059397</v>
          </cell>
          <cell r="U458">
            <v>0.58811040339702703</v>
          </cell>
          <cell r="V458">
            <v>0.11889596602972299</v>
          </cell>
          <cell r="W458">
            <v>0</v>
          </cell>
          <cell r="X458">
            <v>0</v>
          </cell>
          <cell r="Y458">
            <v>0</v>
          </cell>
          <cell r="Z458">
            <v>1</v>
          </cell>
          <cell r="AA458">
            <v>0</v>
          </cell>
          <cell r="AB458">
            <v>1</v>
          </cell>
          <cell r="AC458">
            <v>0</v>
          </cell>
          <cell r="AD458">
            <v>0</v>
          </cell>
          <cell r="AE458">
            <v>1</v>
          </cell>
          <cell r="AF458">
            <v>0</v>
          </cell>
          <cell r="AG458">
            <v>3</v>
          </cell>
          <cell r="AH458" t="str">
            <v>list(list(c(-93.737439, -93.734681, -93.725478, -93.725225, -93.737451, -93.737439, 41.180283, 41.187593, 41.18757, 41.176523, 41.176434, 41.180283)))</v>
          </cell>
        </row>
        <row r="459">
          <cell r="A459">
            <v>1984900</v>
          </cell>
          <cell r="B459" t="str">
            <v>What Cheer city, Iowa</v>
          </cell>
          <cell r="C459">
            <v>607</v>
          </cell>
          <cell r="D459">
            <v>48182</v>
          </cell>
          <cell r="E459">
            <v>0.21199999999999999</v>
          </cell>
          <cell r="F459">
            <v>0.25190839694656397</v>
          </cell>
          <cell r="G459">
            <v>8.7786259541984699E-2</v>
          </cell>
          <cell r="H459">
            <v>8.1999999999999906E-2</v>
          </cell>
          <cell r="I459">
            <v>0.39600000000000002</v>
          </cell>
          <cell r="J459">
            <v>-6.0371517027863697E-2</v>
          </cell>
          <cell r="K459">
            <v>0.59016393442622905</v>
          </cell>
          <cell r="L459">
            <v>0.24277456647398801</v>
          </cell>
          <cell r="M459">
            <v>0.209923664122137</v>
          </cell>
          <cell r="N459">
            <v>8.9403973509933704E-2</v>
          </cell>
          <cell r="O459">
            <v>0.89596602972399098</v>
          </cell>
          <cell r="P459">
            <v>0.96072186836518003</v>
          </cell>
          <cell r="Q459">
            <v>0.87367303609341795</v>
          </cell>
          <cell r="R459">
            <v>0.91170212765957404</v>
          </cell>
          <cell r="S459">
            <v>0.70594479830148604</v>
          </cell>
          <cell r="T459">
            <v>0.86093418259023302</v>
          </cell>
          <cell r="U459">
            <v>0.90764331210190996</v>
          </cell>
          <cell r="V459">
            <v>0.64649681528662395</v>
          </cell>
          <cell r="W459">
            <v>2</v>
          </cell>
          <cell r="X459">
            <v>2</v>
          </cell>
          <cell r="Y459">
            <v>2</v>
          </cell>
          <cell r="Z459">
            <v>2</v>
          </cell>
          <cell r="AA459">
            <v>2</v>
          </cell>
          <cell r="AB459">
            <v>2</v>
          </cell>
          <cell r="AC459">
            <v>1</v>
          </cell>
          <cell r="AD459">
            <v>2</v>
          </cell>
          <cell r="AE459">
            <v>2</v>
          </cell>
          <cell r="AF459">
            <v>1</v>
          </cell>
          <cell r="AG459">
            <v>18</v>
          </cell>
          <cell r="AH459" t="str">
            <v>list(list(c(-92.364366, -92.359866, -92.354704, -92.345067, -92.345002, -92.364315, -92.364366, 41.408778, 41.408701, 41.408827, 41.408804, 41.390664, 41.3906, 41.408778)))</v>
          </cell>
        </row>
        <row r="460">
          <cell r="A460">
            <v>1956550</v>
          </cell>
          <cell r="B460" t="str">
            <v>New Vienna city, Iowa</v>
          </cell>
          <cell r="C460">
            <v>382</v>
          </cell>
          <cell r="D460">
            <v>93250</v>
          </cell>
          <cell r="E460">
            <v>4.5999999999999999E-2</v>
          </cell>
          <cell r="F460">
            <v>5.5248618784530301E-2</v>
          </cell>
          <cell r="G460">
            <v>4.9723756906077297E-2</v>
          </cell>
          <cell r="H460">
            <v>3.3000000000000002E-2</v>
          </cell>
          <cell r="I460">
            <v>0.23599999999999999</v>
          </cell>
          <cell r="J460">
            <v>-6.1425061425061399E-2</v>
          </cell>
          <cell r="K460">
            <v>0.52554744525547403</v>
          </cell>
          <cell r="L460">
            <v>0</v>
          </cell>
          <cell r="M460">
            <v>0.18232044198895</v>
          </cell>
          <cell r="N460">
            <v>0.90066225165562896</v>
          </cell>
          <cell r="O460">
            <v>0.19002123142250499</v>
          </cell>
          <cell r="P460">
            <v>0.27070063694267499</v>
          </cell>
          <cell r="Q460">
            <v>0.64968152866242002</v>
          </cell>
          <cell r="R460">
            <v>0.626595744680851</v>
          </cell>
          <cell r="S460">
            <v>8.4925690021231404E-2</v>
          </cell>
          <cell r="T460">
            <v>0.71019108280254695</v>
          </cell>
          <cell r="U460">
            <v>0</v>
          </cell>
          <cell r="V460">
            <v>0.50424628450106102</v>
          </cell>
          <cell r="W460">
            <v>0</v>
          </cell>
          <cell r="X460">
            <v>0</v>
          </cell>
          <cell r="Y460">
            <v>0</v>
          </cell>
          <cell r="Z460">
            <v>1</v>
          </cell>
          <cell r="AA460">
            <v>1</v>
          </cell>
          <cell r="AB460">
            <v>0</v>
          </cell>
          <cell r="AC460">
            <v>1</v>
          </cell>
          <cell r="AD460">
            <v>2</v>
          </cell>
          <cell r="AE460">
            <v>0</v>
          </cell>
          <cell r="AF460">
            <v>1</v>
          </cell>
          <cell r="AG460">
            <v>6</v>
          </cell>
          <cell r="AH460" t="str">
            <v>list(list(c(-91.119042, -91.10812, -91.108189, -91.10677, -91.111397, -91.111758, -91.111738, -91.119128, -91.119042, 42.55382, 42.553831, 42.54634, 42.544537, 42.544363, 42.541989, 42.540801, 42.540781, 42.55382)))</v>
          </cell>
        </row>
        <row r="461">
          <cell r="A461">
            <v>1965955</v>
          </cell>
          <cell r="B461" t="str">
            <v>Reasnor city, Iowa</v>
          </cell>
          <cell r="C461">
            <v>152</v>
          </cell>
          <cell r="D461">
            <v>69063</v>
          </cell>
          <cell r="E461">
            <v>4.5999999999999999E-2</v>
          </cell>
          <cell r="F461">
            <v>0.16666666666666599</v>
          </cell>
          <cell r="G461">
            <v>9.2592592592592504E-2</v>
          </cell>
          <cell r="H461">
            <v>5.8999999999999997E-2</v>
          </cell>
          <cell r="I461">
            <v>0.437999999999999</v>
          </cell>
          <cell r="J461">
            <v>0</v>
          </cell>
          <cell r="K461">
            <v>0.63</v>
          </cell>
          <cell r="L461">
            <v>6.8965517241379296E-2</v>
          </cell>
          <cell r="M461">
            <v>0.18518518518518501</v>
          </cell>
          <cell r="N461">
            <v>0.56181015452538596</v>
          </cell>
          <cell r="O461">
            <v>0.19002123142250499</v>
          </cell>
          <cell r="P461">
            <v>0.83227176220806798</v>
          </cell>
          <cell r="Q461">
            <v>0.88428874734607199</v>
          </cell>
          <cell r="R461">
            <v>0.84361702127659499</v>
          </cell>
          <cell r="S461">
            <v>0.82059447983014799</v>
          </cell>
          <cell r="T461">
            <v>0.920382165605095</v>
          </cell>
          <cell r="U461">
            <v>0.36518046709129498</v>
          </cell>
          <cell r="V461">
            <v>0.51910828025477695</v>
          </cell>
          <cell r="W461">
            <v>1</v>
          </cell>
          <cell r="X461">
            <v>0</v>
          </cell>
          <cell r="Y461">
            <v>2</v>
          </cell>
          <cell r="Z461">
            <v>2</v>
          </cell>
          <cell r="AA461">
            <v>2</v>
          </cell>
          <cell r="AB461">
            <v>2</v>
          </cell>
          <cell r="AC461">
            <v>1</v>
          </cell>
          <cell r="AD461">
            <v>2</v>
          </cell>
          <cell r="AE461">
            <v>1</v>
          </cell>
          <cell r="AF461">
            <v>1</v>
          </cell>
          <cell r="AG461">
            <v>14</v>
          </cell>
          <cell r="AH461" t="str">
            <v>list(list(c(-93.030028, -93.015762, -93.015706, -93.01607, -93.029998, -93.030028, 41.584216, 41.584393, 41.57345, 41.573454, 41.573357, 41.584216)))</v>
          </cell>
        </row>
        <row r="462">
          <cell r="A462">
            <v>1958170</v>
          </cell>
          <cell r="B462" t="str">
            <v>Oakland Acres city, Iowa</v>
          </cell>
          <cell r="C462">
            <v>176</v>
          </cell>
          <cell r="D462">
            <v>103000</v>
          </cell>
          <cell r="E462">
            <v>5.1999999999999998E-2</v>
          </cell>
          <cell r="F462">
            <v>0</v>
          </cell>
          <cell r="G462">
            <v>2.5000000000000001E-2</v>
          </cell>
          <cell r="H462">
            <v>0</v>
          </cell>
          <cell r="I462">
            <v>0.30099999999999999</v>
          </cell>
          <cell r="J462">
            <v>0.128205128205128</v>
          </cell>
          <cell r="K462">
            <v>0.225806451612903</v>
          </cell>
          <cell r="L462">
            <v>5.8823529411764698E-2</v>
          </cell>
          <cell r="M462">
            <v>0.2</v>
          </cell>
          <cell r="N462">
            <v>0.94039735099337696</v>
          </cell>
          <cell r="O462">
            <v>0.225053078556263</v>
          </cell>
          <cell r="P462">
            <v>0</v>
          </cell>
          <cell r="Q462">
            <v>0.34394904458598702</v>
          </cell>
          <cell r="R462">
            <v>0</v>
          </cell>
          <cell r="S462">
            <v>0.28237791932059397</v>
          </cell>
          <cell r="T462">
            <v>4.2462845010615702E-2</v>
          </cell>
          <cell r="U462">
            <v>0.30148619957537098</v>
          </cell>
          <cell r="V462">
            <v>0.58598726114649602</v>
          </cell>
          <cell r="W462">
            <v>0</v>
          </cell>
          <cell r="X462">
            <v>0</v>
          </cell>
          <cell r="Y462">
            <v>0</v>
          </cell>
          <cell r="Z462">
            <v>1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1</v>
          </cell>
          <cell r="AG462">
            <v>2</v>
          </cell>
          <cell r="AH462" t="str">
            <v>list(list(c(-92.829235, -92.824454, -92.824484, -92.814806, -92.814724, -92.820771, -92.823899, -92.829217, -92.829235, 41.72075, 41.720723, 41.724368, 41.724322, 41.717354, 41.717295, 41.71648, 41.717124, 41.72075)))</v>
          </cell>
        </row>
        <row r="463">
          <cell r="A463">
            <v>1917985</v>
          </cell>
          <cell r="B463" t="str">
            <v>Cylinder city, Iowa</v>
          </cell>
          <cell r="C463">
            <v>87</v>
          </cell>
          <cell r="D463">
            <v>62500</v>
          </cell>
          <cell r="E463">
            <v>0.109</v>
          </cell>
          <cell r="F463">
            <v>0.107142857142857</v>
          </cell>
          <cell r="G463">
            <v>0</v>
          </cell>
          <cell r="H463">
            <v>3.2000000000000001E-2</v>
          </cell>
          <cell r="I463">
            <v>0.32600000000000001</v>
          </cell>
          <cell r="J463">
            <v>-1.13636363636363E-2</v>
          </cell>
          <cell r="K463">
            <v>0.41463414634146301</v>
          </cell>
          <cell r="L463">
            <v>0</v>
          </cell>
          <cell r="M463">
            <v>0.25</v>
          </cell>
          <cell r="N463">
            <v>0.39955849889624701</v>
          </cell>
          <cell r="O463">
            <v>0.58386411889596601</v>
          </cell>
          <cell r="P463">
            <v>0.57537154989384198</v>
          </cell>
          <cell r="Q463">
            <v>0</v>
          </cell>
          <cell r="R463">
            <v>0.61702127659574402</v>
          </cell>
          <cell r="S463">
            <v>0.38004246284500998</v>
          </cell>
          <cell r="T463">
            <v>0.35244161358810999</v>
          </cell>
          <cell r="U463">
            <v>0</v>
          </cell>
          <cell r="V463">
            <v>0.80042462845010598</v>
          </cell>
          <cell r="W463">
            <v>1</v>
          </cell>
          <cell r="X463">
            <v>1</v>
          </cell>
          <cell r="Y463">
            <v>1</v>
          </cell>
          <cell r="Z463">
            <v>0</v>
          </cell>
          <cell r="AA463">
            <v>1</v>
          </cell>
          <cell r="AB463">
            <v>1</v>
          </cell>
          <cell r="AC463">
            <v>1</v>
          </cell>
          <cell r="AD463">
            <v>1</v>
          </cell>
          <cell r="AE463">
            <v>0</v>
          </cell>
          <cell r="AF463">
            <v>2</v>
          </cell>
          <cell r="AG463">
            <v>9</v>
          </cell>
          <cell r="AH463" t="str">
            <v>list(list(c(-94.554117, -94.551048, -94.550996, -94.548214, -94.548139, -94.54813, -94.552593, -94.552891, -94.554117, 43.093932, 43.093939, 43.090793, 43.0908, 43.08869, 43.086784, 43.087617, 43.09032, 43.093932)))</v>
          </cell>
        </row>
        <row r="464">
          <cell r="A464">
            <v>1967800</v>
          </cell>
          <cell r="B464" t="str">
            <v>Robins city, Iowa</v>
          </cell>
          <cell r="C464">
            <v>3353</v>
          </cell>
          <cell r="D464">
            <v>122262</v>
          </cell>
          <cell r="E464">
            <v>8.8999999999999996E-2</v>
          </cell>
          <cell r="F464">
            <v>3.8994800693240898E-2</v>
          </cell>
          <cell r="G464">
            <v>0</v>
          </cell>
          <cell r="H464">
            <v>0.08</v>
          </cell>
          <cell r="I464">
            <v>0.35399999999999998</v>
          </cell>
          <cell r="J464">
            <v>6.7154678548695099E-2</v>
          </cell>
          <cell r="K464">
            <v>0.17748715553479599</v>
          </cell>
          <cell r="L464">
            <v>2.03735144312393E-2</v>
          </cell>
          <cell r="M464">
            <v>0.166377816291161</v>
          </cell>
          <cell r="N464">
            <v>0.98785871964679905</v>
          </cell>
          <cell r="O464">
            <v>0.46284501061571098</v>
          </cell>
          <cell r="P464">
            <v>0.19002123142250499</v>
          </cell>
          <cell r="Q464">
            <v>0</v>
          </cell>
          <cell r="R464">
            <v>0.90744680851063797</v>
          </cell>
          <cell r="S464">
            <v>0.51592356687898</v>
          </cell>
          <cell r="T464">
            <v>1.5923566878980801E-2</v>
          </cell>
          <cell r="U464">
            <v>0.13906581740976601</v>
          </cell>
          <cell r="V464">
            <v>0.42144373673036001</v>
          </cell>
          <cell r="W464">
            <v>0</v>
          </cell>
          <cell r="X464">
            <v>1</v>
          </cell>
          <cell r="Y464">
            <v>0</v>
          </cell>
          <cell r="Z464">
            <v>0</v>
          </cell>
          <cell r="AA464">
            <v>2</v>
          </cell>
          <cell r="AB464">
            <v>1</v>
          </cell>
          <cell r="AC464">
            <v>0</v>
          </cell>
          <cell r="AD464">
            <v>0</v>
          </cell>
          <cell r="AE464">
            <v>0</v>
          </cell>
          <cell r="AF464">
            <v>1</v>
          </cell>
          <cell r="AG464">
            <v>5</v>
          </cell>
          <cell r="AH464" t="str">
            <v>list(list(c(-91.70188, -91.701457, -91.701819, -91.700763, -91.70075, -91.699379, -91.699386, -91.69704, -91.69667, -91.692145, -91.691684, -91.687601, -91.687593, -91.685862, -91.685859, -91.683463, -91.682496, -91.682434, -91.672658, -91.672788, -91.677613, -91.677634, -91.677625, -91.677607, -91.677588, -91.677582, -91.667871, -91.66795, -91.66317, -91.6632, -91.658075, -91.653374, -91.653432, -91.657879, -91.658211, -91.658187, -91.658162, -91.657805, -91.656337, -91.648319, -91.648327, -91.643443, 
-91.643443, -91.645905, -91.645927, -91.648393, -91.649314, -91.649029, -91.653286, -91.65328, -91.658156, -91.657837, -91.657842, -91.658209, -91.663063, -91.663078, -91.666376, -91.667917, -91.667893, -91.672792, -91.672769, -91.673687, -91.673982, -91.672782, -91.672782, -91.669615, -91.669662, -91.672795, -91.672824, -91.674843, -91.687432, -91.687347, -91.69219, -91.69219, -91.697016, -91.696956, -91.700243, -91.700634, -91.700495, -91.700085, -91.700552, -91.699972, -91.700483, -91.70021, -91.700566, 
-91.701274, -91.694639, -91.694636, -91.692106, -91.692085, -91.692734, -91.69034, -91.68112, -91.682456, -91.682465, -91.692137, -91.692106, -91.696948, -91.69691, -91.693664, -91.696895, -91.696893, -91.700517, -91.701484, -91.701677, -91.70188, 42.10098, 42.100968, 42.102108, 42.10221, 42.102448, 42.102394, 42.103619, 42.103546, 42.104307, 42.104297, 42.107778, 42.107428, 42.109517, 42.109521, 42.108325, 42.108328, 42.107322, 42.10953, 42.109525, 42.102269, 42.102275, 42.095012, 42.09393, 42.09135, 
42.087757, 42.084105, 42.084084, 42.09499, 42.094986, 42.09859, 42.098582, 42.098553, 42.094939, 42.094959, 42.094961, 42.091312, 42.080383, 42.080383, 42.080382, 42.080382, 42.078569, 42.078533, 42.073065, 42.073086, 42.06947, 42.069493, 42.064396, 42.064195, 42.064235, 42.066808, 42.066849, 42.063188, 42.062591, 42.062302, 42.062306, 42.058667, 42.058695, 42.058715, 42.063619, 42.065968, 42.06413, 42.064139, 42.062802, 42.062805, 42.062749, 42.062727, 42.06136, 42.061362, 42.05871, 42.058718, 42.058761, 
42.063207, 42.063224, 42.062831, 42.062842, 42.066068, 42.066116, 42.069691, 42.069691, 42.073433, 42.076151, 42.077039, 42.078175, 42.080667, 42.081732, 42.087926, 42.087815, 42.086854, 42.086373, 42.09292, 42.094504, 42.094954, 42.095013, 42.095726, 42.102269, 42.102301, 42.100536, 42.10047, 42.097127, 42.095295, 42.095263, 42.093512, 42.092674, 42.096139, 42.100286, 42.10098)))</v>
          </cell>
        </row>
        <row r="465">
          <cell r="A465">
            <v>1928515</v>
          </cell>
          <cell r="B465" t="str">
            <v>Fort Dodge city, Iowa</v>
          </cell>
          <cell r="C465">
            <v>24871</v>
          </cell>
          <cell r="D465">
            <v>60649</v>
          </cell>
          <cell r="E465">
            <v>0.159</v>
          </cell>
          <cell r="F465">
            <v>0.14174454828660399</v>
          </cell>
          <cell r="G465">
            <v>4.3516355140186903E-2</v>
          </cell>
          <cell r="H465">
            <v>0.06</v>
          </cell>
          <cell r="I465">
            <v>0.39700000000000002</v>
          </cell>
          <cell r="J465">
            <v>-1.3290486392128801E-2</v>
          </cell>
          <cell r="K465">
            <v>0.40854258985721298</v>
          </cell>
          <cell r="L465">
            <v>0.10718954248366</v>
          </cell>
          <cell r="M465">
            <v>0.258566978193146</v>
          </cell>
          <cell r="N465">
            <v>0.350993377483443</v>
          </cell>
          <cell r="O465">
            <v>0.80573248407643305</v>
          </cell>
          <cell r="P465">
            <v>0.74734607218683602</v>
          </cell>
          <cell r="Q465">
            <v>0.57855626326963905</v>
          </cell>
          <cell r="R465">
            <v>0.84680851063829699</v>
          </cell>
          <cell r="S465">
            <v>0.709129511677282</v>
          </cell>
          <cell r="T465">
            <v>0.33227176220806698</v>
          </cell>
          <cell r="U465">
            <v>0.55838641188959603</v>
          </cell>
          <cell r="V465">
            <v>0.82696390658174102</v>
          </cell>
          <cell r="W465">
            <v>1</v>
          </cell>
          <cell r="X465">
            <v>2</v>
          </cell>
          <cell r="Y465">
            <v>2</v>
          </cell>
          <cell r="Z465">
            <v>1</v>
          </cell>
          <cell r="AA465">
            <v>2</v>
          </cell>
          <cell r="AB465">
            <v>2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15</v>
          </cell>
          <cell r="AH465" t="str">
            <v>list(list(c(-94.224644, -94.217082, -94.217073, -94.20901, -94.209015, -94.207275, -94.207299, -94.196419, -94.19488, -94.19383, -94.192686, -94.191975, -94.183609, -94.183628, -94.17814, -94.178181, -94.174995, -94.178188, -94.177166, -94.173393, -94.173414, -94.170786, -94.17086, -94.172789, -94.172752, -94.158392, -94.158397, -94.158448, -94.163348, -94.163412, -94.158516, -94.158488, -94.156039, -94.156067, -94.151685, -94.150895, -94.15089, -94.149499, -94.149494, -94.148703, -94.148697, -94.153841, 
-94.154127, -94.149655, -94.149633, -94.14866, -94.154955, -94.15681, -94.138801, -94.1388, -94.138858, -94.13392, -94.133805, -94.128716, -94.128741, -94.114144, -94.114144, -94.119035, -94.119005, -94.130759, -94.130732, -94.128771, -94.128727, -94.133033, -94.130735, -94.130103, -94.130761, -94.142348, -94.142396, -94.148423, -94.14841, -94.151195, -94.157847, -94.157921, -94.157931, -94.167717, -94.16769, -94.171049, -94.172557, -94.172534, -94.18337, -94.196913, -94.197098, -94.198895, -94.20625, 
-94.207244, -94.20725, -94.207814, -94.207342, -94.211153, -94.215588, -94.217173, -94.217178, -94.22201, -94.221874, -94.218883, -94.220672, -94.222516, -94.224004, -94.224644, 42.518957, 42.518975, 42.516063, 42.515812, 42.516772, 42.51676, 42.522384, 42.522538, 42.523183, 42.525204, 42.531014, 42.536815, 42.53691, 42.538099, 42.538147, 42.540646, 42.540694, 42.541495, 42.543078, 42.543128, 42.544378, 42.544415, 42.555064, 42.555037, 42.558026, 42.558017, 42.55766, 42.551803, 42.551736, 42.544503, 
42.54456, 42.542722, 42.542746, 42.544593, 42.544645, 42.544654, 42.54404, 42.544055, 42.543361, 42.543369, 42.54135, 42.541293, 42.54097, 42.541019, 42.538007, 42.537853, 42.537784, 42.537217, 42.537425, 42.52925, 42.515753, 42.515775, 42.508503, 42.508517, 42.504884, 42.505026, 42.501369, 42.501336, 42.497675, 42.497556, 42.494972, 42.494956, 42.486766, 42.486768, 42.487477, 42.488667, 42.49402, 42.494004, 42.491544, 42.491538, 42.489756, 42.491283, 42.491274, 42.486682, 42.485903, 42.485867, 42.482568, 
42.483506, 42.484187, 42.479579, 42.479566, 42.479688, 42.472484, 42.472612, 42.472557, 42.47448, 42.479665, 42.479647, 42.484257, 42.481798, 42.47971, 42.479726, 42.483292, 42.483317, 42.507877, 42.509118, 42.511103, 42.51338, 42.518239, 42.518957)))</v>
          </cell>
        </row>
        <row r="466">
          <cell r="A466">
            <v>1966855</v>
          </cell>
          <cell r="B466" t="str">
            <v>Ricketts city, Iowa</v>
          </cell>
          <cell r="C466">
            <v>109</v>
          </cell>
          <cell r="D466" t="str">
            <v>NA</v>
          </cell>
          <cell r="E466">
            <v>0.13100000000000001</v>
          </cell>
          <cell r="F466">
            <v>2.1739130434782601E-2</v>
          </cell>
          <cell r="G466">
            <v>0</v>
          </cell>
          <cell r="H466">
            <v>2.5999999999999999E-2</v>
          </cell>
          <cell r="I466">
            <v>0.377</v>
          </cell>
          <cell r="J466">
            <v>-0.24827586206896499</v>
          </cell>
          <cell r="K466">
            <v>0.81818181818181801</v>
          </cell>
          <cell r="L466">
            <v>0.17857142857142799</v>
          </cell>
          <cell r="M466">
            <v>0.217391304347826</v>
          </cell>
          <cell r="N466">
            <v>0</v>
          </cell>
          <cell r="O466">
            <v>0.69851380042462796</v>
          </cell>
          <cell r="P466">
            <v>0.109341825902335</v>
          </cell>
          <cell r="Q466">
            <v>0</v>
          </cell>
          <cell r="R466">
            <v>0.54468085106382902</v>
          </cell>
          <cell r="S466">
            <v>0.62526539278131599</v>
          </cell>
          <cell r="T466">
            <v>0.99575371549893799</v>
          </cell>
          <cell r="U466">
            <v>0.80997876857749396</v>
          </cell>
          <cell r="V466">
            <v>0.68152866242038201</v>
          </cell>
          <cell r="W466">
            <v>2</v>
          </cell>
          <cell r="X466">
            <v>2</v>
          </cell>
          <cell r="Y466">
            <v>0</v>
          </cell>
          <cell r="Z466">
            <v>0</v>
          </cell>
          <cell r="AA466">
            <v>1</v>
          </cell>
          <cell r="AB466">
            <v>1</v>
          </cell>
          <cell r="AC466">
            <v>2</v>
          </cell>
          <cell r="AD466">
            <v>2</v>
          </cell>
          <cell r="AE466">
            <v>2</v>
          </cell>
          <cell r="AF466">
            <v>2</v>
          </cell>
          <cell r="AG466">
            <v>14</v>
          </cell>
          <cell r="AH466" t="str">
            <v>list(list(c(-95.579706, -95.570041, -95.570021, -95.579677, -95.579678, -95.579706, 42.131598, 42.131562, 42.124359, 42.12435, 42.124448, 42.131598)))</v>
          </cell>
        </row>
        <row r="467">
          <cell r="A467">
            <v>1925725</v>
          </cell>
          <cell r="B467" t="str">
            <v>Epworth city, Iowa</v>
          </cell>
          <cell r="C467">
            <v>2023</v>
          </cell>
          <cell r="D467">
            <v>84271</v>
          </cell>
          <cell r="E467">
            <v>5.1999999999999998E-2</v>
          </cell>
          <cell r="F467">
            <v>3.5874439461883401E-2</v>
          </cell>
          <cell r="G467">
            <v>1.9431988041853501E-2</v>
          </cell>
          <cell r="H467">
            <v>2.4E-2</v>
          </cell>
          <cell r="I467">
            <v>0.32799999999999901</v>
          </cell>
          <cell r="J467">
            <v>8.7634408602150493E-2</v>
          </cell>
          <cell r="K467">
            <v>0.398809523809523</v>
          </cell>
          <cell r="L467">
            <v>2.1929824561403501E-2</v>
          </cell>
          <cell r="M467">
            <v>0.21823617339312401</v>
          </cell>
          <cell r="N467">
            <v>0.83222958057395102</v>
          </cell>
          <cell r="O467">
            <v>0.225053078556263</v>
          </cell>
          <cell r="P467">
            <v>0.17303609341825901</v>
          </cell>
          <cell r="Q467">
            <v>0.27707006369426701</v>
          </cell>
          <cell r="R467">
            <v>0.50957446808510598</v>
          </cell>
          <cell r="S467">
            <v>0.386411889596603</v>
          </cell>
          <cell r="T467">
            <v>0.29936305732483998</v>
          </cell>
          <cell r="U467">
            <v>0.14331210191082799</v>
          </cell>
          <cell r="V467">
            <v>0.68471337579617797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1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F467">
            <v>2</v>
          </cell>
          <cell r="AG467">
            <v>4</v>
          </cell>
          <cell r="AH467" t="str">
            <v>list(list(c(-90.921869, -90.918691, -90.91866, -90.918651, -90.918655, -90.925792, -90.921869, 42.43994, 42.440182, 42.439975, 42.439617, 42.439394, 42.439456, 42.43994)), list(c(-90.946353, -90.92212, -90.92214, -90.917301, -90.917412, -90.917363, -90.912431, -90.912505, -90.918672, -90.918839, -90.923175, -90.927112, -90.927159, -90.931936, -90.931886, -90.936828, -90.93705, -90.938454, -90.936847, -90.941958, -90.941699, -90.946557, -90.946353, 42.455144, 42.455163, 42.453829, 42.453824, 42.448492, 
42.448033, 42.448765, 42.441702, 42.441771, 42.441014, 42.440461, 42.440425, 42.437009, 42.436993, 42.440411, 42.440192, 42.437576, 42.436822, 42.433331, 42.43333, 42.440302, 42.440298, 42.455144)))</v>
          </cell>
        </row>
        <row r="468">
          <cell r="A468">
            <v>1944805</v>
          </cell>
          <cell r="B468" t="str">
            <v>Lewis city, Iowa</v>
          </cell>
          <cell r="C468">
            <v>357</v>
          </cell>
          <cell r="D468">
            <v>36691</v>
          </cell>
          <cell r="E468">
            <v>0.13900000000000001</v>
          </cell>
          <cell r="F468">
            <v>8.2608695652173894E-2</v>
          </cell>
          <cell r="G468">
            <v>2.6086956521739101E-2</v>
          </cell>
          <cell r="H468">
            <v>6.3E-2</v>
          </cell>
          <cell r="I468">
            <v>0.59599999999999997</v>
          </cell>
          <cell r="J468">
            <v>-0.175519630484988</v>
          </cell>
          <cell r="K468">
            <v>0.40273972602739699</v>
          </cell>
          <cell r="L468">
            <v>6.8825910931174003E-2</v>
          </cell>
          <cell r="M468">
            <v>0.147826086956521</v>
          </cell>
          <cell r="N468">
            <v>9.9337748344370796E-3</v>
          </cell>
          <cell r="O468">
            <v>0.72929936305732401</v>
          </cell>
          <cell r="P468">
            <v>0.451167728237791</v>
          </cell>
          <cell r="Q468">
            <v>0.35774946921443701</v>
          </cell>
          <cell r="R468">
            <v>0.86170212765957399</v>
          </cell>
          <cell r="S468">
            <v>0.968152866242038</v>
          </cell>
          <cell r="T468">
            <v>0.31210191082802502</v>
          </cell>
          <cell r="U468">
            <v>0.36411889596602898</v>
          </cell>
          <cell r="V468">
            <v>0.31528662420382098</v>
          </cell>
          <cell r="W468">
            <v>2</v>
          </cell>
          <cell r="X468">
            <v>2</v>
          </cell>
          <cell r="Y468">
            <v>1</v>
          </cell>
          <cell r="Z468">
            <v>1</v>
          </cell>
          <cell r="AA468">
            <v>2</v>
          </cell>
          <cell r="AB468">
            <v>2</v>
          </cell>
          <cell r="AC468">
            <v>2</v>
          </cell>
          <cell r="AD468">
            <v>0</v>
          </cell>
          <cell r="AE468">
            <v>1</v>
          </cell>
          <cell r="AF468">
            <v>0</v>
          </cell>
          <cell r="AG468">
            <v>13</v>
          </cell>
          <cell r="AH468" t="str">
            <v>list(list(c(-95.093877, -95.077927, -95.074636, -95.074576, -95.093874, -95.093877, 41.310079, 41.310019, 41.310012, 41.302734, 41.302772, 41.310079)))</v>
          </cell>
        </row>
        <row r="469">
          <cell r="A469">
            <v>1986070</v>
          </cell>
          <cell r="B469" t="str">
            <v>Wilton city, Iowa</v>
          </cell>
          <cell r="C469">
            <v>2924</v>
          </cell>
          <cell r="D469">
            <v>76648</v>
          </cell>
          <cell r="E469">
            <v>8.8999999999999996E-2</v>
          </cell>
          <cell r="F469">
            <v>0.106227106227106</v>
          </cell>
          <cell r="G469">
            <v>0</v>
          </cell>
          <cell r="H469">
            <v>6.0000000000000001E-3</v>
          </cell>
          <cell r="I469">
            <v>0.32</v>
          </cell>
          <cell r="J469">
            <v>4.3540328336902197E-2</v>
          </cell>
          <cell r="K469">
            <v>0.26748582230623802</v>
          </cell>
          <cell r="L469">
            <v>1.5861571737563002E-2</v>
          </cell>
          <cell r="M469">
            <v>0.21538461538461501</v>
          </cell>
          <cell r="N469">
            <v>0.71854304635761501</v>
          </cell>
          <cell r="O469">
            <v>0.46284501061571098</v>
          </cell>
          <cell r="P469">
            <v>0.57006369426751502</v>
          </cell>
          <cell r="Q469">
            <v>0</v>
          </cell>
          <cell r="R469">
            <v>0.244680851063829</v>
          </cell>
          <cell r="S469">
            <v>0.355626326963906</v>
          </cell>
          <cell r="T469">
            <v>7.1125265392781301E-2</v>
          </cell>
          <cell r="U469">
            <v>0.128450106157112</v>
          </cell>
          <cell r="V469">
            <v>0.67834394904458595</v>
          </cell>
          <cell r="W469">
            <v>0</v>
          </cell>
          <cell r="X469">
            <v>1</v>
          </cell>
          <cell r="Y469">
            <v>1</v>
          </cell>
          <cell r="Z469">
            <v>0</v>
          </cell>
          <cell r="AA469">
            <v>0</v>
          </cell>
          <cell r="AB469">
            <v>1</v>
          </cell>
          <cell r="AC469">
            <v>0</v>
          </cell>
          <cell r="AD469">
            <v>0</v>
          </cell>
          <cell r="AE469">
            <v>0</v>
          </cell>
          <cell r="AF469">
            <v>2</v>
          </cell>
          <cell r="AG469">
            <v>5</v>
          </cell>
          <cell r="AH469" t="str">
            <v>list(list(c(-91.057409, -91.051083, -91.051069, -91.047508, -91.046431, -91.046334, -91.043024, -91.04296, -91.037067, -91.021857, -91.021852, -91.016535, -91.01655, -91.00529, -91.005302, -91.007367, -91.008622, -91.008377, -91.006371, -91.006481, -91.01119, -91.011308, -91.018805, -91.018848, -91.023859, -91.023837, -91.038228, -91.048855, -91.057455, -91.057409, 41.58378, 41.583772, 41.586618, 41.586678, 41.586883, 41.588861, 41.588854, 41.597411, 41.5974, 41.597401, 41.599456, 41.598899, 41.597405, 
41.597384, 41.596097, 41.59422, 41.594228, 41.591837, 41.591867, 41.584492, 41.584426, 41.580819, 41.580686, 41.583504, 41.583606, 41.586285, 41.583689, 41.581779, 41.579785, 41.58378)))</v>
          </cell>
        </row>
        <row r="470">
          <cell r="A470">
            <v>1937515</v>
          </cell>
          <cell r="B470" t="str">
            <v>Hull city, Iowa</v>
          </cell>
          <cell r="C470">
            <v>2384</v>
          </cell>
          <cell r="D470">
            <v>72344</v>
          </cell>
          <cell r="E470">
            <v>5.5E-2</v>
          </cell>
          <cell r="F470">
            <v>1.0575793184488799E-2</v>
          </cell>
          <cell r="G470">
            <v>2.3501762632197401E-2</v>
          </cell>
          <cell r="H470">
            <v>2.3E-2</v>
          </cell>
          <cell r="I470">
            <v>0.29499999999999998</v>
          </cell>
          <cell r="J470">
            <v>9.6091954022988493E-2</v>
          </cell>
          <cell r="K470">
            <v>0.41285030758714902</v>
          </cell>
          <cell r="L470">
            <v>3.84180790960452E-2</v>
          </cell>
          <cell r="M470">
            <v>0.15628672150411199</v>
          </cell>
          <cell r="N470">
            <v>0.63024282560706402</v>
          </cell>
          <cell r="O470">
            <v>0.24522292993630501</v>
          </cell>
          <cell r="P470">
            <v>7.32484076433121E-2</v>
          </cell>
          <cell r="Q470">
            <v>0.33121019108280197</v>
          </cell>
          <cell r="R470">
            <v>0.49680851063829701</v>
          </cell>
          <cell r="S470">
            <v>0.26008492569002101</v>
          </cell>
          <cell r="T470">
            <v>0.34501061571125202</v>
          </cell>
          <cell r="U470">
            <v>0.20488322717622001</v>
          </cell>
          <cell r="V470">
            <v>0.37367303609341801</v>
          </cell>
          <cell r="W470">
            <v>1</v>
          </cell>
          <cell r="X470">
            <v>0</v>
          </cell>
          <cell r="Y470">
            <v>0</v>
          </cell>
          <cell r="Z470">
            <v>1</v>
          </cell>
          <cell r="AA470">
            <v>1</v>
          </cell>
          <cell r="AB470">
            <v>0</v>
          </cell>
          <cell r="AC470">
            <v>0</v>
          </cell>
          <cell r="AD470">
            <v>1</v>
          </cell>
          <cell r="AE470">
            <v>0</v>
          </cell>
          <cell r="AF470">
            <v>1</v>
          </cell>
          <cell r="AG470">
            <v>5</v>
          </cell>
          <cell r="AH470" t="str">
            <v>list(list(c(-96.152526, -96.147535, -96.147585, -96.143324, -96.143569, -96.142587, -96.140121, -96.140067, -96.138666, -96.139104, -96.137609, -96.137651, -96.130639, -96.130646, -96.122824, -96.124848, -96.12484, -96.122109, -96.122102, -96.117854, -96.117847, -96.123188, -96.123195, -96.129375, -96.128457, -96.130367, -96.130347, -96.132645, -96.132721, -96.137696, -96.137624, -96.152555, -96.152526, 43.185784, 43.185767, 43.193025, 43.193027, 43.196103, 43.196637, 43.19664, 43.193016, 43.193009, 
43.19504, 43.19504, 43.20028, 43.200311, 43.196733, 43.196695, 43.19591, 43.194687, 43.194698, 43.193055, 43.193068, 43.185771, 43.185759, 43.184111, 43.184112, 43.182077, 43.182081, 43.184112, 43.184115, 43.178561, 43.178568, 43.182888, 43.182869, 43.185784)))</v>
          </cell>
        </row>
        <row r="471">
          <cell r="A471">
            <v>1929010</v>
          </cell>
          <cell r="B471" t="str">
            <v>Frederika city, Iowa</v>
          </cell>
          <cell r="C471">
            <v>204</v>
          </cell>
          <cell r="D471">
            <v>57083</v>
          </cell>
          <cell r="E471">
            <v>0.14000000000000001</v>
          </cell>
          <cell r="F471">
            <v>6.4516129032257993E-2</v>
          </cell>
          <cell r="G471">
            <v>6.4516129032257993E-2</v>
          </cell>
          <cell r="H471">
            <v>5.8999999999999997E-2</v>
          </cell>
          <cell r="I471">
            <v>0.27</v>
          </cell>
          <cell r="J471">
            <v>0.114754098360655</v>
          </cell>
          <cell r="K471">
            <v>0.367088607594936</v>
          </cell>
          <cell r="L471">
            <v>0.53731343283582</v>
          </cell>
          <cell r="M471">
            <v>0.34408602150537598</v>
          </cell>
          <cell r="N471">
            <v>0.26158940397350899</v>
          </cell>
          <cell r="O471">
            <v>0.73354564755838603</v>
          </cell>
          <cell r="P471">
            <v>0.33439490445859799</v>
          </cell>
          <cell r="Q471">
            <v>0.76963906581740904</v>
          </cell>
          <cell r="R471">
            <v>0.84361702127659499</v>
          </cell>
          <cell r="S471">
            <v>0.16560509554140099</v>
          </cell>
          <cell r="T471">
            <v>0.22080679405520101</v>
          </cell>
          <cell r="U471">
            <v>0.98513800424628395</v>
          </cell>
          <cell r="V471">
            <v>0.96602972399150699</v>
          </cell>
          <cell r="W471">
            <v>2</v>
          </cell>
          <cell r="X471">
            <v>2</v>
          </cell>
          <cell r="Y471">
            <v>1</v>
          </cell>
          <cell r="Z471">
            <v>2</v>
          </cell>
          <cell r="AA471">
            <v>2</v>
          </cell>
          <cell r="AB471">
            <v>0</v>
          </cell>
          <cell r="AC471">
            <v>0</v>
          </cell>
          <cell r="AD471">
            <v>0</v>
          </cell>
          <cell r="AE471">
            <v>2</v>
          </cell>
          <cell r="AF471">
            <v>2</v>
          </cell>
          <cell r="AG471">
            <v>13</v>
          </cell>
          <cell r="AH471" t="str">
            <v>list(list(c(-92.317438, -92.298066, -92.298007, -92.302267, -92.302989, -92.308021, -92.307999, -92.31259, -92.312574, -92.31745, -92.317438, 42.88746, 42.887455, 42.880157, 42.880189, 42.878366, 42.878406, 42.880231, 42.880262, 42.883896, 42.886583, 42.88746)))</v>
          </cell>
        </row>
        <row r="472">
          <cell r="A472">
            <v>1960690</v>
          </cell>
          <cell r="B472" t="str">
            <v>Oxford Junction city, Iowa</v>
          </cell>
          <cell r="C472">
            <v>424</v>
          </cell>
          <cell r="D472">
            <v>37969</v>
          </cell>
          <cell r="E472">
            <v>0.15</v>
          </cell>
          <cell r="F472">
            <v>0.16042780748663099</v>
          </cell>
          <cell r="G472">
            <v>0.17112299465240599</v>
          </cell>
          <cell r="H472">
            <v>8.4000000000000005E-2</v>
          </cell>
          <cell r="I472">
            <v>0.56100000000000005</v>
          </cell>
          <cell r="J472">
            <v>-0.14516129032257999</v>
          </cell>
          <cell r="K472">
            <v>0.55910543130990398</v>
          </cell>
          <cell r="L472">
            <v>0.161434977578475</v>
          </cell>
          <cell r="M472">
            <v>0.38502673796791398</v>
          </cell>
          <cell r="N472">
            <v>1.4348785871964601E-2</v>
          </cell>
          <cell r="O472">
            <v>0.77176220806794005</v>
          </cell>
          <cell r="P472">
            <v>0.81316348195329002</v>
          </cell>
          <cell r="Q472">
            <v>0.98089171974522205</v>
          </cell>
          <cell r="R472">
            <v>0.92021276595744605</v>
          </cell>
          <cell r="S472">
            <v>0.95435244161358801</v>
          </cell>
          <cell r="T472">
            <v>0.79830148619957497</v>
          </cell>
          <cell r="U472">
            <v>0.76645435244161297</v>
          </cell>
          <cell r="V472">
            <v>0.98619957537154901</v>
          </cell>
          <cell r="W472">
            <v>2</v>
          </cell>
          <cell r="X472">
            <v>2</v>
          </cell>
          <cell r="Y472">
            <v>2</v>
          </cell>
          <cell r="Z472">
            <v>2</v>
          </cell>
          <cell r="AA472">
            <v>2</v>
          </cell>
          <cell r="AB472">
            <v>2</v>
          </cell>
          <cell r="AC472">
            <v>2</v>
          </cell>
          <cell r="AD472">
            <v>2</v>
          </cell>
          <cell r="AE472">
            <v>2</v>
          </cell>
          <cell r="AF472">
            <v>2</v>
          </cell>
          <cell r="AG472">
            <v>20</v>
          </cell>
          <cell r="AH472" t="str">
            <v>list(list(c(-90.961323, -90.946827, -90.946889, -90.957282, -90.956716, -90.961167, -90.961181, -90.961323, 41.990121, 41.990106, 41.97819, 41.978231, 41.975652, 41.975659, 41.977033, 41.990121)))</v>
          </cell>
        </row>
        <row r="473">
          <cell r="A473">
            <v>1965820</v>
          </cell>
          <cell r="B473" t="str">
            <v>Raymond city, Iowa</v>
          </cell>
          <cell r="C473">
            <v>759</v>
          </cell>
          <cell r="D473">
            <v>76711</v>
          </cell>
          <cell r="E473">
            <v>4.2999999999999997E-2</v>
          </cell>
          <cell r="F473">
            <v>1.7857142857142801E-2</v>
          </cell>
          <cell r="G473">
            <v>3.8690476190476102E-2</v>
          </cell>
          <cell r="H473">
            <v>0.05</v>
          </cell>
          <cell r="I473">
            <v>0.33500000000000002</v>
          </cell>
          <cell r="J473">
            <v>-3.6802030456852701E-2</v>
          </cell>
          <cell r="K473">
            <v>0.45760000000000001</v>
          </cell>
          <cell r="L473">
            <v>3.7249283667621702E-2</v>
          </cell>
          <cell r="M473">
            <v>0.202380952380952</v>
          </cell>
          <cell r="N473">
            <v>0.72075055187637904</v>
          </cell>
          <cell r="O473">
            <v>0.168789808917197</v>
          </cell>
          <cell r="P473">
            <v>9.2356687898089096E-2</v>
          </cell>
          <cell r="Q473">
            <v>0.52229299363057302</v>
          </cell>
          <cell r="R473">
            <v>0.78936170212765899</v>
          </cell>
          <cell r="S473">
            <v>0.42144373673036001</v>
          </cell>
          <cell r="T473">
            <v>0.50106157112526495</v>
          </cell>
          <cell r="U473">
            <v>0.19851380042462799</v>
          </cell>
          <cell r="V473">
            <v>0.60297239915074297</v>
          </cell>
          <cell r="W473">
            <v>0</v>
          </cell>
          <cell r="X473">
            <v>0</v>
          </cell>
          <cell r="Y473">
            <v>0</v>
          </cell>
          <cell r="Z473">
            <v>1</v>
          </cell>
          <cell r="AA473">
            <v>2</v>
          </cell>
          <cell r="AB473">
            <v>1</v>
          </cell>
          <cell r="AC473">
            <v>1</v>
          </cell>
          <cell r="AD473">
            <v>1</v>
          </cell>
          <cell r="AE473">
            <v>0</v>
          </cell>
          <cell r="AF473">
            <v>1</v>
          </cell>
          <cell r="AG473">
            <v>7</v>
          </cell>
          <cell r="AH473" t="str">
            <v>list(list(c(-92.251186, -92.248998, -92.238867, -92.224421, -92.219299, -92.214427, -92.214318, -92.213148, -92.213321, -92.219659, -92.219603, -92.224459, -92.224552, -92.231176, -92.231227, -92.239153, -92.248969, -92.251046, -92.251186, 42.476273, 42.476256, 42.476215, 42.476137, 42.476104, 42.476046, 42.468864, 42.467768, 42.460779, 42.460825, 42.457214, 42.457284, 42.462644, 42.462768, 42.464131, 42.465775, 42.46899, 42.46967, 42.476273)))</v>
          </cell>
        </row>
        <row r="474">
          <cell r="A474">
            <v>1958890</v>
          </cell>
          <cell r="B474" t="str">
            <v>Olds city, Iowa</v>
          </cell>
          <cell r="C474">
            <v>192</v>
          </cell>
          <cell r="D474">
            <v>49375</v>
          </cell>
          <cell r="E474">
            <v>9.6999999999999906E-2</v>
          </cell>
          <cell r="F474">
            <v>0</v>
          </cell>
          <cell r="G474">
            <v>0</v>
          </cell>
          <cell r="H474">
            <v>0</v>
          </cell>
          <cell r="I474">
            <v>0.21199999999999999</v>
          </cell>
          <cell r="J474">
            <v>-0.16157205240174599</v>
          </cell>
          <cell r="K474">
            <v>0.61702127659574402</v>
          </cell>
          <cell r="L474">
            <v>0.170212765957446</v>
          </cell>
          <cell r="M474">
            <v>9.3023255813953404E-2</v>
          </cell>
          <cell r="N474">
            <v>0.105960264900662</v>
          </cell>
          <cell r="O474">
            <v>0.51380042462844999</v>
          </cell>
          <cell r="P474">
            <v>0</v>
          </cell>
          <cell r="Q474">
            <v>0</v>
          </cell>
          <cell r="R474">
            <v>0</v>
          </cell>
          <cell r="S474">
            <v>4.6709129511677203E-2</v>
          </cell>
          <cell r="T474">
            <v>0.89808917197452198</v>
          </cell>
          <cell r="U474">
            <v>0.790870488322717</v>
          </cell>
          <cell r="V474">
            <v>0.113588110403397</v>
          </cell>
          <cell r="W474">
            <v>2</v>
          </cell>
          <cell r="X474">
            <v>1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2</v>
          </cell>
          <cell r="AD474">
            <v>2</v>
          </cell>
          <cell r="AE474">
            <v>2</v>
          </cell>
          <cell r="AF474">
            <v>0</v>
          </cell>
          <cell r="AG474">
            <v>9</v>
          </cell>
          <cell r="AH474" t="str">
            <v>list(list(c(-91.550014, -91.549712, -91.538229, -91.538349, -91.536252, -91.539872, -91.539858, -91.549713, -91.550014, 41.134637, 41.138351, 41.138268, 41.134508, 41.133826, 41.132714, 41.130024, 41.130092, 41.134637)))</v>
          </cell>
        </row>
        <row r="475">
          <cell r="A475">
            <v>1960645</v>
          </cell>
          <cell r="B475" t="str">
            <v>Oxford city, Iowa</v>
          </cell>
          <cell r="C475">
            <v>722</v>
          </cell>
          <cell r="D475">
            <v>82639</v>
          </cell>
          <cell r="E475">
            <v>3.3000000000000002E-2</v>
          </cell>
          <cell r="F475">
            <v>6.1971830985915403E-2</v>
          </cell>
          <cell r="G475">
            <v>3.3802816901408399E-2</v>
          </cell>
          <cell r="H475">
            <v>1.9E-2</v>
          </cell>
          <cell r="I475">
            <v>0.19899999999999901</v>
          </cell>
          <cell r="J475">
            <v>-0.105328376703841</v>
          </cell>
          <cell r="K475">
            <v>0.45796064400715503</v>
          </cell>
          <cell r="L475">
            <v>4.8257372654155403E-2</v>
          </cell>
          <cell r="M475">
            <v>0.309859154929577</v>
          </cell>
          <cell r="N475">
            <v>0.80684326710816701</v>
          </cell>
          <cell r="O475">
            <v>0.11464968152866201</v>
          </cell>
          <cell r="P475">
            <v>0.31740976645435198</v>
          </cell>
          <cell r="Q475">
            <v>0.46284501061571098</v>
          </cell>
          <cell r="R475">
            <v>0.43723404255319098</v>
          </cell>
          <cell r="S475">
            <v>2.8662420382165599E-2</v>
          </cell>
          <cell r="T475">
            <v>0.50318471337579596</v>
          </cell>
          <cell r="U475">
            <v>0.249469214437367</v>
          </cell>
          <cell r="V475">
            <v>0.93099787685774904</v>
          </cell>
          <cell r="W475">
            <v>0</v>
          </cell>
          <cell r="X475">
            <v>0</v>
          </cell>
          <cell r="Y475">
            <v>0</v>
          </cell>
          <cell r="Z475">
            <v>1</v>
          </cell>
          <cell r="AA475">
            <v>1</v>
          </cell>
          <cell r="AB475">
            <v>0</v>
          </cell>
          <cell r="AC475">
            <v>2</v>
          </cell>
          <cell r="AD475">
            <v>1</v>
          </cell>
          <cell r="AE475">
            <v>0</v>
          </cell>
          <cell r="AF475">
            <v>2</v>
          </cell>
          <cell r="AG475">
            <v>7</v>
          </cell>
          <cell r="AH475" t="str">
            <v>list(list(c(-91.798819, -91.798643, -91.798608, -91.798516, -91.795606, -91.793652, -91.793545, -91.788991, -91.790555, -91.790588, -91.793677, -91.793707, -91.788864, -91.783983, -91.784047, -91.779149, -91.779192, -91.77847, -91.778644, -91.783872, -91.783068, -91.784109, -91.784155, -91.788895, -91.790619, -91.788964, -91.788986, -91.792071, -91.792982, -91.798769, -91.798702, -91.798819, 41.720176, 41.720273, 41.724203, 41.731002, 41.731054, 41.731929, 41.73637, 41.736112, 41.734029, 41.730674, 
41.730862, 41.728916, 41.729363, 41.72895, 41.723832, 41.723859, 41.718604, 41.718475, 41.718136, 41.718634, 41.717323, 41.716609, 41.718691, 41.720207, 41.72016, 41.719369, 41.712919, 41.71291, 41.712907, 41.712815, 41.719978, 41.720176)))</v>
          </cell>
        </row>
        <row r="476">
          <cell r="A476">
            <v>1940350</v>
          </cell>
          <cell r="B476" t="str">
            <v>Kellerton city, Iowa</v>
          </cell>
          <cell r="C476">
            <v>243</v>
          </cell>
          <cell r="D476">
            <v>46875</v>
          </cell>
          <cell r="E476">
            <v>0.154</v>
          </cell>
          <cell r="F476">
            <v>0.25179856115107901</v>
          </cell>
          <cell r="G476">
            <v>0.16546762589927999</v>
          </cell>
          <cell r="H476">
            <v>2.79999999999999E-2</v>
          </cell>
          <cell r="I476">
            <v>0.29799999999999999</v>
          </cell>
          <cell r="J476">
            <v>-0.22857142857142801</v>
          </cell>
          <cell r="K476">
            <v>0.53757225433526001</v>
          </cell>
          <cell r="L476">
            <v>0.15243902439024301</v>
          </cell>
          <cell r="M476">
            <v>0.30215827338129497</v>
          </cell>
          <cell r="N476">
            <v>7.5055187637969006E-2</v>
          </cell>
          <cell r="O476">
            <v>0.79193205944798295</v>
          </cell>
          <cell r="P476">
            <v>0.95966029723991497</v>
          </cell>
          <cell r="Q476">
            <v>0.97770700636942598</v>
          </cell>
          <cell r="R476">
            <v>0.56595744680851001</v>
          </cell>
          <cell r="S476">
            <v>0.272823779193205</v>
          </cell>
          <cell r="T476">
            <v>0.74416135881103995</v>
          </cell>
          <cell r="U476">
            <v>0.73354564755838603</v>
          </cell>
          <cell r="V476">
            <v>0.92144373673036095</v>
          </cell>
          <cell r="W476">
            <v>2</v>
          </cell>
          <cell r="X476">
            <v>2</v>
          </cell>
          <cell r="Y476">
            <v>2</v>
          </cell>
          <cell r="Z476">
            <v>2</v>
          </cell>
          <cell r="AA476">
            <v>1</v>
          </cell>
          <cell r="AB476">
            <v>0</v>
          </cell>
          <cell r="AC476">
            <v>2</v>
          </cell>
          <cell r="AD476">
            <v>2</v>
          </cell>
          <cell r="AE476">
            <v>2</v>
          </cell>
          <cell r="AF476">
            <v>2</v>
          </cell>
          <cell r="AG476">
            <v>17</v>
          </cell>
          <cell r="AH476" t="str">
            <v>list(list(c(-94.05797, -94.053651, -94.053243, -94.055541, -94.055561, -94.04442, -94.043671, -94.043685, -94.043694, -94.057855, -94.05797, 40.710682, 40.710696, 40.714289, 40.714287, 40.717873, 40.717888, 40.717887, 40.715476, 40.703436, 40.703462, 40.710682)))</v>
          </cell>
        </row>
        <row r="477">
          <cell r="A477">
            <v>1981075</v>
          </cell>
          <cell r="B477" t="str">
            <v>Vincent city, Iowa</v>
          </cell>
          <cell r="C477">
            <v>130</v>
          </cell>
          <cell r="D477">
            <v>87500</v>
          </cell>
          <cell r="E477">
            <v>5.5999999999999897E-2</v>
          </cell>
          <cell r="F477">
            <v>1.42857142857142E-2</v>
          </cell>
          <cell r="G477">
            <v>2.8571428571428501E-2</v>
          </cell>
          <cell r="H477">
            <v>7.3999999999999996E-2</v>
          </cell>
          <cell r="I477">
            <v>0.221</v>
          </cell>
          <cell r="J477">
            <v>-0.25287356321839</v>
          </cell>
          <cell r="K477">
            <v>0.34</v>
          </cell>
          <cell r="L477">
            <v>0.20481927710843301</v>
          </cell>
          <cell r="M477">
            <v>5.7142857142857099E-2</v>
          </cell>
          <cell r="N477">
            <v>0.86644591611479005</v>
          </cell>
          <cell r="O477">
            <v>0.25053078556263197</v>
          </cell>
          <cell r="P477">
            <v>8.1740976645435198E-2</v>
          </cell>
          <cell r="Q477">
            <v>0.386411889596603</v>
          </cell>
          <cell r="R477">
            <v>0.89042553191489304</v>
          </cell>
          <cell r="S477">
            <v>6.1571125265392698E-2</v>
          </cell>
          <cell r="T477">
            <v>0.15923566878980799</v>
          </cell>
          <cell r="U477">
            <v>0.85244161358810999</v>
          </cell>
          <cell r="V477">
            <v>5.0955414012738801E-2</v>
          </cell>
          <cell r="W477">
            <v>0</v>
          </cell>
          <cell r="X477">
            <v>0</v>
          </cell>
          <cell r="Y477">
            <v>0</v>
          </cell>
          <cell r="Z477">
            <v>1</v>
          </cell>
          <cell r="AA477">
            <v>2</v>
          </cell>
          <cell r="AB477">
            <v>0</v>
          </cell>
          <cell r="AC477">
            <v>2</v>
          </cell>
          <cell r="AD477">
            <v>0</v>
          </cell>
          <cell r="AE477">
            <v>2</v>
          </cell>
          <cell r="AF477">
            <v>0</v>
          </cell>
          <cell r="AG477">
            <v>7</v>
          </cell>
          <cell r="AH477" t="str">
            <v>list(list(c(-94.024086, -94.020514, -94.020535, -94.017296, -94.013147, -94.013099, -94.015524, -94.015499, -94.02045, -94.020441, -94.022881, -94.022908, -94.030275, -94.024086, 42.594355, 42.594324, 42.596448, 42.596409, 42.595222, 42.590704, 42.590727, 42.588009, 42.587977, 42.587103, 42.588011, 42.590718, 42.58754, 42.594355)))</v>
          </cell>
        </row>
        <row r="478">
          <cell r="A478">
            <v>1979905</v>
          </cell>
          <cell r="B478" t="str">
            <v>Urbana city, Iowa</v>
          </cell>
          <cell r="C478">
            <v>1554</v>
          </cell>
          <cell r="D478">
            <v>115655</v>
          </cell>
          <cell r="E478">
            <v>5.5E-2</v>
          </cell>
          <cell r="F478">
            <v>3.3868092691622102E-2</v>
          </cell>
          <cell r="G478">
            <v>1.06951871657754E-2</v>
          </cell>
          <cell r="H478">
            <v>1.9E-2</v>
          </cell>
          <cell r="I478">
            <v>0.22800000000000001</v>
          </cell>
          <cell r="J478">
            <v>6.5843621399176905E-2</v>
          </cell>
          <cell r="K478">
            <v>0.34560327198363999</v>
          </cell>
          <cell r="L478">
            <v>4.7538200339558502E-2</v>
          </cell>
          <cell r="M478">
            <v>0.13903743315507999</v>
          </cell>
          <cell r="N478">
            <v>0.98013245033112495</v>
          </cell>
          <cell r="O478">
            <v>0.24522292993630501</v>
          </cell>
          <cell r="P478">
            <v>0.15711252653927801</v>
          </cell>
          <cell r="Q478">
            <v>0.18259023354564699</v>
          </cell>
          <cell r="R478">
            <v>0.43723404255319098</v>
          </cell>
          <cell r="S478">
            <v>7.1125265392781301E-2</v>
          </cell>
          <cell r="T478">
            <v>0.169851380042462</v>
          </cell>
          <cell r="U478">
            <v>0.24628450106157099</v>
          </cell>
          <cell r="V478">
            <v>0.27600849256900201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1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1</v>
          </cell>
          <cell r="AH478" t="str">
            <v>list(list(c(-91.89097, -91.88455, -91.884582, -91.890976, -91.890823, -91.889808, -91.880962, -91.881079, -91.871272, -91.871258, -91.868746, -91.865699, -91.868245, -91.869191, -91.868949, -91.874061, -91.874032, -91.87866, -91.878687, -91.881245, -91.890982, -91.89097, 42.224457, 42.22457, 42.225765, 42.225654, 42.247879, 42.24738, 42.247555, 42.237757, 42.231713, 42.230841, 42.227938, 42.226996, 42.226032, 42.224115, 42.222531, 42.222191, 42.220257, 42.22024, 42.219072, 42.218498, 42.21844, 42.224457
)), list(c(-91.910596, -91.906104, -91.900641, -91.900707, -91.910438, -91.910596, 42.225322, 42.225396, 42.225473, 42.218275, 42.218077, 42.225322)))</v>
          </cell>
        </row>
        <row r="479">
          <cell r="A479">
            <v>1961860</v>
          </cell>
          <cell r="B479" t="str">
            <v>Patterson city, Iowa</v>
          </cell>
          <cell r="C479">
            <v>176</v>
          </cell>
          <cell r="D479">
            <v>82969</v>
          </cell>
          <cell r="E479">
            <v>6.9000000000000006E-2</v>
          </cell>
          <cell r="F479">
            <v>0.19259259259259201</v>
          </cell>
          <cell r="G479">
            <v>3.7037037037037E-2</v>
          </cell>
          <cell r="H479">
            <v>0</v>
          </cell>
          <cell r="I479">
            <v>0.25600000000000001</v>
          </cell>
          <cell r="J479">
            <v>0.35384615384615298</v>
          </cell>
          <cell r="K479">
            <v>0.58943089430894302</v>
          </cell>
          <cell r="L479">
            <v>5.5944055944055902E-2</v>
          </cell>
          <cell r="M479">
            <v>0.133333333333333</v>
          </cell>
          <cell r="N479">
            <v>0.81236203090507697</v>
          </cell>
          <cell r="O479">
            <v>0.33864118895966</v>
          </cell>
          <cell r="P479">
            <v>0.89384288747345997</v>
          </cell>
          <cell r="Q479">
            <v>0.49363057324840698</v>
          </cell>
          <cell r="R479">
            <v>0</v>
          </cell>
          <cell r="S479">
            <v>0.12314225053078499</v>
          </cell>
          <cell r="T479">
            <v>0.85668789808917201</v>
          </cell>
          <cell r="U479">
            <v>0.28450106157112498</v>
          </cell>
          <cell r="V479">
            <v>0.25159235668789798</v>
          </cell>
          <cell r="W479">
            <v>0</v>
          </cell>
          <cell r="X479">
            <v>1</v>
          </cell>
          <cell r="Y479">
            <v>2</v>
          </cell>
          <cell r="Z479">
            <v>1</v>
          </cell>
          <cell r="AA479">
            <v>0</v>
          </cell>
          <cell r="AB479">
            <v>0</v>
          </cell>
          <cell r="AC479">
            <v>0</v>
          </cell>
          <cell r="AD479">
            <v>2</v>
          </cell>
          <cell r="AE479">
            <v>0</v>
          </cell>
          <cell r="AF479">
            <v>0</v>
          </cell>
          <cell r="AG479">
            <v>6</v>
          </cell>
          <cell r="AH479" t="str">
            <v>list(list(c(-93.886449, -93.885167, -93.885162, -93.875512, -93.872681, -93.870846, -93.870816, -93.875928, -93.875674, -93.870835, -93.870845, -93.880461, -93.880208, -93.881692, -93.882935, -93.885199, -93.886449, 41.348833, 41.348879, 41.352567, 41.353144, 41.353615, 41.355181, 41.348975, 41.348373, 41.345823, 41.346156, 41.342557, 41.341926, 41.346949, 41.345408, 41.346552, 41.346372, 41.348833)))</v>
          </cell>
        </row>
        <row r="480">
          <cell r="A480">
            <v>1943050</v>
          </cell>
          <cell r="B480" t="str">
            <v>La Motte city, Iowa</v>
          </cell>
          <cell r="C480">
            <v>237</v>
          </cell>
          <cell r="D480">
            <v>84167</v>
          </cell>
          <cell r="E480">
            <v>0.111999999999999</v>
          </cell>
          <cell r="F480">
            <v>1.6666666666666601E-2</v>
          </cell>
          <cell r="G480">
            <v>8.3333333333333297E-3</v>
          </cell>
          <cell r="H480">
            <v>2.5999999999999999E-2</v>
          </cell>
          <cell r="I480">
            <v>0.28799999999999998</v>
          </cell>
          <cell r="J480">
            <v>-8.8461538461538397E-2</v>
          </cell>
          <cell r="K480">
            <v>0.54945054945054905</v>
          </cell>
          <cell r="L480">
            <v>0</v>
          </cell>
          <cell r="M480">
            <v>0.1</v>
          </cell>
          <cell r="N480">
            <v>0.82781456953642296</v>
          </cell>
          <cell r="O480">
            <v>0.59872611464968095</v>
          </cell>
          <cell r="P480">
            <v>8.8110403397027595E-2</v>
          </cell>
          <cell r="Q480">
            <v>0.15923566878980799</v>
          </cell>
          <cell r="R480">
            <v>0.54468085106382902</v>
          </cell>
          <cell r="S480">
            <v>0.22292993630573199</v>
          </cell>
          <cell r="T480">
            <v>0.77919320594479802</v>
          </cell>
          <cell r="U480">
            <v>0</v>
          </cell>
          <cell r="V480">
            <v>0.13057324840764301</v>
          </cell>
          <cell r="W480">
            <v>0</v>
          </cell>
          <cell r="X480">
            <v>1</v>
          </cell>
          <cell r="Y480">
            <v>0</v>
          </cell>
          <cell r="Z480">
            <v>0</v>
          </cell>
          <cell r="AA480">
            <v>1</v>
          </cell>
          <cell r="AB480">
            <v>0</v>
          </cell>
          <cell r="AC480">
            <v>2</v>
          </cell>
          <cell r="AD480">
            <v>2</v>
          </cell>
          <cell r="AE480">
            <v>0</v>
          </cell>
          <cell r="AF480">
            <v>0</v>
          </cell>
          <cell r="AG480">
            <v>6</v>
          </cell>
          <cell r="AH480" t="str">
            <v>list(list(c(-90.632164, -90.628063, -90.626982, -90.624283, -90.623246, -90.61752, -90.614845, -90.614956, -90.614252, -90.614934, -90.615977, -90.616796, -90.618389, -90.627513, -90.62841, -90.628977, -90.632109, -90.632164, 42.30037, 42.301948, 42.301227, 42.298535, 42.298295, 42.298297, 42.298298, 42.294644, 42.291214, 42.290401, 42.290865, 42.290327, 42.291075, 42.29117, 42.294612, 42.29549, 42.294853, 42.30037)))</v>
          </cell>
        </row>
        <row r="481">
          <cell r="A481">
            <v>1976035</v>
          </cell>
          <cell r="B481" t="str">
            <v>Sully city, Iowa</v>
          </cell>
          <cell r="C481">
            <v>881</v>
          </cell>
          <cell r="D481">
            <v>90189</v>
          </cell>
          <cell r="E481">
            <v>3.6999999999999998E-2</v>
          </cell>
          <cell r="F481">
            <v>2.82776349614395E-2</v>
          </cell>
          <cell r="G481">
            <v>1.02827763496143E-2</v>
          </cell>
          <cell r="H481">
            <v>4.3999999999999997E-2</v>
          </cell>
          <cell r="I481">
            <v>0.32899999999999902</v>
          </cell>
          <cell r="J481">
            <v>7.3081607795371498E-2</v>
          </cell>
          <cell r="K481">
            <v>0.416417910447761</v>
          </cell>
          <cell r="L481">
            <v>4.1975308641975302E-2</v>
          </cell>
          <cell r="M481">
            <v>0.14652956298200501</v>
          </cell>
          <cell r="N481">
            <v>0.87969094922737301</v>
          </cell>
          <cell r="O481">
            <v>0.136942675159235</v>
          </cell>
          <cell r="P481">
            <v>0.13588110403397</v>
          </cell>
          <cell r="Q481">
            <v>0.178343949044585</v>
          </cell>
          <cell r="R481">
            <v>0.73829787234042499</v>
          </cell>
          <cell r="S481">
            <v>0.39065817409766401</v>
          </cell>
          <cell r="T481">
            <v>0.36093418259023302</v>
          </cell>
          <cell r="U481">
            <v>0.226114649681528</v>
          </cell>
          <cell r="V481">
            <v>0.30467091295116699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2</v>
          </cell>
          <cell r="AB481">
            <v>1</v>
          </cell>
          <cell r="AC481">
            <v>0</v>
          </cell>
          <cell r="AD481">
            <v>1</v>
          </cell>
          <cell r="AE481">
            <v>0</v>
          </cell>
          <cell r="AF481">
            <v>0</v>
          </cell>
          <cell r="AG481">
            <v>4</v>
          </cell>
          <cell r="AH481" t="str">
            <v>list(list(c(-92.855733, -92.855315, -92.853569, -92.846368, -92.846373, -92.843983, -92.843967, -92.836782, -92.836729, -92.838977, -92.857157, -92.855733, 41.577423, 41.581609, 41.582405, 41.582875, 41.584698, 41.5847, 41.581074, 41.581062, 41.573873, 41.573872, 41.573769, 41.577423)))</v>
          </cell>
        </row>
        <row r="482">
          <cell r="A482">
            <v>1971760</v>
          </cell>
          <cell r="B482" t="str">
            <v>Seymour city, Iowa</v>
          </cell>
          <cell r="C482">
            <v>634</v>
          </cell>
          <cell r="D482">
            <v>46071</v>
          </cell>
          <cell r="E482">
            <v>0.13500000000000001</v>
          </cell>
          <cell r="F482">
            <v>0.13571428571428501</v>
          </cell>
          <cell r="G482">
            <v>5.3571428571428499E-2</v>
          </cell>
          <cell r="H482">
            <v>2.8999999999999901E-2</v>
          </cell>
          <cell r="I482">
            <v>0.42</v>
          </cell>
          <cell r="J482">
            <v>-9.5577746077032802E-2</v>
          </cell>
          <cell r="K482">
            <v>0.52554744525547403</v>
          </cell>
          <cell r="L482">
            <v>0.17888563049853301</v>
          </cell>
          <cell r="M482">
            <v>0.16785714285714201</v>
          </cell>
          <cell r="N482">
            <v>6.7328918322295803E-2</v>
          </cell>
          <cell r="O482">
            <v>0.71656050955413997</v>
          </cell>
          <cell r="P482">
            <v>0.727176220806794</v>
          </cell>
          <cell r="Q482">
            <v>0.67940552016985101</v>
          </cell>
          <cell r="R482">
            <v>0.58191489361702098</v>
          </cell>
          <cell r="S482">
            <v>0.77176220806794005</v>
          </cell>
          <cell r="T482">
            <v>0.71019108280254695</v>
          </cell>
          <cell r="U482">
            <v>0.81104033970276002</v>
          </cell>
          <cell r="V482">
            <v>0.42781316348195297</v>
          </cell>
          <cell r="W482">
            <v>2</v>
          </cell>
          <cell r="X482">
            <v>2</v>
          </cell>
          <cell r="Y482">
            <v>2</v>
          </cell>
          <cell r="Z482">
            <v>2</v>
          </cell>
          <cell r="AA482">
            <v>1</v>
          </cell>
          <cell r="AB482">
            <v>2</v>
          </cell>
          <cell r="AC482">
            <v>2</v>
          </cell>
          <cell r="AD482">
            <v>2</v>
          </cell>
          <cell r="AE482">
            <v>2</v>
          </cell>
          <cell r="AF482">
            <v>1</v>
          </cell>
          <cell r="AG482">
            <v>18</v>
          </cell>
          <cell r="AH482" t="str">
            <v>list(list(c(-93.135373, -93.106865, -93.106765, -93.135366, -93.135373, 40.693768, 40.693633, 40.670562, 40.670618, 40.693768)))</v>
          </cell>
        </row>
        <row r="483">
          <cell r="A483">
            <v>1917220</v>
          </cell>
          <cell r="B483" t="str">
            <v>Cresco city, Iowa</v>
          </cell>
          <cell r="C483">
            <v>3888</v>
          </cell>
          <cell r="D483">
            <v>60608</v>
          </cell>
          <cell r="E483">
            <v>0.13400000000000001</v>
          </cell>
          <cell r="F483">
            <v>0.101376720901126</v>
          </cell>
          <cell r="G483">
            <v>3.3792240300375399E-2</v>
          </cell>
          <cell r="H483">
            <v>1.2E-2</v>
          </cell>
          <cell r="I483">
            <v>0.36799999999999999</v>
          </cell>
          <cell r="J483">
            <v>5.1706308169596604E-3</v>
          </cell>
          <cell r="K483">
            <v>0.46768336964415302</v>
          </cell>
          <cell r="L483">
            <v>0.14868641699273299</v>
          </cell>
          <cell r="M483">
            <v>0.14956195244055001</v>
          </cell>
          <cell r="N483">
            <v>0.34547461368653398</v>
          </cell>
          <cell r="O483">
            <v>0.71125265392781301</v>
          </cell>
          <cell r="P483">
            <v>0.54140127388534998</v>
          </cell>
          <cell r="Q483">
            <v>0.46178343949044498</v>
          </cell>
          <cell r="R483">
            <v>0.33510638297872303</v>
          </cell>
          <cell r="S483">
            <v>0.581740976645435</v>
          </cell>
          <cell r="T483">
            <v>0.54033970276008403</v>
          </cell>
          <cell r="U483">
            <v>0.72399150743099705</v>
          </cell>
          <cell r="V483">
            <v>0.32484076433121001</v>
          </cell>
          <cell r="W483">
            <v>1</v>
          </cell>
          <cell r="X483">
            <v>2</v>
          </cell>
          <cell r="Y483">
            <v>1</v>
          </cell>
          <cell r="Z483">
            <v>1</v>
          </cell>
          <cell r="AA483">
            <v>1</v>
          </cell>
          <cell r="AB483">
            <v>1</v>
          </cell>
          <cell r="AC483">
            <v>0</v>
          </cell>
          <cell r="AD483">
            <v>1</v>
          </cell>
          <cell r="AE483">
            <v>2</v>
          </cell>
          <cell r="AF483">
            <v>0</v>
          </cell>
          <cell r="AG483">
            <v>10</v>
          </cell>
          <cell r="AH483" t="str">
            <v>list(list(c(-92.140115, -92.138225, -92.130146, -92.13013, -92.1203, -92.100167, -92.100184, -92.095216, -92.095223, -92.100174, -92.100128, -92.130058, -92.130143, -92.140084, -92.140115, 43.381072, 43.381974, 43.381999, 43.385641, 43.385715, 43.38561, 43.378366, 43.378412, 43.37477, 43.374696, 43.356597, 43.35655, 43.374011, 43.375331, 43.381072)))</v>
          </cell>
        </row>
        <row r="484">
          <cell r="A484">
            <v>1960420</v>
          </cell>
          <cell r="B484" t="str">
            <v>Ottosen city, Iowa</v>
          </cell>
          <cell r="C484">
            <v>40</v>
          </cell>
          <cell r="D484">
            <v>41667</v>
          </cell>
          <cell r="E484">
            <v>0.22600000000000001</v>
          </cell>
          <cell r="F484">
            <v>6.25E-2</v>
          </cell>
          <cell r="G484">
            <v>0.125</v>
          </cell>
          <cell r="H484">
            <v>0</v>
          </cell>
          <cell r="I484">
            <v>0.60699999999999998</v>
          </cell>
          <cell r="J484">
            <v>-0.27272727272727199</v>
          </cell>
          <cell r="K484">
            <v>0.55555555555555503</v>
          </cell>
          <cell r="L484">
            <v>0.36</v>
          </cell>
          <cell r="M484">
            <v>0</v>
          </cell>
          <cell r="N484">
            <v>3.5320088300220702E-2</v>
          </cell>
          <cell r="O484">
            <v>0.918259023354564</v>
          </cell>
          <cell r="P484">
            <v>0.31953290870488299</v>
          </cell>
          <cell r="Q484">
            <v>0.94585987261146498</v>
          </cell>
          <cell r="R484">
            <v>0</v>
          </cell>
          <cell r="S484">
            <v>0.97239915074309902</v>
          </cell>
          <cell r="T484">
            <v>0.78662420382165599</v>
          </cell>
          <cell r="U484">
            <v>0.96602972399150699</v>
          </cell>
          <cell r="V484">
            <v>0</v>
          </cell>
          <cell r="W484">
            <v>2</v>
          </cell>
          <cell r="X484">
            <v>2</v>
          </cell>
          <cell r="Y484">
            <v>0</v>
          </cell>
          <cell r="Z484">
            <v>2</v>
          </cell>
          <cell r="AA484">
            <v>0</v>
          </cell>
          <cell r="AB484">
            <v>2</v>
          </cell>
          <cell r="AC484">
            <v>2</v>
          </cell>
          <cell r="AD484">
            <v>2</v>
          </cell>
          <cell r="AE484">
            <v>2</v>
          </cell>
          <cell r="AF484">
            <v>0</v>
          </cell>
          <cell r="AG484">
            <v>14</v>
          </cell>
          <cell r="AH484" t="str">
            <v>list(list(c(-94.384083, -94.369346, -94.369542, -94.375459, -94.379269, -94.379256, -94.384163, -94.384083, 42.90269, 42.902706, 42.891828, 42.891821, 42.891815, 42.894461, 42.897741, 42.90269)))</v>
          </cell>
        </row>
        <row r="485">
          <cell r="A485">
            <v>1951735</v>
          </cell>
          <cell r="B485" t="str">
            <v>Middletown city, Iowa</v>
          </cell>
          <cell r="C485">
            <v>363</v>
          </cell>
          <cell r="D485">
            <v>56750</v>
          </cell>
          <cell r="E485">
            <v>0.15</v>
          </cell>
          <cell r="F485">
            <v>0.11888111888111801</v>
          </cell>
          <cell r="G485">
            <v>2.09790209790209E-2</v>
          </cell>
          <cell r="H485">
            <v>0</v>
          </cell>
          <cell r="I485">
            <v>0.34</v>
          </cell>
          <cell r="J485">
            <v>0.14150943396226401</v>
          </cell>
          <cell r="K485">
            <v>0.42672413793103398</v>
          </cell>
          <cell r="L485">
            <v>9.49367088607595E-2</v>
          </cell>
          <cell r="M485">
            <v>0.41958041958041897</v>
          </cell>
          <cell r="N485">
            <v>0.25496688741721801</v>
          </cell>
          <cell r="O485">
            <v>0.77176220806794005</v>
          </cell>
          <cell r="P485">
            <v>0.63588110403397002</v>
          </cell>
          <cell r="Q485">
            <v>0.29830148619957497</v>
          </cell>
          <cell r="R485">
            <v>0</v>
          </cell>
          <cell r="S485">
            <v>0.44055201698513802</v>
          </cell>
          <cell r="T485">
            <v>0.39171974522292902</v>
          </cell>
          <cell r="U485">
            <v>0.48619957537154901</v>
          </cell>
          <cell r="V485">
            <v>0.99363057324840698</v>
          </cell>
          <cell r="W485">
            <v>2</v>
          </cell>
          <cell r="X485">
            <v>2</v>
          </cell>
          <cell r="Y485">
            <v>1</v>
          </cell>
          <cell r="Z485">
            <v>0</v>
          </cell>
          <cell r="AA485">
            <v>0</v>
          </cell>
          <cell r="AB485">
            <v>1</v>
          </cell>
          <cell r="AC485">
            <v>0</v>
          </cell>
          <cell r="AD485">
            <v>1</v>
          </cell>
          <cell r="AE485">
            <v>1</v>
          </cell>
          <cell r="AF485">
            <v>2</v>
          </cell>
          <cell r="AG485">
            <v>10</v>
          </cell>
          <cell r="AH485" t="str">
            <v>list(list(c(-91.271956, -91.266407, -91.266409, -91.266354, -91.266165, -91.256609, -91.256637, -91.254255, -91.254278, -91.256678, -91.256726, -91.258204, -91.270252, -91.269092, -91.271949, -91.271956, 40.827121, 40.827135, 40.829638, 40.83445, 40.834455, 40.834453, 40.830797, 40.830792, 40.827132, 40.826296, 40.823638, 40.822068, 40.822077, 40.824148, 40.825044, 40.827121)))</v>
          </cell>
        </row>
        <row r="486">
          <cell r="A486">
            <v>1904420</v>
          </cell>
          <cell r="B486" t="str">
            <v>Bancroft city, Iowa</v>
          </cell>
          <cell r="C486">
            <v>699</v>
          </cell>
          <cell r="D486">
            <v>60000</v>
          </cell>
          <cell r="E486">
            <v>0.10099999999999899</v>
          </cell>
          <cell r="F486">
            <v>8.15602836879432E-2</v>
          </cell>
          <cell r="G486">
            <v>7.09219858156028E-3</v>
          </cell>
          <cell r="H486">
            <v>6.0000000000000001E-3</v>
          </cell>
          <cell r="I486">
            <v>0.33500000000000002</v>
          </cell>
          <cell r="J486">
            <v>-4.50819672131147E-2</v>
          </cell>
          <cell r="K486">
            <v>0.39277108433734897</v>
          </cell>
          <cell r="L486">
            <v>0.11874999999999999</v>
          </cell>
          <cell r="M486">
            <v>0.244680851063829</v>
          </cell>
          <cell r="N486">
            <v>0.33222958057395102</v>
          </cell>
          <cell r="O486">
            <v>0.53609341825902301</v>
          </cell>
          <cell r="P486">
            <v>0.44798301486199499</v>
          </cell>
          <cell r="Q486">
            <v>0.151804670912951</v>
          </cell>
          <cell r="R486">
            <v>0.244680851063829</v>
          </cell>
          <cell r="S486">
            <v>0.42144373673036001</v>
          </cell>
          <cell r="T486">
            <v>0.28450106157112498</v>
          </cell>
          <cell r="U486">
            <v>0.60721868365180398</v>
          </cell>
          <cell r="V486">
            <v>0.78556263269639004</v>
          </cell>
          <cell r="W486">
            <v>1</v>
          </cell>
          <cell r="X486">
            <v>1</v>
          </cell>
          <cell r="Y486">
            <v>1</v>
          </cell>
          <cell r="Z486">
            <v>0</v>
          </cell>
          <cell r="AA486">
            <v>0</v>
          </cell>
          <cell r="AB486">
            <v>1</v>
          </cell>
          <cell r="AC486">
            <v>1</v>
          </cell>
          <cell r="AD486">
            <v>0</v>
          </cell>
          <cell r="AE486">
            <v>1</v>
          </cell>
          <cell r="AF486">
            <v>2</v>
          </cell>
          <cell r="AG486">
            <v>8</v>
          </cell>
          <cell r="AH486" t="str">
            <v>list(list(c(-94.2265, -94.221541, -94.221547, -94.226492, -94.226489, -94.219025, -94.218732, -94.21623, -94.216222, -94.211227, -94.211155, -94.206704, -94.206733, -94.211178, -94.21164, -94.216587, -94.216575, -94.221387, -94.220173, -94.222456, -94.223445, -94.223443, -94.226466, -94.2265, 43.294676, 43.294743, 43.298146, 43.298231, 43.299437, 43.29933, 43.300627, 43.300593, 43.298113, 43.298294, 43.293484, 43.293429, 43.292127, 43.29212, 43.287549, 43.287391, 43.283893, 43.283901, 43.291147, 
43.291141, 43.288701, 43.291142, 43.291134, 43.294676)))</v>
          </cell>
        </row>
        <row r="487">
          <cell r="A487">
            <v>1982425</v>
          </cell>
          <cell r="B487" t="str">
            <v>Waterloo city, Iowa</v>
          </cell>
          <cell r="C487">
            <v>67314</v>
          </cell>
          <cell r="D487">
            <v>57480</v>
          </cell>
          <cell r="E487">
            <v>0.16600000000000001</v>
          </cell>
          <cell r="F487">
            <v>0.16159546494553101</v>
          </cell>
          <cell r="G487">
            <v>6.3074138578697495E-2</v>
          </cell>
          <cell r="H487">
            <v>5.2999999999999999E-2</v>
          </cell>
          <cell r="I487">
            <v>0.34399999999999997</v>
          </cell>
          <cell r="J487">
            <v>-1.59635119726339E-2</v>
          </cell>
          <cell r="K487">
            <v>0.44906491638194501</v>
          </cell>
          <cell r="L487">
            <v>9.6039573157452596E-2</v>
          </cell>
          <cell r="M487">
            <v>0.27404978998053398</v>
          </cell>
          <cell r="N487">
            <v>0.27152317880794702</v>
          </cell>
          <cell r="O487">
            <v>0.82059447983014799</v>
          </cell>
          <cell r="P487">
            <v>0.81634819532908698</v>
          </cell>
          <cell r="Q487">
            <v>0.75583864118895905</v>
          </cell>
          <cell r="R487">
            <v>0.81170212765957395</v>
          </cell>
          <cell r="S487">
            <v>0.46284501061571098</v>
          </cell>
          <cell r="T487">
            <v>0.47770700636942598</v>
          </cell>
          <cell r="U487">
            <v>0.498938428874734</v>
          </cell>
          <cell r="V487">
            <v>0.85668789808917201</v>
          </cell>
          <cell r="W487">
            <v>2</v>
          </cell>
          <cell r="X487">
            <v>2</v>
          </cell>
          <cell r="Y487">
            <v>2</v>
          </cell>
          <cell r="Z487">
            <v>2</v>
          </cell>
          <cell r="AA487">
            <v>2</v>
          </cell>
          <cell r="AB487">
            <v>1</v>
          </cell>
          <cell r="AC487">
            <v>1</v>
          </cell>
          <cell r="AD487">
            <v>1</v>
          </cell>
          <cell r="AE487">
            <v>1</v>
          </cell>
          <cell r="AF487">
            <v>2</v>
          </cell>
          <cell r="AG487">
            <v>16</v>
          </cell>
          <cell r="AH487" t="str">
            <v>list(list(c(-92.436741, -92.435966, -92.436009, -92.412623, -92.40598, -92.40605, -92.406285, -92.406334, -92.406381, -92.40634, -92.406315, -92.406305, -92.408445, -92.408779, -92.411229, -92.411218, -92.416132, -92.415165, -92.416075, -92.416129, -92.420597, -92.425718, -92.430165, -92.433159, -92.433119, -92.428405, -92.426698, -92.425028, -92.421937, -92.41749, -92.416555, -92.41648, -92.416112, -92.416318, -92.396679, -92.396607, -92.386733, -92.386733, -92.379372, -92.379351, -92.376859, -92.322706, 
-92.322707, -92.322773, -92.322769, -92.317794, -92.297564, -92.297598, -92.258393, -92.258606, -92.253648, -92.253756, -92.258725, -92.25874, -92.253831, -92.253858, -92.249224, -92.248836, -92.249319, -92.254684, -92.254832, -92.258399, -92.255929, -92.255892, -92.258812, -92.258814, -92.257167, -92.256075, -92.256088, -92.257024, -92.257025, -92.258843, -92.258845, -92.26375, -92.263753, -92.264984, -92.264989, -92.268642, -92.268273, -92.288143, -92.293964, -92.294029, -92.293567, -92.292928, 
-92.294096, -92.297981, -92.302604, -92.301035, -92.307201, -92.309688, -92.309976, -92.309409, -92.308255, -92.300794, -92.295188, -92.291978, -92.291266, -92.287889, -92.287955, -92.273229, -92.273612, -92.278524, -92.287099, -92.284045, -92.285314, -92.297921, -92.302866, -92.302856, -92.317564, -92.3176, -92.327413, -92.327557, -92.346892, -92.366833, -92.36666, -92.376414, -92.417104, -92.431172, -92.436693, -92.436736, -92.436741, 42.469501, 42.469499, 42.473118, 42.47305, 42.472995, 42.475759, 
42.491241, 42.494889, 42.498837, 42.505677, 42.516277, 42.520106, 42.520395, 42.522085, 42.52212, 42.520321, 42.520389, 42.523928, 42.527116, 42.528724, 42.526604, 42.524828, 42.524597, 42.526659, 42.526985, 42.529015, 42.53299, 42.535058, 42.536668, 42.537486, 42.538108, 42.538802, 42.55588, 42.570466, 42.570459, 42.563201, 42.563215, 42.56499, 42.565053, 42.563228, 42.563236, 42.563136, 42.555886, 42.542013, 42.531099, 42.531034, 42.531181, 42.527569, 42.527312, 42.522637, 42.522555, 42.519956, 
42.519993, 42.518167, 42.51813, 42.517241, 42.517205, 42.517202, 42.510795, 42.510833, 42.512728, 42.511804, 42.511241, 42.508428, 42.508441, 42.508252, 42.508242, 42.507909, 42.505776, 42.50567, 42.505409, 42.505419, 42.501778, 42.501817, 42.500087, 42.500099, 42.498225, 42.49826, 42.474981, 42.481481, 42.483386, 42.47889, 42.478453, 42.476023, 42.473622, 42.470143, 42.467963, 42.467167, 42.467078, 42.464153, 42.46092, 42.459441, 42.458144, 42.454494, 42.453376, 42.45399, 42.453977, 42.453914, 42.446626, 
42.446504, 42.431956, 42.431981, 42.432092, 42.428959, 42.428461, 42.428611, 42.42859, 42.432195, 42.432127, 42.428525, 42.428509, 42.421237, 42.421235, 42.421193, 42.432091, 42.432058, 42.432054, 42.432001, 42.431983, 42.464245, 42.469501)))</v>
          </cell>
        </row>
        <row r="488">
          <cell r="A488">
            <v>1900505</v>
          </cell>
          <cell r="B488" t="str">
            <v>Adel city, Iowa</v>
          </cell>
          <cell r="C488">
            <v>6153</v>
          </cell>
          <cell r="D488">
            <v>95250</v>
          </cell>
          <cell r="E488">
            <v>7.1999999999999995E-2</v>
          </cell>
          <cell r="F488">
            <v>9.4856661045531199E-2</v>
          </cell>
          <cell r="G488">
            <v>6.8296795952782402E-2</v>
          </cell>
          <cell r="H488">
            <v>2.7E-2</v>
          </cell>
          <cell r="I488">
            <v>0.28999999999999998</v>
          </cell>
          <cell r="J488">
            <v>0.67110266159695797</v>
          </cell>
          <cell r="K488">
            <v>0.30562874251497002</v>
          </cell>
          <cell r="L488">
            <v>2.0239570425444001E-2</v>
          </cell>
          <cell r="M488">
            <v>0.247048903878583</v>
          </cell>
          <cell r="N488">
            <v>0.90838852097130196</v>
          </cell>
          <cell r="O488">
            <v>0.35987261146496802</v>
          </cell>
          <cell r="P488">
            <v>0.51486199575371505</v>
          </cell>
          <cell r="Q488">
            <v>0.79617834394904397</v>
          </cell>
          <cell r="R488">
            <v>0.55638297872340403</v>
          </cell>
          <cell r="S488">
            <v>0.234607218683651</v>
          </cell>
          <cell r="T488">
            <v>0.109341825902335</v>
          </cell>
          <cell r="U488">
            <v>0.136942675159235</v>
          </cell>
          <cell r="V488">
            <v>0.79617834394904397</v>
          </cell>
          <cell r="W488">
            <v>0</v>
          </cell>
          <cell r="X488">
            <v>1</v>
          </cell>
          <cell r="Y488">
            <v>1</v>
          </cell>
          <cell r="Z488">
            <v>2</v>
          </cell>
          <cell r="AA488">
            <v>1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2</v>
          </cell>
          <cell r="AG488">
            <v>7</v>
          </cell>
          <cell r="AH488" t="str">
            <v>list(list(c(-94.05247, -94.04766, -94.047662, -94.047661, -94.046497, -94.047304, -94.047302, -94.042217, -94.042132, -94.027616, -94.027606, -94.025107, -94.021339, -94.019253, -94.017837, -94.015098, -94.01408, -94.008373, -94.008398, -94.012011, -94.012464, -94.011688, -94.007826, -94.002858, -93.995273, -93.995304, -93.998785, -93.998729, -93.989078, -93.990228, -93.989074, -93.989106, -93.984474, -93.981451, -93.978012, -93.974493, -93.974481, -93.969599, -93.969909, -93.959989, -93.960008, 
-93.964806, -93.96481, -93.960023, -93.95055, -93.950535, -93.954228, -93.955345, -93.955343, -93.959992, -93.960013, -93.969635, -93.969624, -93.979349, -93.979278, -93.988973, -93.989038, -93.990901, -93.990758, -93.991687, -93.994498, -93.995019, -93.997965, -94.001229, -94.005193, -94.008152, -94.008162, -94.012086, -94.009558, -94.008366, -94.008359, -94.007494, -94.006443, -94.005656, -94.004876, -94.003658, -94.003432, -94.003434, -94.00817, -94.008284, -94.005393, -94.00536, -94.001783, -93.997811, 
-93.997783, -93.999664, -94.000864, -94.004901, -94.007612, -94.006264, -94.005709, -94.002318, -93.998786, -94.002814, -94.002782, -94.007559, -94.007612, -94.012791, -94.012761, -94.013038, -94.030723, -94.030799, -94.031245, -94.032036, -94.032046, -94.047658, -94.047661, -94.052488, -94.05247, 41.606682, 41.607891, 41.611088, 41.611215, 41.61123, 41.610019, 41.607993, 41.609623, 41.625718, 41.625645, 41.630342, 41.626075, 41.623901, 41.624504, 41.623514, 41.623029, 41.622064, 41.622109, 41.616681, 
41.61669, 41.614876, 41.615894, 41.616132, 41.617055, 41.617445, 41.618522, 41.618805, 41.622148, 41.622072, 41.62179, 41.619381, 41.614854, 41.614821, 41.616395, 41.616974, 41.616489, 41.618478, 41.618465, 41.614607, 41.614657, 41.616876, 41.616844, 41.618454, 41.618688, 41.618775, 41.614618, 41.614633, 41.614638, 41.614265, 41.614266, 41.607593, 41.607595, 41.611251, 41.611214, 41.607642, 41.607592, 41.611145, 41.610755, 41.608509, 41.60759, 41.607585, 41.608896, 41.609783, 41.609587, 41.610137, 
41.612799, 41.61416, 41.614283, 41.612734, 41.612159, 41.6108, 41.610494, 41.609714, 41.6097, 41.609467, 41.60945, 41.609403, 41.608147, 41.608246, 41.604917, 41.604925, 41.603947, 41.603947, 41.602539, 41.600517, 41.600352, 41.60156, 41.602977, 41.602977, 41.600376, 41.59624, 41.592295, 41.586181, 41.586104, 41.582608, 41.582608, 41.58597, 41.586035, 41.597739, 41.60033, 41.600342, 41.598711, 41.598499, 41.598496, 41.599982, 41.600335, 41.602158, 41.602186, 41.606682)))</v>
          </cell>
        </row>
        <row r="489">
          <cell r="A489">
            <v>1922215</v>
          </cell>
          <cell r="B489" t="str">
            <v>Dow City city, Iowa</v>
          </cell>
          <cell r="C489">
            <v>485</v>
          </cell>
          <cell r="D489">
            <v>48421</v>
          </cell>
          <cell r="E489">
            <v>0.214</v>
          </cell>
          <cell r="F489">
            <v>9.2233009708737795E-2</v>
          </cell>
          <cell r="G489">
            <v>3.88349514563106E-2</v>
          </cell>
          <cell r="H489">
            <v>0</v>
          </cell>
          <cell r="I489">
            <v>0.307</v>
          </cell>
          <cell r="J489">
            <v>-4.9019607843137199E-2</v>
          </cell>
          <cell r="K489">
            <v>0.56333333333333302</v>
          </cell>
          <cell r="L489">
            <v>0</v>
          </cell>
          <cell r="M489">
            <v>0.19417475728155301</v>
          </cell>
          <cell r="N489">
            <v>9.2715231788079402E-2</v>
          </cell>
          <cell r="O489">
            <v>0.89915074309978704</v>
          </cell>
          <cell r="P489">
            <v>0.49787685774946899</v>
          </cell>
          <cell r="Q489">
            <v>0.52441613588110403</v>
          </cell>
          <cell r="R489">
            <v>0</v>
          </cell>
          <cell r="S489">
            <v>0.29511677282377902</v>
          </cell>
          <cell r="T489">
            <v>0.81104033970276002</v>
          </cell>
          <cell r="U489">
            <v>0</v>
          </cell>
          <cell r="V489">
            <v>0.56263269639065805</v>
          </cell>
          <cell r="W489">
            <v>2</v>
          </cell>
          <cell r="X489">
            <v>2</v>
          </cell>
          <cell r="Y489">
            <v>1</v>
          </cell>
          <cell r="Z489">
            <v>1</v>
          </cell>
          <cell r="AA489">
            <v>0</v>
          </cell>
          <cell r="AB489">
            <v>0</v>
          </cell>
          <cell r="AC489">
            <v>1</v>
          </cell>
          <cell r="AD489">
            <v>2</v>
          </cell>
          <cell r="AE489">
            <v>0</v>
          </cell>
          <cell r="AF489">
            <v>1</v>
          </cell>
          <cell r="AG489">
            <v>10</v>
          </cell>
          <cell r="AH489" t="str">
            <v>list(list(c(-95.500136, -95.498477, -95.498409, -95.49608, -95.496002, -95.492633, -95.491111, -95.488859, -95.488878, -95.493702, -95.493696, -95.498524, -95.49848, -95.50019, -95.500136, 41.928793, 41.929464, 41.93071, 41.931558, 41.932354, 41.932518, 41.932592, 41.932702, 41.925008, 41.92499, 41.921369, 41.92139, 41.924625, 41.924637, 41.928793)))</v>
          </cell>
        </row>
        <row r="490">
          <cell r="A490">
            <v>1924600</v>
          </cell>
          <cell r="B490" t="str">
            <v>Eldridge city, Iowa</v>
          </cell>
          <cell r="C490">
            <v>6726</v>
          </cell>
          <cell r="D490">
            <v>106316</v>
          </cell>
          <cell r="E490">
            <v>1.2999999999999999E-2</v>
          </cell>
          <cell r="F490">
            <v>4.1401273885350302E-2</v>
          </cell>
          <cell r="G490">
            <v>2.08775654635527E-2</v>
          </cell>
          <cell r="H490">
            <v>0.01</v>
          </cell>
          <cell r="I490">
            <v>0.307</v>
          </cell>
          <cell r="J490">
            <v>0.19023181737745501</v>
          </cell>
          <cell r="K490">
            <v>0.16692056583242601</v>
          </cell>
          <cell r="L490">
            <v>2.2145328719723099E-2</v>
          </cell>
          <cell r="M490">
            <v>0.185421089879688</v>
          </cell>
          <cell r="N490">
            <v>0.95364238410596003</v>
          </cell>
          <cell r="O490">
            <v>4.4585987261146397E-2</v>
          </cell>
          <cell r="P490">
            <v>0.19639065817409701</v>
          </cell>
          <cell r="Q490">
            <v>0.29723991507430902</v>
          </cell>
          <cell r="R490">
            <v>0.3</v>
          </cell>
          <cell r="S490">
            <v>0.29511677282377902</v>
          </cell>
          <cell r="T490">
            <v>9.5541401273885294E-3</v>
          </cell>
          <cell r="U490">
            <v>0.144373673036093</v>
          </cell>
          <cell r="V490">
            <v>0.52123142250530696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1</v>
          </cell>
          <cell r="AG490">
            <v>1</v>
          </cell>
          <cell r="AH490" t="str">
            <v>list(list(c(-90.627172, -90.617531, -90.617496, -90.607757, -90.6077, -90.605274, -90.605238, -90.602652, -90.602626, -90.597927, -90.59789, -90.597858, -90.607562, -90.607527, -90.597813, -90.593012, -90.587081, -90.583478, -90.583361, -90.581289, -90.578405, -90.578439, -90.578441, -90.568705, -90.568707, -90.561448, -90.561469, -90.54964, -90.549363, -90.549491, -90.568892, -90.568891, -90.570616, -90.572183, -90.580742, -90.58072, -90.607193, -90.612644, -90.615506, -90.627125, -90.627172, 41.629316, 
41.629241, 41.636526, 41.636462, 41.643748, 41.643746, 41.64739, 41.647393, 41.649863, 41.649869, 41.654692, 41.658332, 41.658315, 41.662419, 41.662443, 41.661962, 41.661985, 41.662639, 41.665633, 41.665634, 41.665635, 41.662463, 41.661991, 41.661995, 41.665594, 41.665609, 41.662009, 41.662002, 41.661635, 41.618391, 41.61832, 41.617803, 41.620939, 41.619355, 41.619261, 41.618283, 41.618211, 41.619, 41.61945, 41.622861, 41.629316)))</v>
          </cell>
        </row>
        <row r="491">
          <cell r="A491">
            <v>1905365</v>
          </cell>
          <cell r="B491" t="str">
            <v>Bedford city, Iowa</v>
          </cell>
          <cell r="C491">
            <v>1508</v>
          </cell>
          <cell r="D491">
            <v>60781</v>
          </cell>
          <cell r="E491">
            <v>0.1</v>
          </cell>
          <cell r="F491">
            <v>0.13739130434782601</v>
          </cell>
          <cell r="G491">
            <v>1.21739130434782E-2</v>
          </cell>
          <cell r="H491">
            <v>7.0000000000000007E-2</v>
          </cell>
          <cell r="I491">
            <v>0.35599999999999998</v>
          </cell>
          <cell r="J491">
            <v>4.72222222222222E-2</v>
          </cell>
          <cell r="K491">
            <v>0.49946294307196498</v>
          </cell>
          <cell r="L491">
            <v>0.23605150214592199</v>
          </cell>
          <cell r="M491">
            <v>0.182608695652173</v>
          </cell>
          <cell r="N491">
            <v>0.35651214128035302</v>
          </cell>
          <cell r="O491">
            <v>0.52547770700636898</v>
          </cell>
          <cell r="P491">
            <v>0.73354564755838603</v>
          </cell>
          <cell r="Q491">
            <v>0.19532908704883201</v>
          </cell>
          <cell r="R491">
            <v>0.88404255319148894</v>
          </cell>
          <cell r="S491">
            <v>0.52123142250530696</v>
          </cell>
          <cell r="T491">
            <v>0.64331210191082799</v>
          </cell>
          <cell r="U491">
            <v>0.90021231422505299</v>
          </cell>
          <cell r="V491">
            <v>0.50636942675159202</v>
          </cell>
          <cell r="W491">
            <v>1</v>
          </cell>
          <cell r="X491">
            <v>1</v>
          </cell>
          <cell r="Y491">
            <v>2</v>
          </cell>
          <cell r="Z491">
            <v>0</v>
          </cell>
          <cell r="AA491">
            <v>2</v>
          </cell>
          <cell r="AB491">
            <v>1</v>
          </cell>
          <cell r="AC491">
            <v>0</v>
          </cell>
          <cell r="AD491">
            <v>1</v>
          </cell>
          <cell r="AE491">
            <v>2</v>
          </cell>
          <cell r="AF491">
            <v>1</v>
          </cell>
          <cell r="AG491">
            <v>11</v>
          </cell>
          <cell r="AH491" t="str">
            <v>list(list(c(-94.739812, -94.730305, -94.730266, -94.711403, -94.711484, -94.711393, -94.721467, -94.735123, -94.735071, -94.739915, -94.739812, 40.676865, 40.676749, 40.680396, 40.680194, 40.676905, 40.662104, 40.662211, 40.662357, 40.669626, 40.670334, 40.676865)))</v>
          </cell>
        </row>
        <row r="492">
          <cell r="A492">
            <v>1938415</v>
          </cell>
          <cell r="B492" t="str">
            <v>Inwood city, Iowa</v>
          </cell>
          <cell r="C492">
            <v>928</v>
          </cell>
          <cell r="D492">
            <v>62333</v>
          </cell>
          <cell r="E492">
            <v>5.2999999999999999E-2</v>
          </cell>
          <cell r="F492">
            <v>3.125E-2</v>
          </cell>
          <cell r="G492">
            <v>1.8749999999999999E-2</v>
          </cell>
          <cell r="H492">
            <v>0.03</v>
          </cell>
          <cell r="I492">
            <v>0.33700000000000002</v>
          </cell>
          <cell r="J492">
            <v>0.14004914004913999</v>
          </cell>
          <cell r="K492">
            <v>0.43421052631578899</v>
          </cell>
          <cell r="L492">
            <v>2.4390243902439001E-2</v>
          </cell>
          <cell r="M492">
            <v>0.19062499999999999</v>
          </cell>
          <cell r="N492">
            <v>0.39845474613686499</v>
          </cell>
          <cell r="O492">
            <v>0.22929936305732401</v>
          </cell>
          <cell r="P492">
            <v>0.14861995753715401</v>
          </cell>
          <cell r="Q492">
            <v>0.26433121019108202</v>
          </cell>
          <cell r="R492">
            <v>0.59574468085106302</v>
          </cell>
          <cell r="S492">
            <v>0.43099787685774898</v>
          </cell>
          <cell r="T492">
            <v>0.42569002123142202</v>
          </cell>
          <cell r="U492">
            <v>0.15074309978768499</v>
          </cell>
          <cell r="V492">
            <v>0.54670912951167705</v>
          </cell>
          <cell r="W492">
            <v>1</v>
          </cell>
          <cell r="X492">
            <v>0</v>
          </cell>
          <cell r="Y492">
            <v>0</v>
          </cell>
          <cell r="Z492">
            <v>0</v>
          </cell>
          <cell r="AA492">
            <v>1</v>
          </cell>
          <cell r="AB492">
            <v>1</v>
          </cell>
          <cell r="AC492">
            <v>0</v>
          </cell>
          <cell r="AD492">
            <v>1</v>
          </cell>
          <cell r="AE492">
            <v>0</v>
          </cell>
          <cell r="AF492">
            <v>1</v>
          </cell>
          <cell r="AG492">
            <v>5</v>
          </cell>
          <cell r="AH492" t="str">
            <v>list(list(c(-96.44806, -96.420044, -96.421009, -96.430832, -96.430886, -96.431174, -96.431502, -96.432244, -96.43345, -96.433416, -96.448517, -96.44806, 43.316672, 43.316413, 43.301865, 43.301945, 43.298652, 43.298657, 43.299836, 43.300851, 43.300864, 43.301987, 43.302173, 43.316672)))</v>
          </cell>
        </row>
        <row r="493">
          <cell r="A493">
            <v>1907660</v>
          </cell>
          <cell r="B493" t="str">
            <v>Bouton city, Iowa</v>
          </cell>
          <cell r="C493">
            <v>127</v>
          </cell>
          <cell r="D493">
            <v>76875</v>
          </cell>
          <cell r="E493">
            <v>0.185</v>
          </cell>
          <cell r="F493">
            <v>0.122807017543859</v>
          </cell>
          <cell r="G493">
            <v>8.7719298245614002E-2</v>
          </cell>
          <cell r="H493">
            <v>1.4999999999999999E-2</v>
          </cell>
          <cell r="I493">
            <v>0.42199999999999999</v>
          </cell>
          <cell r="J493">
            <v>-1.5503875968992199E-2</v>
          </cell>
          <cell r="K493">
            <v>0.494623655913978</v>
          </cell>
          <cell r="L493">
            <v>8.0645161290322495E-2</v>
          </cell>
          <cell r="M493">
            <v>0.175438596491228</v>
          </cell>
          <cell r="N493">
            <v>0.72406181015452498</v>
          </cell>
          <cell r="O493">
            <v>0.854564755838641</v>
          </cell>
          <cell r="P493">
            <v>0.65923566878980799</v>
          </cell>
          <cell r="Q493">
            <v>0.87261146496815201</v>
          </cell>
          <cell r="R493">
            <v>0.37553191489361698</v>
          </cell>
          <cell r="S493">
            <v>0.77707006369426701</v>
          </cell>
          <cell r="T493">
            <v>0.62845010615711205</v>
          </cell>
          <cell r="U493">
            <v>0.41295116772823698</v>
          </cell>
          <cell r="V493">
            <v>0.47346072186836502</v>
          </cell>
          <cell r="W493">
            <v>0</v>
          </cell>
          <cell r="X493">
            <v>2</v>
          </cell>
          <cell r="Y493">
            <v>1</v>
          </cell>
          <cell r="Z493">
            <v>2</v>
          </cell>
          <cell r="AA493">
            <v>1</v>
          </cell>
          <cell r="AB493">
            <v>2</v>
          </cell>
          <cell r="AC493">
            <v>1</v>
          </cell>
          <cell r="AD493">
            <v>1</v>
          </cell>
          <cell r="AE493">
            <v>1</v>
          </cell>
          <cell r="AF493">
            <v>1</v>
          </cell>
          <cell r="AG493">
            <v>12</v>
          </cell>
          <cell r="AH493" t="str">
            <v>list(list(c(-94.014237, -94.011839, -94.006766, -94.00684, -94.008836, -94.013172, -94.014498, -94.014237, 41.852739, 41.85333, 41.853361, 41.849712, 41.848806, 41.848773, 41.849733, 41.852739)))</v>
          </cell>
        </row>
        <row r="494">
          <cell r="A494">
            <v>1978600</v>
          </cell>
          <cell r="B494" t="str">
            <v>Toronto city, Iowa</v>
          </cell>
          <cell r="C494">
            <v>102</v>
          </cell>
          <cell r="D494">
            <v>51786</v>
          </cell>
          <cell r="E494">
            <v>5.7000000000000002E-2</v>
          </cell>
          <cell r="F494">
            <v>7.4999999999999997E-2</v>
          </cell>
          <cell r="G494">
            <v>0.1</v>
          </cell>
          <cell r="H494">
            <v>0</v>
          </cell>
          <cell r="I494">
            <v>0.57699999999999996</v>
          </cell>
          <cell r="J494">
            <v>-0.17741935483870899</v>
          </cell>
          <cell r="K494">
            <v>0.52112676056338003</v>
          </cell>
          <cell r="L494">
            <v>9.0909090909090898E-2</v>
          </cell>
          <cell r="M494">
            <v>0.22500000000000001</v>
          </cell>
          <cell r="N494">
            <v>0.153421633554083</v>
          </cell>
          <cell r="O494">
            <v>0.256900212314225</v>
          </cell>
          <cell r="P494">
            <v>0.39808917197452198</v>
          </cell>
          <cell r="Q494">
            <v>0.904458598726114</v>
          </cell>
          <cell r="R494">
            <v>0</v>
          </cell>
          <cell r="S494">
            <v>0.96178343949044498</v>
          </cell>
          <cell r="T494">
            <v>0.69426751592356595</v>
          </cell>
          <cell r="U494">
            <v>0.46921443736730301</v>
          </cell>
          <cell r="V494">
            <v>0.71762208067940503</v>
          </cell>
          <cell r="W494">
            <v>2</v>
          </cell>
          <cell r="X494">
            <v>0</v>
          </cell>
          <cell r="Y494">
            <v>1</v>
          </cell>
          <cell r="Z494">
            <v>2</v>
          </cell>
          <cell r="AA494">
            <v>0</v>
          </cell>
          <cell r="AB494">
            <v>2</v>
          </cell>
          <cell r="AC494">
            <v>2</v>
          </cell>
          <cell r="AD494">
            <v>2</v>
          </cell>
          <cell r="AE494">
            <v>1</v>
          </cell>
          <cell r="AF494">
            <v>2</v>
          </cell>
          <cell r="AG494">
            <v>14</v>
          </cell>
          <cell r="AH494" t="str">
            <v>list(list(c(-90.866409, -90.86595, -90.864459, -90.859452, -90.859491, -90.864454, -90.865711, -90.867816, -90.866409, 41.905627, 41.908028, 41.906538, 41.906491, 41.898759, 41.899693, 41.903109, 41.903315, 41.905627)))</v>
          </cell>
        </row>
        <row r="495">
          <cell r="A495">
            <v>1900595</v>
          </cell>
          <cell r="B495" t="str">
            <v>Afton city, Iowa</v>
          </cell>
          <cell r="C495">
            <v>874</v>
          </cell>
          <cell r="D495">
            <v>54545</v>
          </cell>
          <cell r="E495">
            <v>0.13900000000000001</v>
          </cell>
          <cell r="F495">
            <v>0.18437500000000001</v>
          </cell>
          <cell r="G495">
            <v>8.1250000000000003E-2</v>
          </cell>
          <cell r="H495">
            <v>2.8999999999999901E-2</v>
          </cell>
          <cell r="I495">
            <v>0.436</v>
          </cell>
          <cell r="J495">
            <v>3.4319526627218898E-2</v>
          </cell>
          <cell r="K495">
            <v>0.459322033898305</v>
          </cell>
          <cell r="L495">
            <v>0.18393782383419599</v>
          </cell>
          <cell r="M495">
            <v>0.12812499999999999</v>
          </cell>
          <cell r="N495">
            <v>0.20860927152317801</v>
          </cell>
          <cell r="O495">
            <v>0.72929936305732401</v>
          </cell>
          <cell r="P495">
            <v>0.88110403397027603</v>
          </cell>
          <cell r="Q495">
            <v>0.84819532908704798</v>
          </cell>
          <cell r="R495">
            <v>0.58191489361702098</v>
          </cell>
          <cell r="S495">
            <v>0.81740976645435204</v>
          </cell>
          <cell r="T495">
            <v>0.50955414012738798</v>
          </cell>
          <cell r="U495">
            <v>0.82484076433121001</v>
          </cell>
          <cell r="V495">
            <v>0.23036093418258999</v>
          </cell>
          <cell r="W495">
            <v>2</v>
          </cell>
          <cell r="X495">
            <v>2</v>
          </cell>
          <cell r="Y495">
            <v>2</v>
          </cell>
          <cell r="Z495">
            <v>2</v>
          </cell>
          <cell r="AA495">
            <v>1</v>
          </cell>
          <cell r="AB495">
            <v>2</v>
          </cell>
          <cell r="AC495">
            <v>0</v>
          </cell>
          <cell r="AD495">
            <v>1</v>
          </cell>
          <cell r="AE495">
            <v>2</v>
          </cell>
          <cell r="AF495">
            <v>0</v>
          </cell>
          <cell r="AG495">
            <v>14</v>
          </cell>
          <cell r="AH495" t="str">
            <v>list(list(c(-94.204749, -94.202165, -94.202788, -94.199968, -94.197731, -94.196508, -94.185664, -94.185688, -94.204653, -94.204749, 41.034676, 41.034678, 41.037271, 41.034681, 41.034684, 41.034683, 41.034681, 41.020286, 41.020198, 41.034676)))</v>
          </cell>
        </row>
        <row r="496">
          <cell r="A496">
            <v>1944355</v>
          </cell>
          <cell r="B496" t="str">
            <v>Leland city, Iowa</v>
          </cell>
          <cell r="C496">
            <v>249</v>
          </cell>
          <cell r="D496">
            <v>52500</v>
          </cell>
          <cell r="E496">
            <v>0.187</v>
          </cell>
          <cell r="F496">
            <v>0.196721311475409</v>
          </cell>
          <cell r="G496">
            <v>0.114754098360655</v>
          </cell>
          <cell r="H496">
            <v>0.113</v>
          </cell>
          <cell r="I496">
            <v>0.34599999999999997</v>
          </cell>
          <cell r="J496">
            <v>-0.13840830449826899</v>
          </cell>
          <cell r="K496">
            <v>0.58152173913043403</v>
          </cell>
          <cell r="L496">
            <v>8.9552238805970102E-2</v>
          </cell>
          <cell r="M496">
            <v>0.15573770491803199</v>
          </cell>
          <cell r="N496">
            <v>0.16666666666666599</v>
          </cell>
          <cell r="O496">
            <v>0.86093418259023302</v>
          </cell>
          <cell r="P496">
            <v>0.89915074309978704</v>
          </cell>
          <cell r="Q496">
            <v>0.92675159235668703</v>
          </cell>
          <cell r="R496">
            <v>0.95319148936170195</v>
          </cell>
          <cell r="S496">
            <v>0.47983014861995699</v>
          </cell>
          <cell r="T496">
            <v>0.84182590233545596</v>
          </cell>
          <cell r="U496">
            <v>0.46496815286624199</v>
          </cell>
          <cell r="V496">
            <v>0.36624203821655998</v>
          </cell>
          <cell r="W496">
            <v>2</v>
          </cell>
          <cell r="X496">
            <v>2</v>
          </cell>
          <cell r="Y496">
            <v>2</v>
          </cell>
          <cell r="Z496">
            <v>2</v>
          </cell>
          <cell r="AA496">
            <v>2</v>
          </cell>
          <cell r="AB496">
            <v>1</v>
          </cell>
          <cell r="AC496">
            <v>2</v>
          </cell>
          <cell r="AD496">
            <v>2</v>
          </cell>
          <cell r="AE496">
            <v>1</v>
          </cell>
          <cell r="AF496">
            <v>1</v>
          </cell>
          <cell r="AG496">
            <v>17</v>
          </cell>
          <cell r="AH496" t="str">
            <v>list(list(c(-93.646735, -93.64129, -93.63928, -93.638909, -93.641506, -93.64153, -93.646773, -93.646655, -93.624005, -93.623967, -93.625184, -93.626853, -93.627033, -93.646777, -93.646735, 43.328076, 43.328242, 43.333529, 43.335308, 43.335304, 43.337173, 43.337083, 43.342356, 43.342405, 43.337173, 43.33416, 43.331686, 43.320843, 43.320864, 43.328076)))</v>
          </cell>
        </row>
        <row r="497">
          <cell r="A497">
            <v>1944400</v>
          </cell>
          <cell r="B497" t="str">
            <v>Le Mars city, Iowa</v>
          </cell>
          <cell r="C497">
            <v>10571</v>
          </cell>
          <cell r="D497">
            <v>74701</v>
          </cell>
          <cell r="E497">
            <v>9.1999999999999998E-2</v>
          </cell>
          <cell r="F497">
            <v>0.109626900046061</v>
          </cell>
          <cell r="G497">
            <v>5.8728696453247298E-2</v>
          </cell>
          <cell r="H497">
            <v>2.79999999999999E-2</v>
          </cell>
          <cell r="I497">
            <v>0.29099999999999998</v>
          </cell>
          <cell r="J497">
            <v>7.58192550376552E-2</v>
          </cell>
          <cell r="K497">
            <v>0.433521923620933</v>
          </cell>
          <cell r="L497">
            <v>3.7677304964538999E-2</v>
          </cell>
          <cell r="M497">
            <v>0.197144173192077</v>
          </cell>
          <cell r="N497">
            <v>0.68874172185430405</v>
          </cell>
          <cell r="O497">
            <v>0.483014861995753</v>
          </cell>
          <cell r="P497">
            <v>0.58917197452229297</v>
          </cell>
          <cell r="Q497">
            <v>0.71974522292993603</v>
          </cell>
          <cell r="R497">
            <v>0.56595744680851001</v>
          </cell>
          <cell r="S497">
            <v>0.243099787685774</v>
          </cell>
          <cell r="T497">
            <v>0.42250530785562601</v>
          </cell>
          <cell r="U497">
            <v>0.201698513800424</v>
          </cell>
          <cell r="V497">
            <v>0.57643312101910804</v>
          </cell>
          <cell r="W497">
            <v>0</v>
          </cell>
          <cell r="X497">
            <v>1</v>
          </cell>
          <cell r="Y497">
            <v>1</v>
          </cell>
          <cell r="Z497">
            <v>2</v>
          </cell>
          <cell r="AA497">
            <v>1</v>
          </cell>
          <cell r="AB497">
            <v>0</v>
          </cell>
          <cell r="AC497">
            <v>0</v>
          </cell>
          <cell r="AD497">
            <v>1</v>
          </cell>
          <cell r="AE497">
            <v>0</v>
          </cell>
          <cell r="AF497">
            <v>1</v>
          </cell>
          <cell r="AG497">
            <v>7</v>
          </cell>
          <cell r="AH497" t="str">
            <v>list(list(c(-96.228306, -96.213503, -96.213518, -96.209014, -96.209014, -96.206965, -96.201492, -96.19863, -96.196658, -96.196751, -96.198533, -96.199699, -96.199483, -96.194701, -96.194538, -96.189691, -96.189544, -96.190768, -96.190624, -96.189189, -96.189148, -96.174745, -96.162129, -96.159618, -96.155275, -96.155049, -96.152785, -96.15269, -96.15492, -96.154859, -96.152539, -96.144969, -96.143573, -96.142462, -96.14106, -96.140557, -96.137737, -96.136303, -96.13495, -96.134991, -96.140084, -96.145134, 
-96.145183, -96.142713, -96.142756, -96.143048, -96.141584, -96.141696, -96.143068, -96.143091, -96.145621, -96.145607, -96.150548, -96.150561, -96.155498, -96.155505, -96.16049, -96.160495, -96.165528, -96.165456, -96.170459, -96.170475, -96.175492, -96.175494, -96.1787, -96.17872, -96.178042, -96.175486, -96.175489, -96.175445, -96.185243, -96.185382, -96.190392, -96.190259, -96.195195, -96.195127, -96.199923, -96.200114, -96.195284, -96.195331, -96.197768, -96.197813, -96.211079, -96.211522, -96.213392, 
-96.213491, -96.218411, -96.218431, -96.228286, -96.228306, 42.764271, 42.764104, 42.771261, 42.771277, 42.7683, 42.764183, 42.764415, 42.765903, 42.768098, 42.769968, 42.769911, 42.771442, 42.78229, 42.782337, 42.785975, 42.785994, 42.793229, 42.794297, 42.800464, 42.800458, 42.802335, 42.80228, 42.802255, 42.802354, 42.807583, 42.809107, 42.809157, 42.811062, 42.811039, 42.812124, 42.812497, 42.81242, 42.811837, 42.809623, 42.809694, 42.811169, 42.811202, 42.809801, 42.809894, 42.804688, 42.805303, 
42.802551, 42.796848, 42.796847, 42.793244, 42.778818, 42.778803, 42.775688, 42.775703, 42.771448, 42.77145, 42.766103, 42.76611, 42.76419, 42.764195, 42.762067, 42.762088, 42.764216, 42.764231, 42.771389, 42.7714, 42.767847, 42.767863, 42.769679, 42.769675, 42.766675, 42.766677, 42.766599, 42.764255, 42.760598, 42.760597, 42.749719, 42.749749, 42.757003, 42.756955, 42.760588, 42.760584, 42.753329, 42.753336, 42.751527, 42.751521, 42.749731, 42.749673, 42.749948, 42.749904, 42.756883, 42.756938, 
42.76057, 42.760648, 42.764271), c(-96.213491, -96.209857, -96.209959, -96.210663, -96.21187, -96.213502, -96.213491, 42.756883, 42.756905, 42.760519, 42.762218, 42.76362, 42.763633, 42.756883)))</v>
          </cell>
        </row>
        <row r="498">
          <cell r="A498">
            <v>1983055</v>
          </cell>
          <cell r="B498" t="str">
            <v>Webster city, Iowa</v>
          </cell>
          <cell r="C498">
            <v>94</v>
          </cell>
          <cell r="D498">
            <v>34773</v>
          </cell>
          <cell r="E498">
            <v>4.4999999999999998E-2</v>
          </cell>
          <cell r="F498">
            <v>4.54545454545454E-2</v>
          </cell>
          <cell r="G498">
            <v>9.0909090909090898E-2</v>
          </cell>
          <cell r="H498">
            <v>3.5000000000000003E-2</v>
          </cell>
          <cell r="I498">
            <v>0.26899999999999902</v>
          </cell>
          <cell r="J498">
            <v>6.8181818181818094E-2</v>
          </cell>
          <cell r="K498">
            <v>0.38571428571428501</v>
          </cell>
          <cell r="L498">
            <v>0.245283018867924</v>
          </cell>
          <cell r="M498">
            <v>0.15909090909090901</v>
          </cell>
          <cell r="N498">
            <v>8.8300220750551807E-3</v>
          </cell>
          <cell r="O498">
            <v>0.18152866242038199</v>
          </cell>
          <cell r="P498">
            <v>0.210191082802547</v>
          </cell>
          <cell r="Q498">
            <v>0.87898089171974503</v>
          </cell>
          <cell r="R498">
            <v>0.65</v>
          </cell>
          <cell r="S498">
            <v>0.161358811040339</v>
          </cell>
          <cell r="T498">
            <v>0.272823779193205</v>
          </cell>
          <cell r="U498">
            <v>0.91188959660297197</v>
          </cell>
          <cell r="V498">
            <v>0.39171974522292902</v>
          </cell>
          <cell r="W498">
            <v>2</v>
          </cell>
          <cell r="X498">
            <v>0</v>
          </cell>
          <cell r="Y498">
            <v>0</v>
          </cell>
          <cell r="Z498">
            <v>2</v>
          </cell>
          <cell r="AA498">
            <v>1</v>
          </cell>
          <cell r="AB498">
            <v>0</v>
          </cell>
          <cell r="AC498">
            <v>0</v>
          </cell>
          <cell r="AD498">
            <v>0</v>
          </cell>
          <cell r="AE498">
            <v>2</v>
          </cell>
          <cell r="AF498">
            <v>1</v>
          </cell>
          <cell r="AG498">
            <v>8</v>
          </cell>
          <cell r="AH498" t="str">
            <v>list(list(c(-92.181502, -92.174613, -92.171718, -92.171748, -92.17059, -92.170612, -92.168208, -92.168216, -92.16392, -92.163836, -92.163106, -92.163742, -92.168767, -92.170506, -92.181473, -92.181502, 41.438445, 41.438462, 41.438722, 41.440629, 41.440635, 41.44389, 41.443883, 41.442066, 41.442058, 41.438882, 41.438878, 41.437507, 41.437473, 41.435172, 41.435122, 41.438445)))</v>
          </cell>
        </row>
        <row r="499">
          <cell r="A499">
            <v>1947595</v>
          </cell>
          <cell r="B499" t="str">
            <v>Lynnville city, Iowa</v>
          </cell>
          <cell r="C499">
            <v>380</v>
          </cell>
          <cell r="D499">
            <v>60682</v>
          </cell>
          <cell r="E499">
            <v>3.4000000000000002E-2</v>
          </cell>
          <cell r="F499">
            <v>5.6910569105690999E-2</v>
          </cell>
          <cell r="G499">
            <v>1.6260162601626001E-2</v>
          </cell>
          <cell r="H499">
            <v>2.3E-2</v>
          </cell>
          <cell r="I499">
            <v>0.318</v>
          </cell>
          <cell r="J499">
            <v>2.6385224274406301E-3</v>
          </cell>
          <cell r="K499">
            <v>0.63684210526315699</v>
          </cell>
          <cell r="L499">
            <v>1.9920318725099601E-2</v>
          </cell>
          <cell r="M499">
            <v>0.276422764227642</v>
          </cell>
          <cell r="N499">
            <v>0.35320088300220698</v>
          </cell>
          <cell r="O499">
            <v>0.11889596602972299</v>
          </cell>
          <cell r="P499">
            <v>0.28768577494692099</v>
          </cell>
          <cell r="Q499">
            <v>0.233545647558386</v>
          </cell>
          <cell r="R499">
            <v>0.49680851063829701</v>
          </cell>
          <cell r="S499">
            <v>0.34819532908704798</v>
          </cell>
          <cell r="T499">
            <v>0.93205944798301399</v>
          </cell>
          <cell r="U499">
            <v>0.13588110403397</v>
          </cell>
          <cell r="V499">
            <v>0.86518046709129504</v>
          </cell>
          <cell r="W499">
            <v>1</v>
          </cell>
          <cell r="X499">
            <v>0</v>
          </cell>
          <cell r="Y499">
            <v>0</v>
          </cell>
          <cell r="Z499">
            <v>0</v>
          </cell>
          <cell r="AA499">
            <v>1</v>
          </cell>
          <cell r="AB499">
            <v>1</v>
          </cell>
          <cell r="AC499">
            <v>0</v>
          </cell>
          <cell r="AD499">
            <v>2</v>
          </cell>
          <cell r="AE499">
            <v>0</v>
          </cell>
          <cell r="AF499">
            <v>2</v>
          </cell>
          <cell r="AG499">
            <v>7</v>
          </cell>
          <cell r="AH499" t="str">
            <v>list(list(c(-92.795713, -92.789933, -92.789962, -92.787566, -92.787548, -92.776344, -92.7762, -92.78101, -92.780778, -92.778591, -92.777547, -92.785914, -92.790717, -92.79072, -92.795523, -92.795713, 41.581074, 41.581139, 41.58272, 41.582538, 41.581128, 41.581177, 41.574021, 41.574025, 41.570923, 41.567768, 41.564163, 41.564417, 41.56392, 41.563002, 41.563035, 41.581074)))</v>
          </cell>
        </row>
        <row r="500">
          <cell r="A500">
            <v>1977340</v>
          </cell>
          <cell r="B500" t="str">
            <v>Templeton city, Iowa</v>
          </cell>
          <cell r="C500">
            <v>352</v>
          </cell>
          <cell r="D500">
            <v>75000</v>
          </cell>
          <cell r="E500">
            <v>4.5999999999999999E-2</v>
          </cell>
          <cell r="F500">
            <v>5.6250000000000001E-2</v>
          </cell>
          <cell r="G500">
            <v>0</v>
          </cell>
          <cell r="H500">
            <v>5.0000000000000001E-3</v>
          </cell>
          <cell r="I500">
            <v>0.317</v>
          </cell>
          <cell r="J500">
            <v>-2.7624309392265099E-2</v>
          </cell>
          <cell r="K500">
            <v>0.46245059288537499</v>
          </cell>
          <cell r="L500">
            <v>1.84049079754601E-2</v>
          </cell>
          <cell r="M500">
            <v>0.22500000000000001</v>
          </cell>
          <cell r="N500">
            <v>0.69205298013244998</v>
          </cell>
          <cell r="O500">
            <v>0.19002123142250499</v>
          </cell>
          <cell r="P500">
            <v>0.28025477707006302</v>
          </cell>
          <cell r="Q500">
            <v>0</v>
          </cell>
          <cell r="R500">
            <v>0.23297872340425499</v>
          </cell>
          <cell r="S500">
            <v>0.34288747346072102</v>
          </cell>
          <cell r="T500">
            <v>0.51804670912951101</v>
          </cell>
          <cell r="U500">
            <v>0.13375796178343899</v>
          </cell>
          <cell r="V500">
            <v>0.71762208067940503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1</v>
          </cell>
          <cell r="AC500">
            <v>1</v>
          </cell>
          <cell r="AD500">
            <v>1</v>
          </cell>
          <cell r="AE500">
            <v>0</v>
          </cell>
          <cell r="AF500">
            <v>2</v>
          </cell>
          <cell r="AG500">
            <v>5</v>
          </cell>
          <cell r="AH500" t="str">
            <v>list(list(c(-94.948525, -94.947189, -94.94721, -94.93749, -94.937475, -94.931698, -94.931642, -94.934686, -94.934657, -94.93552, -94.935504, -94.937408, -94.937442, -94.945065, -94.947133, -94.947164, -94.948503, -94.948525, 41.918867, 41.9201, 41.923429, 41.923528, 41.920786, 41.920804, 41.917199, 41.917207, 41.913585, 41.913591, 41.910891, 41.910894, 41.913595, 41.91352, 41.913496, 41.915668, 41.915648, 41.918867)))</v>
          </cell>
        </row>
        <row r="501">
          <cell r="A501">
            <v>1977835</v>
          </cell>
          <cell r="B501" t="str">
            <v>Thornburg city, Iowa</v>
          </cell>
          <cell r="C501">
            <v>45</v>
          </cell>
          <cell r="D501">
            <v>39861</v>
          </cell>
          <cell r="E501">
            <v>0.127</v>
          </cell>
          <cell r="F501">
            <v>0</v>
          </cell>
          <cell r="G501">
            <v>0</v>
          </cell>
          <cell r="H501">
            <v>0.154</v>
          </cell>
          <cell r="I501">
            <v>0.50900000000000001</v>
          </cell>
          <cell r="J501">
            <v>-0.328358208955223</v>
          </cell>
          <cell r="K501">
            <v>0.52</v>
          </cell>
          <cell r="L501">
            <v>0</v>
          </cell>
          <cell r="M501">
            <v>7.4074074074074001E-2</v>
          </cell>
          <cell r="N501">
            <v>2.4282560706401699E-2</v>
          </cell>
          <cell r="O501">
            <v>0.67091295116772798</v>
          </cell>
          <cell r="P501">
            <v>0</v>
          </cell>
          <cell r="Q501">
            <v>0</v>
          </cell>
          <cell r="R501">
            <v>0.97765957446808505</v>
          </cell>
          <cell r="S501">
            <v>0.92250530785562601</v>
          </cell>
          <cell r="T501">
            <v>0.68895966029723898</v>
          </cell>
          <cell r="U501">
            <v>0</v>
          </cell>
          <cell r="V501">
            <v>7.74946921443736E-2</v>
          </cell>
          <cell r="W501">
            <v>2</v>
          </cell>
          <cell r="X501">
            <v>2</v>
          </cell>
          <cell r="Y501">
            <v>0</v>
          </cell>
          <cell r="Z501">
            <v>0</v>
          </cell>
          <cell r="AA501">
            <v>2</v>
          </cell>
          <cell r="AB501">
            <v>2</v>
          </cell>
          <cell r="AC501">
            <v>2</v>
          </cell>
          <cell r="AD501">
            <v>2</v>
          </cell>
          <cell r="AE501">
            <v>0</v>
          </cell>
          <cell r="AF501">
            <v>0</v>
          </cell>
          <cell r="AG501">
            <v>12</v>
          </cell>
          <cell r="AH501" t="str">
            <v>list(list(c(-92.335804, -92.32693, -92.32852, -92.328437, -92.328893, -92.334844, -92.335715, -92.335719, -92.335804, 41.459434, 41.459516, 41.458118, 41.455062, 41.452204, 41.452183, 41.45218, 41.452459, 41.459434)), list(c(-92.337634, -92.336221, -92.335715, -92.33571, -92.335701, -92.337572, -92.337582, -92.337634, 41.452185, 41.452181, 41.45218, 41.45174, 41.450963, 41.450969, 41.45204, 41.452185)))</v>
          </cell>
        </row>
        <row r="502">
          <cell r="A502">
            <v>1901000</v>
          </cell>
          <cell r="B502" t="str">
            <v>Alburnett city, Iowa</v>
          </cell>
          <cell r="C502">
            <v>675</v>
          </cell>
          <cell r="D502">
            <v>105357</v>
          </cell>
          <cell r="E502">
            <v>2.4E-2</v>
          </cell>
          <cell r="F502">
            <v>5.1282051282051197E-2</v>
          </cell>
          <cell r="G502">
            <v>4.4871794871794803E-2</v>
          </cell>
          <cell r="H502">
            <v>5.0000000000000001E-3</v>
          </cell>
          <cell r="I502">
            <v>0.3</v>
          </cell>
          <cell r="J502">
            <v>2.9717682020802298E-3</v>
          </cell>
          <cell r="K502">
            <v>0.36431226765799202</v>
          </cell>
          <cell r="L502">
            <v>6.3694267515923501E-3</v>
          </cell>
          <cell r="M502">
            <v>9.2948717948717896E-2</v>
          </cell>
          <cell r="N502">
            <v>0.94922737306843197</v>
          </cell>
          <cell r="O502">
            <v>7.4309978768577395E-2</v>
          </cell>
          <cell r="P502">
            <v>0.243099787685774</v>
          </cell>
          <cell r="Q502">
            <v>0.595541401273885</v>
          </cell>
          <cell r="R502">
            <v>0.23297872340425499</v>
          </cell>
          <cell r="S502">
            <v>0.27919320594479802</v>
          </cell>
          <cell r="T502">
            <v>0.21231422505307801</v>
          </cell>
          <cell r="U502">
            <v>0.109341825902335</v>
          </cell>
          <cell r="V502">
            <v>0.112526539278131</v>
          </cell>
          <cell r="W502">
            <v>0</v>
          </cell>
          <cell r="X502">
            <v>0</v>
          </cell>
          <cell r="Y502">
            <v>0</v>
          </cell>
          <cell r="Z502">
            <v>1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1</v>
          </cell>
          <cell r="AH502" t="str">
            <v>list(list(c(-91.628462, -91.623261, -91.613911, -91.613484, -91.613755, -91.619598, -91.618743, -91.628544, -91.622401, -91.624111, -91.624041, -91.628732, -91.628462, 42.156297, 42.156732, 42.156731, 42.156734, 42.142153, 42.142171, 42.138505, 42.139295, 42.145823, 42.145823, 42.149477, 42.149483, 42.156297)))</v>
          </cell>
        </row>
        <row r="503">
          <cell r="A503">
            <v>1955785</v>
          </cell>
          <cell r="B503" t="str">
            <v>New Albin city, Iowa</v>
          </cell>
          <cell r="C503">
            <v>432</v>
          </cell>
          <cell r="D503">
            <v>61953</v>
          </cell>
          <cell r="E503">
            <v>3.5000000000000003E-2</v>
          </cell>
          <cell r="F503">
            <v>4.7619047619047603E-2</v>
          </cell>
          <cell r="G503">
            <v>5.9523809523809503E-3</v>
          </cell>
          <cell r="H503">
            <v>0</v>
          </cell>
          <cell r="I503">
            <v>0.29099999999999998</v>
          </cell>
          <cell r="J503">
            <v>-0.17241379310344801</v>
          </cell>
          <cell r="K503">
            <v>0.51754385964912197</v>
          </cell>
          <cell r="L503">
            <v>0.18378378378378299</v>
          </cell>
          <cell r="M503">
            <v>0.119047619047619</v>
          </cell>
          <cell r="N503">
            <v>0.39072847682119199</v>
          </cell>
          <cell r="O503">
            <v>0.12738853503184699</v>
          </cell>
          <cell r="P503">
            <v>0.22186836518046699</v>
          </cell>
          <cell r="Q503">
            <v>0.14225053078556199</v>
          </cell>
          <cell r="R503">
            <v>0</v>
          </cell>
          <cell r="S503">
            <v>0.243099787685774</v>
          </cell>
          <cell r="T503">
            <v>0.68046709129511596</v>
          </cell>
          <cell r="U503">
            <v>0.822717622080679</v>
          </cell>
          <cell r="V503">
            <v>0.192144373673036</v>
          </cell>
          <cell r="W503">
            <v>1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2</v>
          </cell>
          <cell r="AD503">
            <v>2</v>
          </cell>
          <cell r="AE503">
            <v>2</v>
          </cell>
          <cell r="AF503">
            <v>0</v>
          </cell>
          <cell r="AG503">
            <v>7</v>
          </cell>
          <cell r="AH503" t="str">
            <v>list(list(c(-91.293691, -91.291958, -91.2919251520377, -91.2821281140726, -91.282705, -91.285286, -91.291993, -91.29198, -91.293691, 43.495874, 43.497993, 43.5009323050146, 43.5009470083242, 43.498279, 43.492607, 43.492657, 43.495864, 43.495874)))</v>
          </cell>
        </row>
        <row r="504">
          <cell r="A504">
            <v>1929055</v>
          </cell>
          <cell r="B504" t="str">
            <v>Fredonia city, Iowa</v>
          </cell>
          <cell r="C504">
            <v>222</v>
          </cell>
          <cell r="D504">
            <v>85625</v>
          </cell>
          <cell r="E504">
            <v>0.32500000000000001</v>
          </cell>
          <cell r="F504">
            <v>0.146666666666666</v>
          </cell>
          <cell r="G504">
            <v>0.08</v>
          </cell>
          <cell r="H504">
            <v>6.0000000000000001E-3</v>
          </cell>
          <cell r="I504">
            <v>0.192</v>
          </cell>
          <cell r="J504">
            <v>-9.0163934426229497E-2</v>
          </cell>
          <cell r="K504">
            <v>0.33750000000000002</v>
          </cell>
          <cell r="L504">
            <v>0</v>
          </cell>
          <cell r="M504">
            <v>0.133333333333333</v>
          </cell>
          <cell r="N504">
            <v>0.84105960264900603</v>
          </cell>
          <cell r="O504">
            <v>0.98089171974522205</v>
          </cell>
          <cell r="P504">
            <v>0.76857749469214398</v>
          </cell>
          <cell r="Q504">
            <v>0.84076433121019101</v>
          </cell>
          <cell r="R504">
            <v>0.244680851063829</v>
          </cell>
          <cell r="S504">
            <v>2.2292993630573198E-2</v>
          </cell>
          <cell r="T504">
            <v>0.15817409766454299</v>
          </cell>
          <cell r="U504">
            <v>0</v>
          </cell>
          <cell r="V504">
            <v>0.25159235668789798</v>
          </cell>
          <cell r="W504">
            <v>0</v>
          </cell>
          <cell r="X504">
            <v>2</v>
          </cell>
          <cell r="Y504">
            <v>2</v>
          </cell>
          <cell r="Z504">
            <v>2</v>
          </cell>
          <cell r="AA504">
            <v>0</v>
          </cell>
          <cell r="AB504">
            <v>0</v>
          </cell>
          <cell r="AC504">
            <v>2</v>
          </cell>
          <cell r="AD504">
            <v>0</v>
          </cell>
          <cell r="AE504">
            <v>0</v>
          </cell>
          <cell r="AF504">
            <v>0</v>
          </cell>
          <cell r="AG504">
            <v>8</v>
          </cell>
          <cell r="AH504" t="str">
            <v>list(list(c(-91.345414, -91.340612, -91.34103, -91.339395, -91.333077, -91.33595, -91.334617, -91.335872, -91.336239, -91.344665, -91.345414, 41.282941, 41.284595, 41.286813, 41.287886, 41.287916, 41.286808, 41.284581, 41.284557, 41.281722, 41.281611, 41.282941)))</v>
          </cell>
        </row>
        <row r="505">
          <cell r="A505">
            <v>1913575</v>
          </cell>
          <cell r="B505" t="str">
            <v>Clarinda city, Iowa</v>
          </cell>
          <cell r="C505">
            <v>5369</v>
          </cell>
          <cell r="D505">
            <v>46348</v>
          </cell>
          <cell r="E505">
            <v>0.121</v>
          </cell>
          <cell r="F505">
            <v>0.116164112703905</v>
          </cell>
          <cell r="G505">
            <v>7.2664359861591699E-2</v>
          </cell>
          <cell r="H505">
            <v>6.5000000000000002E-2</v>
          </cell>
          <cell r="I505">
            <v>0.55500000000000005</v>
          </cell>
          <cell r="J505">
            <v>-3.6432160804020099E-2</v>
          </cell>
          <cell r="K505">
            <v>0.535286624203821</v>
          </cell>
          <cell r="L505">
            <v>0.126797385620915</v>
          </cell>
          <cell r="M505">
            <v>0.25358378645575802</v>
          </cell>
          <cell r="N505">
            <v>6.9536423841059597E-2</v>
          </cell>
          <cell r="O505">
            <v>0.63906581740976598</v>
          </cell>
          <cell r="P505">
            <v>0.62101910828025397</v>
          </cell>
          <cell r="Q505">
            <v>0.81634819532908698</v>
          </cell>
          <cell r="R505">
            <v>0.87127659574467997</v>
          </cell>
          <cell r="S505">
            <v>0.952229299363057</v>
          </cell>
          <cell r="T505">
            <v>0.740976645435244</v>
          </cell>
          <cell r="U505">
            <v>0.64118895966029699</v>
          </cell>
          <cell r="V505">
            <v>0.81316348195329002</v>
          </cell>
          <cell r="W505">
            <v>2</v>
          </cell>
          <cell r="X505">
            <v>1</v>
          </cell>
          <cell r="Y505">
            <v>1</v>
          </cell>
          <cell r="Z505">
            <v>2</v>
          </cell>
          <cell r="AA505">
            <v>2</v>
          </cell>
          <cell r="AB505">
            <v>2</v>
          </cell>
          <cell r="AC505">
            <v>1</v>
          </cell>
          <cell r="AD505">
            <v>2</v>
          </cell>
          <cell r="AE505">
            <v>1</v>
          </cell>
          <cell r="AF505">
            <v>2</v>
          </cell>
          <cell r="AG505">
            <v>16</v>
          </cell>
          <cell r="AH505" t="str">
            <v>list(list(c(-95.061199, -95.051727, -95.051774, -95.047037, -95.047038, -95.045036, -95.044665, -95.044654, -95.038734, -95.038813, -95.032833, -95.032767, -95.029871, -95.029642, -95.007335, -95.00748, -95.00754, -95.007691, -95.008112, -95.008564, -95.009196, -95.010099, -95.01088, -95.011481, -95.012264, -95.013227, -95.013708, -95.013859, -95.01392, -95.01314, -95.012542, -95.012452, -95.012034, -95.012336, -95.014171, -95.014945, -95.019606, -95.02028, -95.020422, -95.028608, -95.028725, -95.031542, 
-95.03214, -95.032484, -95.032182, -95.038154, -95.038029, -95.047511, -95.047299, -95.051811, -95.051762, -95.056714, -95.060045, -95.061199, 40.742271, 40.742298, 40.749606, 40.749627, 40.75313, 40.753152, 40.753955, 40.760357, 40.76046, 40.763972, 40.764005, 40.760334, 40.760311, 40.749459, 40.748758, 40.748364, 40.747678, 40.74722, 40.746831, 40.746534, 40.746352, 40.746327, 40.746307, 40.746078, 40.745438, 40.744523, 40.743974, 40.743494, 40.741962, 40.73929, 40.735694, 40.732305, 40.729266, 
40.727687, 40.726133, 40.724117, 40.72428, 40.72427, 40.717047, 40.717184, 40.713642, 40.71369, 40.713871, 40.714493, 40.717228, 40.717297, 40.720883, 40.720998, 40.727686, 40.727818, 40.730816, 40.733969, 40.737843, 40.742271)))</v>
          </cell>
        </row>
        <row r="506">
          <cell r="A506">
            <v>1973875</v>
          </cell>
          <cell r="B506" t="str">
            <v>Solon city, Iowa</v>
          </cell>
          <cell r="C506">
            <v>3018</v>
          </cell>
          <cell r="D506">
            <v>113295</v>
          </cell>
          <cell r="E506">
            <v>3.2000000000000001E-2</v>
          </cell>
          <cell r="F506">
            <v>5.0699300699300599E-2</v>
          </cell>
          <cell r="G506">
            <v>1.8356643356643301E-2</v>
          </cell>
          <cell r="H506">
            <v>8.9999999999999993E-3</v>
          </cell>
          <cell r="I506">
            <v>0.26100000000000001</v>
          </cell>
          <cell r="J506">
            <v>0.48159057437407898</v>
          </cell>
          <cell r="K506">
            <v>0.23177476118652501</v>
          </cell>
          <cell r="L506">
            <v>5.5973266499582203E-2</v>
          </cell>
          <cell r="M506">
            <v>0.215034965034965</v>
          </cell>
          <cell r="N506">
            <v>0.97461368653421598</v>
          </cell>
          <cell r="O506">
            <v>0.111464968152866</v>
          </cell>
          <cell r="P506">
            <v>0.240976645435244</v>
          </cell>
          <cell r="Q506">
            <v>0.259023354564755</v>
          </cell>
          <cell r="R506">
            <v>0.28829787234042498</v>
          </cell>
          <cell r="S506">
            <v>0.136942675159235</v>
          </cell>
          <cell r="T506">
            <v>4.7770700636942602E-2</v>
          </cell>
          <cell r="U506">
            <v>0.28556263269638998</v>
          </cell>
          <cell r="V506">
            <v>0.67515923566878899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2</v>
          </cell>
          <cell r="AG506">
            <v>2</v>
          </cell>
          <cell r="AH506" t="str">
            <v>list(list(c(-91.52067, -91.511013, -91.508281, -91.501322, -91.501417, -91.496541, -91.495279, -91.49584, -91.495564, -91.493392, -91.491688, -91.489782, -91.489787, -91.484183, -91.482455, -91.481691, -91.481687, -91.480745, -91.480085, -91.480095, -91.48011, -91.482265, -91.482569, -91.49037, -91.494741, -91.498198, -91.501512, -91.501558, -91.506374, -91.506293, -91.511124, -91.511089, -91.513262, -91.513242, -91.513358, -91.515874, -91.515904, -91.520778, -91.52067, 41.817289, 41.817068, 41.816994, 
41.816806, 41.809601, 41.809507, 41.809862, 41.815274, 41.815527, 41.811372, 41.811757, 41.811843, 41.809376, 41.809301, 41.804063, 41.803782, 41.804111, 41.804105, 41.803186, 41.802487, 41.801985, 41.802004, 41.791885, 41.796012, 41.799156, 41.802238, 41.802289, 41.800222, 41.800314, 41.805134, 41.805233, 41.808533, 41.809763, 41.81164, 41.811641, 41.811677, 41.809854, 41.810547, 41.817289), c(-91.503797, -91.503623, -91.502454, -91.503256, -91.503786, -91.503797, 41.805922, 41.805984, 41.80595, 
41.806204, 41.806342, 41.805922)))</v>
          </cell>
        </row>
        <row r="507">
          <cell r="A507">
            <v>1901990</v>
          </cell>
          <cell r="B507" t="str">
            <v>Anamosa city, Iowa</v>
          </cell>
          <cell r="C507">
            <v>5450</v>
          </cell>
          <cell r="D507">
            <v>60650</v>
          </cell>
          <cell r="E507">
            <v>0.185</v>
          </cell>
          <cell r="F507">
            <v>0.15</v>
          </cell>
          <cell r="G507">
            <v>6.0204081632652999E-2</v>
          </cell>
          <cell r="H507">
            <v>5.1999999999999998E-2</v>
          </cell>
          <cell r="I507">
            <v>0.53400000000000003</v>
          </cell>
          <cell r="J507">
            <v>-1.50009036688957E-2</v>
          </cell>
          <cell r="K507">
            <v>0.51940584571154702</v>
          </cell>
          <cell r="L507">
            <v>8.8973024136299095E-2</v>
          </cell>
          <cell r="M507">
            <v>0.29438775510204002</v>
          </cell>
          <cell r="N507">
            <v>0.35209713024282502</v>
          </cell>
          <cell r="O507">
            <v>0.854564755838641</v>
          </cell>
          <cell r="P507">
            <v>0.78025477707006297</v>
          </cell>
          <cell r="Q507">
            <v>0.73354564755838603</v>
          </cell>
          <cell r="R507">
            <v>0.80212765957446797</v>
          </cell>
          <cell r="S507">
            <v>0.94267515923566803</v>
          </cell>
          <cell r="T507">
            <v>0.68683651804670898</v>
          </cell>
          <cell r="U507">
            <v>0.45966029723991497</v>
          </cell>
          <cell r="V507">
            <v>0.91082802547770703</v>
          </cell>
          <cell r="W507">
            <v>1</v>
          </cell>
          <cell r="X507">
            <v>2</v>
          </cell>
          <cell r="Y507">
            <v>2</v>
          </cell>
          <cell r="Z507">
            <v>2</v>
          </cell>
          <cell r="AA507">
            <v>2</v>
          </cell>
          <cell r="AB507">
            <v>2</v>
          </cell>
          <cell r="AC507">
            <v>1</v>
          </cell>
          <cell r="AD507">
            <v>2</v>
          </cell>
          <cell r="AE507">
            <v>1</v>
          </cell>
          <cell r="AF507">
            <v>2</v>
          </cell>
          <cell r="AG507">
            <v>17</v>
          </cell>
          <cell r="AH507" t="str">
            <v>list(list(c(-91.266944, -91.265604, -91.263932, -91.266949, -91.266944, 42.117779, 42.1195, 42.117678, 42.117668, 42.117779)), list(c(-91.300717, -91.298041, -91.298786, -91.299163, -91.296682, -91.296569, -91.299158, -91.296717, -91.296677, -91.293521, -91.29322, -91.292769, -91.286796, -91.28676, -91.286746, -91.282838, -91.282683, -91.283812, -91.284611, -91.283868, -91.283813, -91.283193, -91.275302, -91.275278, -91.270801, -91.269786, -91.264854, -91.264205, -91.264203, -91.262447, -91.263803, 
-91.265057, -91.266414, -91.268571, -91.2672, -91.267502, -91.271369, -91.2714, -91.273865, -91.267403, -91.267128, -91.266467, -91.26642, -91.259047, -91.259384, -91.260562, -91.262983, -91.25985, -91.260481, -91.257964, -91.257812, -91.255453, -91.255495, -91.253193, -91.253088, -91.248487, -91.248306, -91.248522, -91.253111, -91.253086, -91.256771, -91.259997, -91.261137, -91.262639, -91.262665, -91.265684, -91.266428, -91.264745, -91.26724, -91.269027, -91.269641, -91.273308, -91.275143, -91.276591, 
-91.278799, -91.278603, -91.285731, -91.286316, -91.289256, -91.291977, -91.29589, -91.2986, -91.300717, 42.102621, 42.106876, 42.108597, 42.109973, 42.11007, 42.111999, 42.114008, 42.113958, 42.117674, 42.117442, 42.116832, 42.113883, 42.113766, 42.117069, 42.11753, 42.117552, 42.118189, 42.118187, 42.121813, 42.122683, 42.121815, 42.119551, 42.12043, 42.121744, 42.121745, 42.125388, 42.125379, 42.126473, 42.125925, 42.125919, 42.123101, 42.121718, 42.12057, 42.117452, 42.11766, 42.113956, 42.114478, 
42.113235, 42.111899, 42.111684, 42.108399, 42.108388, 42.109615, 42.111885, 42.116945, 42.117722, 42.117698, 42.118374, 42.117722, 42.117713, 42.10679, 42.106812, 42.099869, 42.098944, 42.103167, 42.10319, 42.092262, 42.092262, 42.092244, 42.098706, 42.099824, 42.101483, 42.099844, 42.100561, 42.098273, 42.098283, 42.099094, 42.103322, 42.10395, 42.104257, 42.102431, 42.10315, 42.102101, 42.102857, 42.105071, 42.102453, 42.102375, 42.100391, 42.099366, 42.101156, 42.100269, 42.100454, 42.102621)))</v>
          </cell>
        </row>
        <row r="508">
          <cell r="A508">
            <v>1907390</v>
          </cell>
          <cell r="B508" t="str">
            <v>Bondurant city, Iowa</v>
          </cell>
          <cell r="C508">
            <v>7365</v>
          </cell>
          <cell r="D508">
            <v>135674</v>
          </cell>
          <cell r="E508">
            <v>6.2E-2</v>
          </cell>
          <cell r="F508">
            <v>1.2872628726287199E-2</v>
          </cell>
          <cell r="G508">
            <v>2.2018970189701802E-2</v>
          </cell>
          <cell r="H508">
            <v>8.9999999999999993E-3</v>
          </cell>
          <cell r="I508">
            <v>0.193</v>
          </cell>
          <cell r="J508">
            <v>0.90803108808290101</v>
          </cell>
          <cell r="K508">
            <v>0.21244155316121099</v>
          </cell>
          <cell r="L508">
            <v>2.02456023896448E-2</v>
          </cell>
          <cell r="M508">
            <v>0.206978319783197</v>
          </cell>
          <cell r="N508">
            <v>0.99779249448123597</v>
          </cell>
          <cell r="O508">
            <v>0.28343949044585898</v>
          </cell>
          <cell r="P508">
            <v>7.5371549893842801E-2</v>
          </cell>
          <cell r="Q508">
            <v>0.30997876857749401</v>
          </cell>
          <cell r="R508">
            <v>0.28829787234042498</v>
          </cell>
          <cell r="S508">
            <v>2.4416135881104001E-2</v>
          </cell>
          <cell r="T508">
            <v>3.29087048832271E-2</v>
          </cell>
          <cell r="U508">
            <v>0.138004246284501</v>
          </cell>
          <cell r="V508">
            <v>0.63163481953290801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1</v>
          </cell>
          <cell r="AG508">
            <v>1</v>
          </cell>
          <cell r="AH508" t="str">
            <v>list(list(c(-93.493512, -93.483861, -93.483701, -93.474078, -93.474039, -93.464435, -93.464394, -93.46255, -93.46255, -93.464378, -93.464354, -93.454663, -93.454632, -93.449811, -93.449909, -93.445065, -93.423763, -93.422567, -93.416065, -93.416067, -93.406358, -93.404641, -93.403597, -93.401548, -93.401545, -93.406399, -93.406405, -93.409992, -93.410004, -93.407621, -93.407629, -93.406437, -93.406457, -93.411285, -93.411266, -93.413687, -93.413684, -93.416106, -93.416111, -93.423801, -93.423803, 
-93.425771, -93.425761, -93.435434, -93.435432, -93.440266, -93.440264, -93.425759, -93.42577, -93.421718, -93.421749, -93.417726, -93.41772, -93.416115, -93.416116, -93.414299, -93.414287, -93.411258, -93.411285, -93.425815, -93.435442, -93.435428, -93.445081, -93.449921, -93.449939, -93.445116, -93.445113, -93.454823, -93.454839, -93.446556, -93.445431, -93.44543, -93.454832, -93.464565, -93.464571, -93.467695, -93.470787, -93.478835, -93.478834, -93.478835, -93.483612, -93.483627, -93.484821, 
-93.483618, -93.483784, -93.493493, -93.493558, -93.493512, 41.694024, 41.696287, 41.710166, 41.71018, 41.717374, 41.717421, 41.72465, 41.724659, 41.727596, 41.727602, 41.73192, 41.731921, 41.724684, 41.724698, 41.717455, 41.717462, 41.717413, 41.718365, 41.718334, 41.717377, 41.71733, 41.718144, 41.716662, 41.716705, 41.711684, 41.709945, 41.708974, 41.708604, 41.706932, 41.706838, 41.70521, 41.705136, 41.702874, 41.702888, 41.695683, 41.695681, 41.692041, 41.692041, 41.702897, 41.70291, 41.703861, 
41.703866, 41.702913, 41.702921, 41.697494, 41.6975, 41.695687, 41.69567, 41.688396, 41.68839, 41.68671, 41.686704, 41.688385, 41.688384, 41.687311, 41.687308, 41.688383, 41.68838, 41.678823, 41.675718, 41.673683, 41.688396, 41.68843, 41.688428, 41.683991, 41.684019, 41.676768, 41.67672, 41.673101, 41.673128, 41.672794, 41.672184, 41.670522, 41.667862, 41.669456, 41.668827, 41.665813, 41.66315, 41.665804, 41.669313, 41.669275, 41.672868, 41.672877, 41.673584, 41.683735, 41.683799, 41.688421, 41.694024
), c(-93.425765, -93.416108, -93.416083, -93.41722, -93.421432, -93.425765, 41.706529, 41.706498, 41.709608, 41.709508, 41.708226, 41.706529)))</v>
          </cell>
        </row>
        <row r="509">
          <cell r="A509">
            <v>1963525</v>
          </cell>
          <cell r="B509" t="str">
            <v>Pleasant Hill city, Iowa</v>
          </cell>
          <cell r="C509">
            <v>10147</v>
          </cell>
          <cell r="D509">
            <v>90508</v>
          </cell>
          <cell r="E509">
            <v>8.8999999999999996E-2</v>
          </cell>
          <cell r="F509">
            <v>5.8715173842965603E-2</v>
          </cell>
          <cell r="G509">
            <v>3.08542482155192E-2</v>
          </cell>
          <cell r="H509">
            <v>8.1999999999999906E-2</v>
          </cell>
          <cell r="I509">
            <v>0.32700000000000001</v>
          </cell>
          <cell r="J509">
            <v>0.15503699487763201</v>
          </cell>
          <cell r="K509">
            <v>0.29282655246252598</v>
          </cell>
          <cell r="L509">
            <v>6.4704609391906504E-2</v>
          </cell>
          <cell r="M509">
            <v>0.28206309002993302</v>
          </cell>
          <cell r="N509">
            <v>0.88079470198675403</v>
          </cell>
          <cell r="O509">
            <v>0.46284501061571098</v>
          </cell>
          <cell r="P509">
            <v>0.30042462845010598</v>
          </cell>
          <cell r="Q509">
            <v>0.41295116772823698</v>
          </cell>
          <cell r="R509">
            <v>0.91170212765957404</v>
          </cell>
          <cell r="S509">
            <v>0.38322717622080599</v>
          </cell>
          <cell r="T509">
            <v>9.3418259023354502E-2</v>
          </cell>
          <cell r="U509">
            <v>0.34076433121019101</v>
          </cell>
          <cell r="V509">
            <v>0.87898089171974503</v>
          </cell>
          <cell r="W509">
            <v>0</v>
          </cell>
          <cell r="X509">
            <v>1</v>
          </cell>
          <cell r="Y509">
            <v>0</v>
          </cell>
          <cell r="Z509">
            <v>1</v>
          </cell>
          <cell r="AA509">
            <v>2</v>
          </cell>
          <cell r="AB509">
            <v>1</v>
          </cell>
          <cell r="AC509">
            <v>0</v>
          </cell>
          <cell r="AD509">
            <v>0</v>
          </cell>
          <cell r="AE509">
            <v>1</v>
          </cell>
          <cell r="AF509">
            <v>2</v>
          </cell>
          <cell r="AG509">
            <v>8</v>
          </cell>
          <cell r="AH509" t="str">
            <v>list(list(c(-93.532155, -93.529908, -93.527323, -93.525744, -93.524793, -93.524317, -93.522948, -93.522441, -93.516456, -93.513949, -93.513944, -93.512862, -93.512871, -93.509598, -93.508628, -93.508651, -93.505688, -93.503259, -93.503266, -93.512901, -93.512908, -93.509291, -93.508971, -93.503268, -93.503259, -93.497539, -93.494289, -93.493593, -93.483944, -93.483932, -93.484703, -93.484713, -93.489727, -93.489737, -93.484177, -93.480285, -93.47978, -93.47764, -93.477632, -93.482627, -93.482608, 
-93.479158, -93.479061, -93.474315, -93.471132, -93.469482, -93.469485, -93.454507, -93.449704, -93.449533, -93.444006, -93.444718, -93.444892, -93.440061, -93.439928, -93.43518, -93.433303, -93.433387, -93.430376, -93.430301, -93.431673, -93.431818, -93.43416, -93.435249, -93.43647, -93.436399, -93.4432, -93.444845, -93.444846, -93.447967, -93.447916, -93.452674, -93.452765, -93.462222, -93.462211, -93.460927, -93.462196, -93.457463, -93.45743, -93.460985, -93.460957, -93.462141, -93.462158, -93.464533, 
-93.464547, -93.463517, -93.463536, -93.468758, -93.468758, -93.467158, -93.467139, -93.464641, -93.464068, -93.464058, -93.467125, -93.467135, -93.472013, -93.471994, -93.475963, -93.476876, -93.476843, -93.471987, -93.471977, -93.476772, -93.476781, -93.481612, -93.481617, -93.485431, -93.48647, -93.486541, -93.491388, -93.491405, -93.489929, -93.489316, -93.483616, -93.483474, -93.481805, -93.48182, -93.48048, -93.480441, -93.475361, -93.475364, -93.476201, -93.47617, -93.478475, -93.478183, -93.481846, 
-93.481886, -93.480134, -93.480717, -93.483311, -93.485424, -93.485428, -93.484836, -93.481934, -93.481077, -93.478315, -93.478331, -93.472025, -93.472025, -93.46749, -93.467416, -93.472779, -93.477052, -93.480102, -93.481011, -93.480733, -93.486716, -93.486705, -93.487892, -93.487887, -93.495285, -93.494714, -93.496021, -93.496922, -93.499339, -93.499401, -93.501925, -93.50477, -93.505118, -93.506614, -93.501728, -93.500996, -93.49624, -93.496122, -93.500957, -93.501152, -93.503369, -93.503376, 
-93.506921, -93.50819, -93.508154, -93.510539, -93.510519, -93.505751, -93.50569, -93.510472, -93.510472, -93.508287, -93.508292, -93.505686, -93.505669, -93.499314, -93.492331, -93.492122, -93.491576, -93.491324, -93.495978, -93.495978, -93.498495, -93.500796, -93.50078, -93.503685, -93.505893, -93.506426, -93.51206, -93.513318, -93.513189, -93.514674, -93.516728, -93.521926, -93.528161, -93.52966, -93.52962, -93.529809, -93.529842, -93.529854, -93.531583, -93.531662, -93.532162, -93.532155, 41.607877, 
41.607876, 41.607875, 41.607888, 41.60973, 41.60789, 41.607877, 41.615109, 41.615093, 41.615087, 41.613385, 41.613376, 41.615085, 41.615084, 41.615117, 41.610888, 41.610897, 41.610808, 41.608588, 41.604066, 41.602422, 41.603726, 41.605587, 41.607841, 41.605921, 41.608753, 41.613756, 41.611456, 41.611486, 41.605015, 41.604804, 41.604259, 41.604241, 41.600627, 41.600634, 41.598634, 41.600647, 41.600645, 41.601841, 41.601531, 41.604265, 41.604282, 41.607817, 41.607889, 41.607893, 41.608466, 41.607893, 
41.607898, 41.607901, 41.60107, 41.600829, 41.602262, 41.607901, 41.607923, 41.600673, 41.600676, 41.600676, 41.605011, 41.60504, 41.600667, 41.600393, 41.59686, 41.596893, 41.594833, 41.594843, 41.596494, 41.596581, 41.595511, 41.590746, 41.59083, 41.587365, 41.587482, 41.580253, 41.580482, 41.582481, 41.582482, 41.584118, 41.583989, 41.587615, 41.587709, 41.59175, 41.591755, 41.587749, 41.587839, 41.586129, 41.586089, 41.583829, 41.584074, 41.580749, 41.580685, 41.579129, 41.579031, 41.577978, 
41.573331, 41.573434, 41.577057, 41.577266, 41.573704, 41.573844, 41.573661, 41.570237, 41.570037, 41.566412, 41.566615, 41.559367, 41.559541, 41.562904, 41.56312, 41.564409, 41.570589, 41.57074, 41.571908, 41.571916, 41.575613, 41.575015, 41.576309, 41.577654, 41.581273, 41.581221, 41.580062, 41.579855, 41.581012, 41.581048, 41.582042, 41.582127, 41.584606, 41.584751, 41.589074, 41.58901, 41.592386, 41.592664, 41.5932, 41.594125, 41.595039, 41.595116, 41.592438, 41.592475, 41.59343, 41.593513, 41.594237, 
41.594085, 41.595215, 41.59603, 41.595656, 41.595756, 41.595112, 41.597121, 41.596954, 41.592898, 41.592448, 41.58876, 41.589105, 41.581783, 41.581838, 41.583361, 41.583453, 41.586061, 41.58619, 41.583855, 41.58255, 41.582397, 41.58205, 41.580204, 41.580008, 41.574566, 41.574768, 41.578388, 41.578505, 41.582027, 41.582172, 41.580959, 41.578671, 41.578755, 41.57604, 41.575871, 41.571213, 41.571383, 41.569901, 41.56983, 41.567842, 41.567707, 41.565922, 41.563884, 41.562837, 41.561676, 41.561055, 41.557452, 
41.554211, 41.555415, 41.554142, 41.554185, 41.552834, 41.555077, 41.559989, 41.56297, 41.563822, 41.563037, 41.558323, 41.554457, 41.553212, 41.551967, 41.551985, 41.553911, 41.568634, 41.582933, 41.589913, 41.600633, 41.603371, 41.604356, 41.604914, 41.607877)))</v>
          </cell>
        </row>
        <row r="510">
          <cell r="A510">
            <v>1943680</v>
          </cell>
          <cell r="B510" t="str">
            <v>Laurel city, Iowa</v>
          </cell>
          <cell r="C510">
            <v>220</v>
          </cell>
          <cell r="D510">
            <v>61250</v>
          </cell>
          <cell r="E510">
            <v>8.3000000000000004E-2</v>
          </cell>
          <cell r="F510">
            <v>5.6737588652482199E-2</v>
          </cell>
          <cell r="G510">
            <v>9.9290780141843907E-2</v>
          </cell>
          <cell r="H510">
            <v>2.8999999999999901E-2</v>
          </cell>
          <cell r="I510">
            <v>0.42599999999999999</v>
          </cell>
          <cell r="J510">
            <v>-7.9497907949790794E-2</v>
          </cell>
          <cell r="K510">
            <v>0.54148471615720495</v>
          </cell>
          <cell r="L510">
            <v>0.12962962962962901</v>
          </cell>
          <cell r="M510">
            <v>0.24113475177304899</v>
          </cell>
          <cell r="N510">
            <v>0.36865342163355402</v>
          </cell>
          <cell r="O510">
            <v>0.42781316348195297</v>
          </cell>
          <cell r="P510">
            <v>0.28450106157112498</v>
          </cell>
          <cell r="Q510">
            <v>0.90339702760084895</v>
          </cell>
          <cell r="R510">
            <v>0.58191489361702098</v>
          </cell>
          <cell r="S510">
            <v>0.78131634819532902</v>
          </cell>
          <cell r="T510">
            <v>0.75159235668789803</v>
          </cell>
          <cell r="U510">
            <v>0.65605095541401204</v>
          </cell>
          <cell r="V510">
            <v>0.77707006369426701</v>
          </cell>
          <cell r="W510">
            <v>1</v>
          </cell>
          <cell r="X510">
            <v>1</v>
          </cell>
          <cell r="Y510">
            <v>0</v>
          </cell>
          <cell r="Z510">
            <v>2</v>
          </cell>
          <cell r="AA510">
            <v>1</v>
          </cell>
          <cell r="AB510">
            <v>2</v>
          </cell>
          <cell r="AC510">
            <v>2</v>
          </cell>
          <cell r="AD510">
            <v>2</v>
          </cell>
          <cell r="AE510">
            <v>1</v>
          </cell>
          <cell r="AF510">
            <v>2</v>
          </cell>
          <cell r="AG510">
            <v>14</v>
          </cell>
          <cell r="AH510" t="str">
            <v>list(list(c(-92.927098, -92.925331, -92.917357, -92.917519, -92.927171, -92.927098, 41.887644, 41.887613, 41.887555, 41.880404, 41.880397, 41.887644)))</v>
          </cell>
        </row>
        <row r="511">
          <cell r="A511">
            <v>1956100</v>
          </cell>
          <cell r="B511" t="str">
            <v>New Hampton city, Iowa</v>
          </cell>
          <cell r="C511">
            <v>3494</v>
          </cell>
          <cell r="D511">
            <v>62870</v>
          </cell>
          <cell r="E511">
            <v>0.17299999999999999</v>
          </cell>
          <cell r="F511">
            <v>9.4233473980309401E-2</v>
          </cell>
          <cell r="G511">
            <v>4.2897327707454198E-2</v>
          </cell>
          <cell r="H511">
            <v>2.79999999999999E-2</v>
          </cell>
          <cell r="I511">
            <v>0.375</v>
          </cell>
          <cell r="J511">
            <v>-2.1562587510501201E-2</v>
          </cell>
          <cell r="K511">
            <v>0.42011019283746498</v>
          </cell>
          <cell r="L511">
            <v>0.16204819277108401</v>
          </cell>
          <cell r="M511">
            <v>0.19690576652601899</v>
          </cell>
          <cell r="N511">
            <v>0.41059602649006599</v>
          </cell>
          <cell r="O511">
            <v>0.83439490445859799</v>
          </cell>
          <cell r="P511">
            <v>0.51061571125265304</v>
          </cell>
          <cell r="Q511">
            <v>0.57430997876857703</v>
          </cell>
          <cell r="R511">
            <v>0.56595744680851001</v>
          </cell>
          <cell r="S511">
            <v>0.61571125265392701</v>
          </cell>
          <cell r="T511">
            <v>0.37261146496815201</v>
          </cell>
          <cell r="U511">
            <v>0.76751592356687903</v>
          </cell>
          <cell r="V511">
            <v>0.57430997876857703</v>
          </cell>
          <cell r="W511">
            <v>1</v>
          </cell>
          <cell r="X511">
            <v>2</v>
          </cell>
          <cell r="Y511">
            <v>1</v>
          </cell>
          <cell r="Z511">
            <v>1</v>
          </cell>
          <cell r="AA511">
            <v>1</v>
          </cell>
          <cell r="AB511">
            <v>1</v>
          </cell>
          <cell r="AC511">
            <v>1</v>
          </cell>
          <cell r="AD511">
            <v>1</v>
          </cell>
          <cell r="AE511">
            <v>2</v>
          </cell>
          <cell r="AF511">
            <v>1</v>
          </cell>
          <cell r="AG511">
            <v>12</v>
          </cell>
          <cell r="AH511" t="str">
            <v>list(list(c(-92.337791, -92.33629, -92.332568, -92.33071, -92.329575, -92.329559, -92.3278, -92.327783, -92.317816, -92.317816, -92.308661, -92.308698, -92.30372, -92.303737, -92.298761, -92.298775, -92.297555, -92.297599, -92.298829, -92.298855, -92.288807, -92.288845, -92.300283, -92.304351, -92.303721, -92.303719, -92.307861, -92.308621, -92.308531, -92.317831, -92.317827, -92.305906, -92.305962, -92.317844, -92.317827, -92.319649, -92.319648, -92.325352, -92.325318, -92.320064, -92.32006, -92.327817, 
-92.327854, -92.332652, -92.332655, -92.333965, -92.337835, -92.337791, 43.066119, 43.067144, 43.067088, 43.06633, 43.06699, 43.07424, 43.074183, 43.077804, 43.077506, 43.070184, 43.070163, 43.066698, 43.06673, 43.063096, 43.063026, 43.059524, 43.059548, 43.05589, 43.055863, 43.052268, 43.052468, 43.045034, 43.044914, 43.048507, 43.04909, 43.052902, 43.052853, 43.055475, 43.048476, 43.048344, 43.037458, 43.037561, 43.030271, 43.030165, 43.036355, 43.036415, 43.037494, 43.037602, 43.043049, 43.042925, 
43.048378, 43.048529, 43.056157, 43.056281, 43.059585, 43.059501, 43.059838, 43.066119)))</v>
          </cell>
        </row>
        <row r="512">
          <cell r="A512">
            <v>1903655</v>
          </cell>
          <cell r="B512" t="str">
            <v>Audubon city, Iowa</v>
          </cell>
          <cell r="C512">
            <v>2053</v>
          </cell>
          <cell r="D512">
            <v>39816</v>
          </cell>
          <cell r="E512">
            <v>0.14399999999999999</v>
          </cell>
          <cell r="F512">
            <v>0.117810760667903</v>
          </cell>
          <cell r="G512">
            <v>6.5862708719851504E-2</v>
          </cell>
          <cell r="H512">
            <v>2.4E-2</v>
          </cell>
          <cell r="I512">
            <v>0.434</v>
          </cell>
          <cell r="J512">
            <v>-5.6525735294117599E-2</v>
          </cell>
          <cell r="K512">
            <v>0.55653351387948502</v>
          </cell>
          <cell r="L512">
            <v>3.5454545454545398E-2</v>
          </cell>
          <cell r="M512">
            <v>0.26437847866419201</v>
          </cell>
          <cell r="N512">
            <v>2.3178807947019799E-2</v>
          </cell>
          <cell r="O512">
            <v>0.75265392781316298</v>
          </cell>
          <cell r="P512">
            <v>0.63057324840764295</v>
          </cell>
          <cell r="Q512">
            <v>0.78131634819532902</v>
          </cell>
          <cell r="R512">
            <v>0.50957446808510598</v>
          </cell>
          <cell r="S512">
            <v>0.80785562632696395</v>
          </cell>
          <cell r="T512">
            <v>0.79299363057324801</v>
          </cell>
          <cell r="U512">
            <v>0.18789808917197401</v>
          </cell>
          <cell r="V512">
            <v>0.83757961783439405</v>
          </cell>
          <cell r="W512">
            <v>2</v>
          </cell>
          <cell r="X512">
            <v>2</v>
          </cell>
          <cell r="Y512">
            <v>1</v>
          </cell>
          <cell r="Z512">
            <v>2</v>
          </cell>
          <cell r="AA512">
            <v>1</v>
          </cell>
          <cell r="AB512">
            <v>2</v>
          </cell>
          <cell r="AC512">
            <v>1</v>
          </cell>
          <cell r="AD512">
            <v>2</v>
          </cell>
          <cell r="AE512">
            <v>0</v>
          </cell>
          <cell r="AF512">
            <v>2</v>
          </cell>
          <cell r="AG512">
            <v>15</v>
          </cell>
          <cell r="AH512" t="str">
            <v>list(list(c(-94.942165, -94.937311, -94.935075, -94.930108, -94.930155, -94.927783, -94.928368, -94.925303, -94.925347, -94.92295, -94.922994, -94.918203, -94.918131, -94.916483, -94.918093, -94.916422, -94.913182, -94.91315, -94.917989, -94.917916, -94.917784, -94.918383, -94.915133, -94.919865, -94.921702, -94.923969, -94.925674, -94.924339, -94.929505, -94.930572, -94.926522, -94.927839, -94.941838, -94.942165, 41.72775, 41.727731, 41.727798, 41.727879, 41.730231, 41.730265, 41.727926, 41.727975, 
41.729783, 41.729834, 41.731645, 41.731731, 41.727213, 41.726392, 41.725585, 41.724494, 41.724487, 41.722676, 41.722686, 41.71724, 41.709995, 41.708264, 41.702732, 41.702708, 41.703959, 41.706449, 41.70625, 41.704263, 41.704372, 41.70595, 41.707513, 41.709843, 41.709691, 41.72775)))</v>
          </cell>
        </row>
        <row r="513">
          <cell r="A513">
            <v>1944220</v>
          </cell>
          <cell r="B513" t="str">
            <v>Le Grand city, Iowa</v>
          </cell>
          <cell r="C513">
            <v>905</v>
          </cell>
          <cell r="D513">
            <v>76250</v>
          </cell>
          <cell r="E513">
            <v>5.5999999999999897E-2</v>
          </cell>
          <cell r="F513">
            <v>5.6213017751479202E-2</v>
          </cell>
          <cell r="G513">
            <v>1.7751479289940801E-2</v>
          </cell>
          <cell r="H513">
            <v>3.3000000000000002E-2</v>
          </cell>
          <cell r="I513">
            <v>0.376</v>
          </cell>
          <cell r="J513">
            <v>-3.5181236673773902E-2</v>
          </cell>
          <cell r="K513">
            <v>0.429133858267716</v>
          </cell>
          <cell r="L513">
            <v>0.11979166666666601</v>
          </cell>
          <cell r="M513">
            <v>0.201183431952662</v>
          </cell>
          <cell r="N513">
            <v>0.70971302428256</v>
          </cell>
          <cell r="O513">
            <v>0.25053078556263197</v>
          </cell>
          <cell r="P513">
            <v>0.27919320594479802</v>
          </cell>
          <cell r="Q513">
            <v>0.25053078556263197</v>
          </cell>
          <cell r="R513">
            <v>0.626595744680851</v>
          </cell>
          <cell r="S513">
            <v>0.62101910828025397</v>
          </cell>
          <cell r="T513">
            <v>0.40021231422505299</v>
          </cell>
          <cell r="U513">
            <v>0.61464968152866195</v>
          </cell>
          <cell r="V513">
            <v>0.597664543524416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1</v>
          </cell>
          <cell r="AB513">
            <v>1</v>
          </cell>
          <cell r="AC513">
            <v>1</v>
          </cell>
          <cell r="AD513">
            <v>1</v>
          </cell>
          <cell r="AE513">
            <v>1</v>
          </cell>
          <cell r="AF513">
            <v>1</v>
          </cell>
          <cell r="AG513">
            <v>6</v>
          </cell>
          <cell r="AH513" t="str">
            <v>list(list(c(-92.786577, -92.785145, -92.78528, -92.785211, -92.76612, -92.766067, -92.760662, -92.760661, -92.766041, -92.766113, -92.769786, -92.769773, -92.772969, -92.785295, -92.785107, -92.786576, -92.786577, 42.007212, 42.00721, 42.008504, 42.013841, 42.014026, 42.009501, 42.009493, 42.006497, 42.006647, 41.999549, 41.999538, 41.99866, 41.999529, 41.999492, 42.006661, 42.006667, 42.007212)))</v>
          </cell>
        </row>
        <row r="514">
          <cell r="A514">
            <v>1930540</v>
          </cell>
          <cell r="B514" t="str">
            <v>Gibson city, Iowa</v>
          </cell>
          <cell r="C514">
            <v>63</v>
          </cell>
          <cell r="D514">
            <v>53500</v>
          </cell>
          <cell r="E514">
            <v>8.7999999999999995E-2</v>
          </cell>
          <cell r="F514">
            <v>0</v>
          </cell>
          <cell r="G514">
            <v>0</v>
          </cell>
          <cell r="H514">
            <v>0.29299999999999998</v>
          </cell>
          <cell r="I514">
            <v>0.30499999999999999</v>
          </cell>
          <cell r="J514">
            <v>3.2786885245901599E-2</v>
          </cell>
          <cell r="K514">
            <v>0.69491525423728795</v>
          </cell>
          <cell r="L514">
            <v>0.13888888888888801</v>
          </cell>
          <cell r="M514">
            <v>0.125</v>
          </cell>
          <cell r="N514">
            <v>0.183222958057395</v>
          </cell>
          <cell r="O514">
            <v>0.452229299363057</v>
          </cell>
          <cell r="P514">
            <v>0</v>
          </cell>
          <cell r="Q514">
            <v>0</v>
          </cell>
          <cell r="R514">
            <v>0.99574468085106305</v>
          </cell>
          <cell r="S514">
            <v>0.29299363057324801</v>
          </cell>
          <cell r="T514">
            <v>0.96178343949044498</v>
          </cell>
          <cell r="U514">
            <v>0.69002123142250504</v>
          </cell>
          <cell r="V514">
            <v>0.21443736730360899</v>
          </cell>
          <cell r="W514">
            <v>2</v>
          </cell>
          <cell r="X514">
            <v>1</v>
          </cell>
          <cell r="Y514">
            <v>0</v>
          </cell>
          <cell r="Z514">
            <v>0</v>
          </cell>
          <cell r="AA514">
            <v>2</v>
          </cell>
          <cell r="AB514">
            <v>0</v>
          </cell>
          <cell r="AC514">
            <v>0</v>
          </cell>
          <cell r="AD514">
            <v>2</v>
          </cell>
          <cell r="AE514">
            <v>2</v>
          </cell>
          <cell r="AF514">
            <v>0</v>
          </cell>
          <cell r="AG514">
            <v>9</v>
          </cell>
          <cell r="AH514" t="str">
            <v>list(list(c(-92.393646, -92.393619, -92.390508, -92.388896, -92.388878, -92.392786, -92.393608, -92.393625, -92.396593, -92.393646, 41.481118, 41.482003, 41.481982, 41.481168, 41.478677, 41.478758, 41.478005, 41.479127, 41.481104, 41.481118)))</v>
          </cell>
        </row>
        <row r="515">
          <cell r="A515">
            <v>1966315</v>
          </cell>
          <cell r="B515" t="str">
            <v>Reinbeck city, Iowa</v>
          </cell>
          <cell r="C515">
            <v>1662</v>
          </cell>
          <cell r="D515">
            <v>86797</v>
          </cell>
          <cell r="E515">
            <v>4.3999999999999997E-2</v>
          </cell>
          <cell r="F515">
            <v>3.4578146611341599E-2</v>
          </cell>
          <cell r="G515">
            <v>1.65975103734439E-2</v>
          </cell>
          <cell r="H515">
            <v>3.4000000000000002E-2</v>
          </cell>
          <cell r="I515">
            <v>0.38400000000000001</v>
          </cell>
          <cell r="J515">
            <v>-1.2019230769230701E-3</v>
          </cell>
          <cell r="K515">
            <v>0.35946622185154298</v>
          </cell>
          <cell r="L515">
            <v>0.100376411543287</v>
          </cell>
          <cell r="M515">
            <v>0.157676348547717</v>
          </cell>
          <cell r="N515">
            <v>0.85982339955849796</v>
          </cell>
          <cell r="O515">
            <v>0.17409766454352399</v>
          </cell>
          <cell r="P515">
            <v>0.16348195329087001</v>
          </cell>
          <cell r="Q515">
            <v>0.23779193205944699</v>
          </cell>
          <cell r="R515">
            <v>0.64361702127659504</v>
          </cell>
          <cell r="S515">
            <v>0.65074309978768496</v>
          </cell>
          <cell r="T515">
            <v>0.19957537154989299</v>
          </cell>
          <cell r="U515">
            <v>0.52547770700636898</v>
          </cell>
          <cell r="V515">
            <v>0.38004246284500998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1</v>
          </cell>
          <cell r="AB515">
            <v>1</v>
          </cell>
          <cell r="AC515">
            <v>1</v>
          </cell>
          <cell r="AD515">
            <v>0</v>
          </cell>
          <cell r="AE515">
            <v>1</v>
          </cell>
          <cell r="AF515">
            <v>1</v>
          </cell>
          <cell r="AG515">
            <v>5</v>
          </cell>
          <cell r="AH515" t="str">
            <v>list(list(c(-92.611537, -92.608627, -92.608692, -92.601721, -92.601697, -92.581558, -92.577502, -92.577462, -92.572584, -92.572536, -92.572484, -92.577361, -92.577403, -92.57515, -92.589598, -92.589535, -92.582233, -92.611319, -92.611537, 42.32576, 42.325747, 42.329664, 42.329612, 42.332945, 42.332949, 42.335255, 42.331162, 42.331162, 42.325769, 42.318603, 42.318571, 42.324604, 42.325754, 42.325678, 42.320187, 42.31132, 42.311322, 42.32576)))</v>
          </cell>
        </row>
        <row r="516">
          <cell r="A516">
            <v>1953850</v>
          </cell>
          <cell r="B516" t="str">
            <v>Moorhead city, Iowa</v>
          </cell>
          <cell r="C516">
            <v>199</v>
          </cell>
          <cell r="D516">
            <v>45000</v>
          </cell>
          <cell r="E516">
            <v>0.26200000000000001</v>
          </cell>
          <cell r="F516">
            <v>0.19607843137254899</v>
          </cell>
          <cell r="G516">
            <v>2.94117647058823E-2</v>
          </cell>
          <cell r="H516">
            <v>1.0999999999999999E-2</v>
          </cell>
          <cell r="I516">
            <v>0.43</v>
          </cell>
          <cell r="J516">
            <v>-0.119469026548672</v>
          </cell>
          <cell r="K516">
            <v>0.50684931506849296</v>
          </cell>
          <cell r="L516">
            <v>0.17647058823529399</v>
          </cell>
          <cell r="M516">
            <v>0.24509803921568599</v>
          </cell>
          <cell r="N516">
            <v>5.7395143487858701E-2</v>
          </cell>
          <cell r="O516">
            <v>0.952229299363057</v>
          </cell>
          <cell r="P516">
            <v>0.89808917197452198</v>
          </cell>
          <cell r="Q516">
            <v>0.39596602972399098</v>
          </cell>
          <cell r="R516">
            <v>0.314893617021276</v>
          </cell>
          <cell r="S516">
            <v>0.78980891719745205</v>
          </cell>
          <cell r="T516">
            <v>0.66454352441613496</v>
          </cell>
          <cell r="U516">
            <v>0.80573248407643305</v>
          </cell>
          <cell r="V516">
            <v>0.788747346072186</v>
          </cell>
          <cell r="W516">
            <v>2</v>
          </cell>
          <cell r="X516">
            <v>2</v>
          </cell>
          <cell r="Y516">
            <v>2</v>
          </cell>
          <cell r="Z516">
            <v>1</v>
          </cell>
          <cell r="AA516">
            <v>0</v>
          </cell>
          <cell r="AB516">
            <v>2</v>
          </cell>
          <cell r="AC516">
            <v>2</v>
          </cell>
          <cell r="AD516">
            <v>1</v>
          </cell>
          <cell r="AE516">
            <v>2</v>
          </cell>
          <cell r="AF516">
            <v>2</v>
          </cell>
          <cell r="AG516">
            <v>16</v>
          </cell>
          <cell r="AH516" t="str">
            <v>list(list(c(-95.855983, -95.852644, -95.852686, -95.847648, -95.847751, -95.856019, -95.855983, 41.924968, 41.924974, 41.928454, 41.928502, 41.91913, 41.918993, 41.924968)))</v>
          </cell>
        </row>
        <row r="517">
          <cell r="A517">
            <v>1921180</v>
          </cell>
          <cell r="B517" t="str">
            <v>De Witt city, Iowa</v>
          </cell>
          <cell r="C517">
            <v>5514</v>
          </cell>
          <cell r="D517">
            <v>92587</v>
          </cell>
          <cell r="E517">
            <v>2.79999999999999E-2</v>
          </cell>
          <cell r="F517">
            <v>4.9150206706476803E-2</v>
          </cell>
          <cell r="G517">
            <v>5.1446945337620502E-2</v>
          </cell>
          <cell r="H517">
            <v>4.0999999999999898E-2</v>
          </cell>
          <cell r="I517">
            <v>0.35899999999999999</v>
          </cell>
          <cell r="J517">
            <v>3.6076662908680897E-2</v>
          </cell>
          <cell r="K517">
            <v>0.30816110227874899</v>
          </cell>
          <cell r="L517">
            <v>7.6020851433535999E-2</v>
          </cell>
          <cell r="M517">
            <v>0.163068442811208</v>
          </cell>
          <cell r="N517">
            <v>0.89403973509933699</v>
          </cell>
          <cell r="O517">
            <v>9.6602972399150694E-2</v>
          </cell>
          <cell r="P517">
            <v>0.233545647558386</v>
          </cell>
          <cell r="Q517">
            <v>0.66454352441613496</v>
          </cell>
          <cell r="R517">
            <v>0.71276595744680804</v>
          </cell>
          <cell r="S517">
            <v>0.54033970276008403</v>
          </cell>
          <cell r="T517">
            <v>0.115711252653927</v>
          </cell>
          <cell r="U517">
            <v>0.38959660297239901</v>
          </cell>
          <cell r="V517">
            <v>0.40870488322717602</v>
          </cell>
          <cell r="W517">
            <v>0</v>
          </cell>
          <cell r="X517">
            <v>0</v>
          </cell>
          <cell r="Y517">
            <v>0</v>
          </cell>
          <cell r="Z517">
            <v>1</v>
          </cell>
          <cell r="AA517">
            <v>2</v>
          </cell>
          <cell r="AB517">
            <v>1</v>
          </cell>
          <cell r="AC517">
            <v>0</v>
          </cell>
          <cell r="AD517">
            <v>0</v>
          </cell>
          <cell r="AE517">
            <v>1</v>
          </cell>
          <cell r="AF517">
            <v>1</v>
          </cell>
          <cell r="AG517">
            <v>6</v>
          </cell>
          <cell r="AH517" t="str">
            <v>list(list(c(-90.587614, -90.582735, -90.574149, -90.573274, -90.572928, -90.570532, -90.569909, -90.57007, -90.569275, -90.557801, -90.554739, -90.556312, -90.55631, -90.557292, -90.55837, -90.558369, -90.561284, -90.567397, -90.5676, -90.561994, -90.561979, -90.558354, -90.558371, -90.553469, -90.553473, -90.548581, -90.548579, -90.553485, -90.55349, -90.548491, -90.547715, -90.545294, -90.529487, -90.52952, -90.523442, -90.523452, -90.519801, -90.519801, -90.520535, -90.522573, -90.52257, -90.519793, 
-90.519801, -90.511927, -90.511965, -90.510033, -90.510095, -90.510371, -90.518595, -90.529543, -90.534387, -90.53438, -90.544025, -90.54397, -90.545778, -90.561786, -90.564937, -90.56598, -90.567614, -90.568283, -90.568509, -90.570216, -90.568269, -90.568212, -90.568703, -90.569729, -90.572939, -90.573222, -90.577602, -90.587595, -90.587614, 41.82603, 41.825933, 41.826096, 41.82636, 41.829359, 41.829339, 41.83399, 41.836652, 41.836656, 41.83663, 41.839349, 41.83814, 41.840223, 41.838217, 41.839204, 
41.843417, 41.843869, 41.843981, 41.847606, 41.84755, 41.849329, 41.849299, 41.851056, 41.851061, 41.84748, 41.847469, 41.843786, 41.843846, 41.84022, 41.840197, 41.838528, 41.836645, 41.836961, 41.833297, 41.833336, 41.829691, 41.82972, 41.827096, 41.826423, 41.826488, 41.818798, 41.818844, 41.8225, 41.822545, 41.815307, 41.814946, 41.807451, 41.807123, 41.807378, 41.807031, 41.806653, 41.80407, 41.803991, 41.806898, 41.80717, 41.808374, 41.807579, 41.806425, 41.800339, 41.800347, 41.804714, 41.806518, 
41.808925, 41.812915, 41.816969, 41.82201, 41.82202, 41.824619, 41.82516, 41.825073, 41.82603)))</v>
          </cell>
        </row>
        <row r="518">
          <cell r="A518">
            <v>1905050</v>
          </cell>
          <cell r="B518" t="str">
            <v>Beacon city, Iowa</v>
          </cell>
          <cell r="C518">
            <v>445</v>
          </cell>
          <cell r="D518">
            <v>55625</v>
          </cell>
          <cell r="E518">
            <v>0.20499999999999999</v>
          </cell>
          <cell r="F518">
            <v>0.16080402010050199</v>
          </cell>
          <cell r="G518">
            <v>8.0402010050251202E-2</v>
          </cell>
          <cell r="H518">
            <v>1.39999999999999E-2</v>
          </cell>
          <cell r="I518">
            <v>0.40899999999999997</v>
          </cell>
          <cell r="J518">
            <v>-9.9190283400809695E-2</v>
          </cell>
          <cell r="K518">
            <v>0.63384615384615295</v>
          </cell>
          <cell r="L518">
            <v>5.85365853658536E-2</v>
          </cell>
          <cell r="M518">
            <v>0.12562814070351699</v>
          </cell>
          <cell r="N518">
            <v>0.23289183222957999</v>
          </cell>
          <cell r="O518">
            <v>0.88853503184713301</v>
          </cell>
          <cell r="P518">
            <v>0.81422505307855597</v>
          </cell>
          <cell r="Q518">
            <v>0.84394904458598696</v>
          </cell>
          <cell r="R518">
            <v>0.35957446808510601</v>
          </cell>
          <cell r="S518">
            <v>0.74522292993630501</v>
          </cell>
          <cell r="T518">
            <v>0.92462845010615702</v>
          </cell>
          <cell r="U518">
            <v>0.30042462845010598</v>
          </cell>
          <cell r="V518">
            <v>0.22186836518046699</v>
          </cell>
          <cell r="W518">
            <v>2</v>
          </cell>
          <cell r="X518">
            <v>2</v>
          </cell>
          <cell r="Y518">
            <v>2</v>
          </cell>
          <cell r="Z518">
            <v>2</v>
          </cell>
          <cell r="AA518">
            <v>1</v>
          </cell>
          <cell r="AB518">
            <v>2</v>
          </cell>
          <cell r="AC518">
            <v>2</v>
          </cell>
          <cell r="AD518">
            <v>2</v>
          </cell>
          <cell r="AE518">
            <v>0</v>
          </cell>
          <cell r="AF518">
            <v>0</v>
          </cell>
          <cell r="AG518">
            <v>15</v>
          </cell>
          <cell r="AH518" t="str">
            <v>list(list(c(-92.68866, -92.68864, -92.678945, -92.678739, -92.676235, -92.674148, -92.674202, -92.685861, -92.684216, -92.687705, -92.686303, -92.687845, -92.685568, -92.686529, -92.68885, -92.68866, 41.283275, 41.285258, 41.285276, 41.282723, 41.28115, 41.281697, 41.267203, 41.267357, 41.269105, 41.271624, 41.272307, 41.275348, 41.276033, 41.279075, 41.28071, 41.283275)))</v>
          </cell>
        </row>
        <row r="519">
          <cell r="A519">
            <v>1953985</v>
          </cell>
          <cell r="B519" t="str">
            <v>Moravia city, Iowa</v>
          </cell>
          <cell r="C519">
            <v>637</v>
          </cell>
          <cell r="D519">
            <v>49286</v>
          </cell>
          <cell r="E519">
            <v>0.10299999999999999</v>
          </cell>
          <cell r="F519">
            <v>0.10384615384615301</v>
          </cell>
          <cell r="G519">
            <v>5.7692307692307598E-2</v>
          </cell>
          <cell r="H519">
            <v>9.4E-2</v>
          </cell>
          <cell r="I519">
            <v>0.36599999999999999</v>
          </cell>
          <cell r="J519">
            <v>-4.2105263157894701E-2</v>
          </cell>
          <cell r="K519">
            <v>0.479784366576819</v>
          </cell>
          <cell r="L519">
            <v>0.106529209621993</v>
          </cell>
          <cell r="M519">
            <v>0.23076923076923</v>
          </cell>
          <cell r="N519">
            <v>0.10485651214128</v>
          </cell>
          <cell r="O519">
            <v>0.547770700636942</v>
          </cell>
          <cell r="P519">
            <v>0.55732484076433098</v>
          </cell>
          <cell r="Q519">
            <v>0.71231422505307795</v>
          </cell>
          <cell r="R519">
            <v>0.93723404255319098</v>
          </cell>
          <cell r="S519">
            <v>0.56900212314224996</v>
          </cell>
          <cell r="T519">
            <v>0.579617834394904</v>
          </cell>
          <cell r="U519">
            <v>0.55520169851379997</v>
          </cell>
          <cell r="V519">
            <v>0.73991507430997805</v>
          </cell>
          <cell r="W519">
            <v>2</v>
          </cell>
          <cell r="X519">
            <v>1</v>
          </cell>
          <cell r="Y519">
            <v>1</v>
          </cell>
          <cell r="Z519">
            <v>2</v>
          </cell>
          <cell r="AA519">
            <v>2</v>
          </cell>
          <cell r="AB519">
            <v>1</v>
          </cell>
          <cell r="AC519">
            <v>1</v>
          </cell>
          <cell r="AD519">
            <v>1</v>
          </cell>
          <cell r="AE519">
            <v>1</v>
          </cell>
          <cell r="AF519">
            <v>2</v>
          </cell>
          <cell r="AG519">
            <v>14</v>
          </cell>
          <cell r="AH519" t="str">
            <v>list(list(c(-92.830804, -92.821915, -92.821921, -92.821378, -92.821389, -92.820859, -92.820865, -92.806658, -92.80662, -92.83033, -92.831111, -92.830804, 40.89855, 40.898555, 40.898911, 40.898912, 40.899607, 40.899608, 40.898562, 40.898601, 40.885107, 40.885118, 40.892624, 40.89855)))</v>
          </cell>
        </row>
        <row r="520">
          <cell r="A520">
            <v>1950205</v>
          </cell>
          <cell r="B520" t="str">
            <v>Masonville city, Iowa</v>
          </cell>
          <cell r="C520">
            <v>99</v>
          </cell>
          <cell r="D520">
            <v>50000</v>
          </cell>
          <cell r="E520">
            <v>8.7999999999999995E-2</v>
          </cell>
          <cell r="F520">
            <v>7.8947368421052599E-2</v>
          </cell>
          <cell r="G520">
            <v>5.2631578947368397E-2</v>
          </cell>
          <cell r="H520">
            <v>0</v>
          </cell>
          <cell r="I520">
            <v>0.40299999999999903</v>
          </cell>
          <cell r="J520">
            <v>-0.220472440944881</v>
          </cell>
          <cell r="K520">
            <v>0.63636363636363602</v>
          </cell>
          <cell r="L520">
            <v>0.155555555555555</v>
          </cell>
          <cell r="M520">
            <v>0.13157894736842099</v>
          </cell>
          <cell r="N520">
            <v>0.115894039735099</v>
          </cell>
          <cell r="O520">
            <v>0.452229299363057</v>
          </cell>
          <cell r="P520">
            <v>0.42462845010615702</v>
          </cell>
          <cell r="Q520">
            <v>0.67303609341825898</v>
          </cell>
          <cell r="R520">
            <v>0</v>
          </cell>
          <cell r="S520">
            <v>0.72611464968152795</v>
          </cell>
          <cell r="T520">
            <v>0.92993630573248398</v>
          </cell>
          <cell r="U520">
            <v>0.74522292993630501</v>
          </cell>
          <cell r="V520">
            <v>0.240976645435244</v>
          </cell>
          <cell r="W520">
            <v>2</v>
          </cell>
          <cell r="X520">
            <v>1</v>
          </cell>
          <cell r="Y520">
            <v>1</v>
          </cell>
          <cell r="Z520">
            <v>2</v>
          </cell>
          <cell r="AA520">
            <v>0</v>
          </cell>
          <cell r="AB520">
            <v>2</v>
          </cell>
          <cell r="AC520">
            <v>2</v>
          </cell>
          <cell r="AD520">
            <v>2</v>
          </cell>
          <cell r="AE520">
            <v>2</v>
          </cell>
          <cell r="AF520">
            <v>0</v>
          </cell>
          <cell r="AG520">
            <v>14</v>
          </cell>
          <cell r="AH520" t="str">
            <v>list(list(c(-91.598108, -91.588307, -91.588329, -91.583429, -91.583435, -91.598139, -91.598108, 42.483815, 42.483766, 42.480862, 42.480588, 42.476469, 42.476601, 42.483815)))</v>
          </cell>
        </row>
        <row r="521">
          <cell r="A521">
            <v>1981615</v>
          </cell>
          <cell r="B521" t="str">
            <v>Wahpeton city, Iowa</v>
          </cell>
          <cell r="C521">
            <v>345</v>
          </cell>
          <cell r="D521">
            <v>107917</v>
          </cell>
          <cell r="E521">
            <v>5.7000000000000002E-2</v>
          </cell>
          <cell r="F521">
            <v>3.6036036036036001E-2</v>
          </cell>
          <cell r="G521">
            <v>3.1531531531531501E-2</v>
          </cell>
          <cell r="H521">
            <v>0</v>
          </cell>
          <cell r="I521">
            <v>0.46700000000000003</v>
          </cell>
          <cell r="J521">
            <v>1.1730205278592301E-2</v>
          </cell>
          <cell r="K521">
            <v>0.150997150997151</v>
          </cell>
          <cell r="L521">
            <v>1.37333333333333</v>
          </cell>
          <cell r="M521">
            <v>9.0090090090090003E-2</v>
          </cell>
          <cell r="N521">
            <v>0.95916114790286899</v>
          </cell>
          <cell r="O521">
            <v>0.256900212314225</v>
          </cell>
          <cell r="P521">
            <v>0.17515923566878899</v>
          </cell>
          <cell r="Q521">
            <v>0.42887473460721798</v>
          </cell>
          <cell r="R521">
            <v>0</v>
          </cell>
          <cell r="S521">
            <v>0.87367303609341795</v>
          </cell>
          <cell r="T521">
            <v>7.43099787685774E-3</v>
          </cell>
          <cell r="U521">
            <v>0.99893842887473405</v>
          </cell>
          <cell r="V521">
            <v>0.106157112526539</v>
          </cell>
          <cell r="W521">
            <v>0</v>
          </cell>
          <cell r="X521">
            <v>0</v>
          </cell>
          <cell r="Y521">
            <v>0</v>
          </cell>
          <cell r="Z521">
            <v>1</v>
          </cell>
          <cell r="AA521">
            <v>0</v>
          </cell>
          <cell r="AB521">
            <v>2</v>
          </cell>
          <cell r="AC521">
            <v>0</v>
          </cell>
          <cell r="AD521">
            <v>0</v>
          </cell>
          <cell r="AE521">
            <v>2</v>
          </cell>
          <cell r="AF521">
            <v>0</v>
          </cell>
          <cell r="AG521">
            <v>5</v>
          </cell>
          <cell r="AH521" t="str">
            <v>list(list(c(-95.18737, -95.185362, -95.185348, -95.185203, -95.170204, -95.170094, -95.167513, -95.168065, -95.170053, -95.169802, -95.167352, -95.165876, -95.165726, -95.16694, -95.16634, -95.166858, -95.168552, -95.171719, -95.174804, -95.176387, -95.176946, -95.178939, -95.181375, -95.181933, -95.1813, -95.180152, -95.177999, -95.177118, -95.174909, -95.172877, -95.167012, -95.165174, -95.165367, -95.161739, -95.161476, -95.158271, -95.160922, -95.162586, -95.162202, -95.164357, -95.168523, -95.171382, 
-95.173896, -95.174245, -95.176346, -95.178401, -95.177112, -95.175246, -95.175621, -95.179962, -95.180125, -95.180373, -95.182171, -95.185121, -95.185179, -95.185333, -95.187326, -95.18737, 43.378641, 43.378652, 43.38541, 43.385821, 43.385738, 43.392934, 43.392887, 43.394033, 43.395436, 43.396306, 43.394779, 43.39289, 43.392694, 43.391322, 43.390005, 43.387896, 43.385535, 43.38337, 43.382491, 43.380558, 43.381485, 43.382066, 43.381209, 43.380384, 43.377812, 43.376037, 43.375543, 43.376218, 43.375078, 
43.374699, 43.376706, 43.375828, 43.375141, 43.372516, 43.371396, 43.370799, 43.369989, 43.366813, 43.364535, 43.36584, 43.365845, 43.365115, 43.36257, 43.363845, 43.364273, 43.363068, 43.359979, 43.359024, 43.357078, 43.357025, 43.367907, 43.369315, 43.371538, 43.371502, 43.374992, 43.377307, 43.377275, 43.378641)))</v>
          </cell>
        </row>
        <row r="522">
          <cell r="A522">
            <v>1982200</v>
          </cell>
          <cell r="B522" t="str">
            <v>Wapello city, Iowa</v>
          </cell>
          <cell r="C522">
            <v>2084</v>
          </cell>
          <cell r="D522">
            <v>72708</v>
          </cell>
          <cell r="E522">
            <v>6.4000000000000001E-2</v>
          </cell>
          <cell r="F522">
            <v>0.24216867469879499</v>
          </cell>
          <cell r="G522">
            <v>4.09638554216867E-2</v>
          </cell>
          <cell r="H522">
            <v>3.5000000000000003E-2</v>
          </cell>
          <cell r="I522">
            <v>0.41499999999999998</v>
          </cell>
          <cell r="J522">
            <v>8.2244799225931302E-3</v>
          </cell>
          <cell r="K522">
            <v>0.54018826937002096</v>
          </cell>
          <cell r="L522">
            <v>3.7122969837586998E-2</v>
          </cell>
          <cell r="M522">
            <v>0.14216867469879499</v>
          </cell>
          <cell r="N522">
            <v>0.63465783664459097</v>
          </cell>
          <cell r="O522">
            <v>0.30254777070063599</v>
          </cell>
          <cell r="P522">
            <v>0.952229299363057</v>
          </cell>
          <cell r="Q522">
            <v>0.55520169851379997</v>
          </cell>
          <cell r="R522">
            <v>0.65</v>
          </cell>
          <cell r="S522">
            <v>0.759023354564755</v>
          </cell>
          <cell r="T522">
            <v>0.74946921443736703</v>
          </cell>
          <cell r="U522">
            <v>0.19745222929936301</v>
          </cell>
          <cell r="V522">
            <v>0.288747346072186</v>
          </cell>
          <cell r="W522">
            <v>1</v>
          </cell>
          <cell r="X522">
            <v>0</v>
          </cell>
          <cell r="Y522">
            <v>2</v>
          </cell>
          <cell r="Z522">
            <v>1</v>
          </cell>
          <cell r="AA522">
            <v>1</v>
          </cell>
          <cell r="AB522">
            <v>2</v>
          </cell>
          <cell r="AC522">
            <v>0</v>
          </cell>
          <cell r="AD522">
            <v>2</v>
          </cell>
          <cell r="AE522">
            <v>0</v>
          </cell>
          <cell r="AF522">
            <v>0</v>
          </cell>
          <cell r="AG522">
            <v>9</v>
          </cell>
          <cell r="AH522" t="str">
            <v>list(list(c(-91.201752, -91.200457, -91.19905, -91.196948, -91.196897, -91.196913, -91.198768, -91.200568, -91.201651, -91.20159, -91.195783, -91.191135, -91.191081, -91.186912, -91.185869, -91.184111, -91.18209, -91.180667, -91.179739, -91.176972, -91.167906, -91.177768, -91.177768, -91.174536, -91.174612, -91.182616, -91.182564, -91.184484, -91.184511, -91.187189, -91.194666, -91.194646, -91.19697, -91.196961, -91.201779, -91.201752, 41.178602, 41.178582, 41.176951, 41.176956, 41.182094, 41.185187, 
41.185193, 41.186493, 41.187041, 41.1895, 41.189401, 41.188491, 41.188775, 41.186128, 41.186455, 41.183514, 41.180357, 41.178258, 41.176623, 41.174531, 41.170979, 41.171047, 41.170068, 41.170084, 41.167474, 41.167546, 41.171093, 41.171124, 41.168093, 41.167568, 41.168031, 41.171272, 41.171299, 41.174935, 41.174994, 41.178602)))</v>
          </cell>
        </row>
        <row r="523">
          <cell r="A523">
            <v>1983280</v>
          </cell>
          <cell r="B523" t="str">
            <v>Wellman city, Iowa</v>
          </cell>
          <cell r="C523">
            <v>1524</v>
          </cell>
          <cell r="D523">
            <v>57560</v>
          </cell>
          <cell r="E523">
            <v>3.5999999999999997E-2</v>
          </cell>
          <cell r="F523">
            <v>7.9173838209982694E-2</v>
          </cell>
          <cell r="G523">
            <v>1.03270223752151E-2</v>
          </cell>
          <cell r="H523">
            <v>6.0000000000000001E-3</v>
          </cell>
          <cell r="I523">
            <v>0.35599999999999998</v>
          </cell>
          <cell r="J523">
            <v>8.2386363636363605E-2</v>
          </cell>
          <cell r="K523">
            <v>0.472143531633616</v>
          </cell>
          <cell r="L523">
            <v>9.2187500000000006E-2</v>
          </cell>
          <cell r="M523">
            <v>0.17039586919104899</v>
          </cell>
          <cell r="N523">
            <v>0.27593818984547402</v>
          </cell>
          <cell r="O523">
            <v>0.13057324840764301</v>
          </cell>
          <cell r="P523">
            <v>0.42781316348195297</v>
          </cell>
          <cell r="Q523">
            <v>0.17940552016985101</v>
          </cell>
          <cell r="R523">
            <v>0.244680851063829</v>
          </cell>
          <cell r="S523">
            <v>0.52123142250530696</v>
          </cell>
          <cell r="T523">
            <v>0.55944798301486198</v>
          </cell>
          <cell r="U523">
            <v>0.47664543524416098</v>
          </cell>
          <cell r="V523">
            <v>0.44479830148619898</v>
          </cell>
          <cell r="W523">
            <v>2</v>
          </cell>
          <cell r="X523">
            <v>0</v>
          </cell>
          <cell r="Y523">
            <v>1</v>
          </cell>
          <cell r="Z523">
            <v>0</v>
          </cell>
          <cell r="AA523">
            <v>0</v>
          </cell>
          <cell r="AB523">
            <v>1</v>
          </cell>
          <cell r="AC523">
            <v>0</v>
          </cell>
          <cell r="AD523">
            <v>1</v>
          </cell>
          <cell r="AE523">
            <v>1</v>
          </cell>
          <cell r="AF523">
            <v>1</v>
          </cell>
          <cell r="AG523">
            <v>7</v>
          </cell>
          <cell r="AH523" t="str">
            <v>list(list(c(-91.845053, -91.843921, -91.843811, -91.843787, -91.840155, -91.839437, -91.838888, -91.836624, -91.836446, -91.834238, -91.834014, -91.834022, -91.832375, -91.831611, -91.827908, -91.826258, -91.826325, -91.829201, -91.829272, -91.826412, -91.826399, -91.821493, -91.821522, -91.819848, -91.817559, -91.818892, -91.821588, -91.827821, -91.829188, -91.829244, -91.82635, -91.829277, -91.829359, -91.829357, -91.839619, -91.844068, -91.845053, 41.463298, 41.465913, 41.474934, 41.476986, 41.476884, 
41.475407, 41.478468, 41.478386, 41.479984, 41.481903, 41.481887, 41.480016, 41.479949, 41.477198, 41.477013, 41.476183, 41.474367, 41.47437, 41.467653, 41.467649, 41.470147, 41.470169, 41.469414, 41.469934, 41.468274, 41.467721, 41.467297, 41.46726, 41.466463, 41.465023, 41.464568, 41.464457, 41.461848, 41.459848, 41.460192, 41.460306, 41.463298)))</v>
          </cell>
        </row>
        <row r="524">
          <cell r="A524">
            <v>1976890</v>
          </cell>
          <cell r="B524" t="str">
            <v>Swisher city, Iowa</v>
          </cell>
          <cell r="C524">
            <v>914</v>
          </cell>
          <cell r="D524">
            <v>100577</v>
          </cell>
          <cell r="E524">
            <v>6.9000000000000006E-2</v>
          </cell>
          <cell r="F524">
            <v>5.7416267942583699E-2</v>
          </cell>
          <cell r="G524">
            <v>4.3062200956937802E-2</v>
          </cell>
          <cell r="H524">
            <v>1.39999999999999E-2</v>
          </cell>
          <cell r="I524">
            <v>0.29499999999999998</v>
          </cell>
          <cell r="J524">
            <v>3.9817974971558499E-2</v>
          </cell>
          <cell r="K524">
            <v>0.28354080221300099</v>
          </cell>
          <cell r="L524">
            <v>2.38663484486873E-3</v>
          </cell>
          <cell r="M524">
            <v>0.17703349282296599</v>
          </cell>
          <cell r="N524">
            <v>0.92935982339955803</v>
          </cell>
          <cell r="O524">
            <v>0.33864118895966</v>
          </cell>
          <cell r="P524">
            <v>0.29299363057324801</v>
          </cell>
          <cell r="Q524">
            <v>0.57537154989384198</v>
          </cell>
          <cell r="R524">
            <v>0.35957446808510601</v>
          </cell>
          <cell r="S524">
            <v>0.26008492569002101</v>
          </cell>
          <cell r="T524">
            <v>8.5987261146496796E-2</v>
          </cell>
          <cell r="U524">
            <v>0.104033970276008</v>
          </cell>
          <cell r="V524">
            <v>0.48195329087048799</v>
          </cell>
          <cell r="W524">
            <v>0</v>
          </cell>
          <cell r="X524">
            <v>1</v>
          </cell>
          <cell r="Y524">
            <v>0</v>
          </cell>
          <cell r="Z524">
            <v>1</v>
          </cell>
          <cell r="AA524">
            <v>1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1</v>
          </cell>
          <cell r="AG524">
            <v>4</v>
          </cell>
          <cell r="AH524" t="str">
            <v>list(list(c(-91.709806, -91.709104, -91.700183, -91.700055, -91.69523, -91.695265, -91.691989, -91.69171, -91.680642, -91.68054, -91.685614, -91.685592, -91.69035, -91.689992, -91.690604, -91.691369, -91.695309, -91.695302, -91.693374, -91.695294, -91.6953, -91.697451, -91.696564, -91.698613, -91.700144, -91.705002, -91.704999, -91.708925, -91.709804, -91.709806, 41.846825, 41.847516, 41.847519, 41.854769, 41.854757, 41.851105, 41.851202, 41.847587, 41.847806, 41.842343, 41.842249, 41.840424, 41.840371, 
41.835065, 41.834366, 41.834872, 41.834779, 41.836602, 41.836667, 41.838249, 41.837037, 41.83824, 41.839057, 41.839278, 41.840226, 41.840221, 41.84453, 41.844531, 41.845061, 41.846825)))</v>
          </cell>
        </row>
        <row r="525">
          <cell r="A525">
            <v>1981345</v>
          </cell>
          <cell r="B525" t="str">
            <v>Volga city, Iowa</v>
          </cell>
          <cell r="C525">
            <v>203</v>
          </cell>
          <cell r="D525">
            <v>54063</v>
          </cell>
          <cell r="E525">
            <v>6.9000000000000006E-2</v>
          </cell>
          <cell r="F525">
            <v>1.94174757281553E-2</v>
          </cell>
          <cell r="G525">
            <v>3.88349514563106E-2</v>
          </cell>
          <cell r="H525">
            <v>0</v>
          </cell>
          <cell r="I525">
            <v>0.51100000000000001</v>
          </cell>
          <cell r="J525">
            <v>-2.4038461538461502E-2</v>
          </cell>
          <cell r="K525">
            <v>0.63583815028901702</v>
          </cell>
          <cell r="L525">
            <v>0.28467153284671498</v>
          </cell>
          <cell r="M525">
            <v>0.233009708737864</v>
          </cell>
          <cell r="N525">
            <v>0.195364238410596</v>
          </cell>
          <cell r="O525">
            <v>0.33864118895966</v>
          </cell>
          <cell r="P525">
            <v>0.100849256900212</v>
          </cell>
          <cell r="Q525">
            <v>0.52441613588110403</v>
          </cell>
          <cell r="R525">
            <v>0</v>
          </cell>
          <cell r="S525">
            <v>0.92462845010615702</v>
          </cell>
          <cell r="T525">
            <v>0.92887473460721803</v>
          </cell>
          <cell r="U525">
            <v>0.93949044585987196</v>
          </cell>
          <cell r="V525">
            <v>0.74734607218683602</v>
          </cell>
          <cell r="W525">
            <v>2</v>
          </cell>
          <cell r="X525">
            <v>1</v>
          </cell>
          <cell r="Y525">
            <v>0</v>
          </cell>
          <cell r="Z525">
            <v>1</v>
          </cell>
          <cell r="AA525">
            <v>0</v>
          </cell>
          <cell r="AB525">
            <v>2</v>
          </cell>
          <cell r="AC525">
            <v>1</v>
          </cell>
          <cell r="AD525">
            <v>2</v>
          </cell>
          <cell r="AE525">
            <v>2</v>
          </cell>
          <cell r="AF525">
            <v>2</v>
          </cell>
          <cell r="AG525">
            <v>13</v>
          </cell>
          <cell r="AH525" t="str">
            <v>list(list(c(-91.552197, -91.532515, -91.532397, -91.546706, -91.552187, -91.552197, 42.808393, 42.808372, 42.79753, 42.797486, 42.797492, 42.808393)))</v>
          </cell>
        </row>
        <row r="526">
          <cell r="A526">
            <v>1924690</v>
          </cell>
          <cell r="B526" t="str">
            <v>Elkader city, Iowa</v>
          </cell>
          <cell r="C526">
            <v>1209</v>
          </cell>
          <cell r="D526">
            <v>62857</v>
          </cell>
          <cell r="E526">
            <v>9.5000000000000001E-2</v>
          </cell>
          <cell r="F526">
            <v>3.8327526132404102E-2</v>
          </cell>
          <cell r="G526">
            <v>1.39372822299651E-2</v>
          </cell>
          <cell r="H526">
            <v>0</v>
          </cell>
          <cell r="I526">
            <v>0.42699999999999999</v>
          </cell>
          <cell r="J526">
            <v>-5.02749410840534E-2</v>
          </cell>
          <cell r="K526">
            <v>0.439211391018619</v>
          </cell>
          <cell r="L526">
            <v>0.15339233038347999</v>
          </cell>
          <cell r="M526">
            <v>0.28397212543554001</v>
          </cell>
          <cell r="N526">
            <v>0.40949227373068398</v>
          </cell>
          <cell r="O526">
            <v>0.50424628450106102</v>
          </cell>
          <cell r="P526">
            <v>0.185774946921443</v>
          </cell>
          <cell r="Q526">
            <v>0.210191082802547</v>
          </cell>
          <cell r="R526">
            <v>0</v>
          </cell>
          <cell r="S526">
            <v>0.78343949044585903</v>
          </cell>
          <cell r="T526">
            <v>0.452229299363057</v>
          </cell>
          <cell r="U526">
            <v>0.73779193205944704</v>
          </cell>
          <cell r="V526">
            <v>0.886411889596603</v>
          </cell>
          <cell r="W526">
            <v>1</v>
          </cell>
          <cell r="X526">
            <v>1</v>
          </cell>
          <cell r="Y526">
            <v>0</v>
          </cell>
          <cell r="Z526">
            <v>0</v>
          </cell>
          <cell r="AA526">
            <v>0</v>
          </cell>
          <cell r="AB526">
            <v>2</v>
          </cell>
          <cell r="AC526">
            <v>1</v>
          </cell>
          <cell r="AD526">
            <v>1</v>
          </cell>
          <cell r="AE526">
            <v>2</v>
          </cell>
          <cell r="AF526">
            <v>2</v>
          </cell>
          <cell r="AG526">
            <v>10</v>
          </cell>
          <cell r="AH526" t="str">
            <v>list(list(c(-91.420335, -91.419833, -91.416924, -91.413347, -91.413383, -91.403747, -91.400416, -91.401284, -91.398976, -91.400127, -91.391523, -91.391308, -91.393726, -91.39336, -91.394922, -91.397007, -91.397376, -91.398646, -91.40128, -91.404485, -91.405088, -91.408751, -91.408527, -91.40456, -91.412976, -91.413336, -91.418461, -91.420173, -91.420335, 42.860481, 42.861428, 42.86099, 42.861666, 42.863427, 42.863157, 42.86465, 42.86788, 42.86784, 42.870373, 42.870194, 42.864445, 42.863952, 42.848322, 
42.848378, 42.845862, 42.848468, 42.848502, 42.847533, 42.845089, 42.846555, 42.846535, 42.847749, 42.848588, 42.848926, 42.858089, 42.858736, 42.858426, 42.860481)))</v>
          </cell>
        </row>
        <row r="527">
          <cell r="A527">
            <v>1949935</v>
          </cell>
          <cell r="B527" t="str">
            <v>Martinsburg city, Iowa</v>
          </cell>
          <cell r="C527">
            <v>110</v>
          </cell>
          <cell r="D527">
            <v>55000</v>
          </cell>
          <cell r="E527">
            <v>0.29699999999999999</v>
          </cell>
          <cell r="F527">
            <v>0.3</v>
          </cell>
          <cell r="G527">
            <v>7.4999999999999997E-2</v>
          </cell>
          <cell r="H527">
            <v>0</v>
          </cell>
          <cell r="I527">
            <v>0.39799999999999902</v>
          </cell>
          <cell r="J527">
            <v>-1.7857142857142801E-2</v>
          </cell>
          <cell r="K527">
            <v>0.62820512820512797</v>
          </cell>
          <cell r="L527">
            <v>2.4390243902439001E-2</v>
          </cell>
          <cell r="M527">
            <v>0.27500000000000002</v>
          </cell>
          <cell r="N527">
            <v>0.21523178807946999</v>
          </cell>
          <cell r="O527">
            <v>0.968152866242038</v>
          </cell>
          <cell r="P527">
            <v>0.97876857749469204</v>
          </cell>
          <cell r="Q527">
            <v>0.82802547770700596</v>
          </cell>
          <cell r="R527">
            <v>0</v>
          </cell>
          <cell r="S527">
            <v>0.71549893842887402</v>
          </cell>
          <cell r="T527">
            <v>0.91613588110403399</v>
          </cell>
          <cell r="U527">
            <v>0.15074309978768499</v>
          </cell>
          <cell r="V527">
            <v>0.85987261146496796</v>
          </cell>
          <cell r="W527">
            <v>2</v>
          </cell>
          <cell r="X527">
            <v>2</v>
          </cell>
          <cell r="Y527">
            <v>2</v>
          </cell>
          <cell r="Z527">
            <v>2</v>
          </cell>
          <cell r="AA527">
            <v>0</v>
          </cell>
          <cell r="AB527">
            <v>2</v>
          </cell>
          <cell r="AC527">
            <v>1</v>
          </cell>
          <cell r="AD527">
            <v>2</v>
          </cell>
          <cell r="AE527">
            <v>0</v>
          </cell>
          <cell r="AF527">
            <v>2</v>
          </cell>
          <cell r="AG527">
            <v>15</v>
          </cell>
          <cell r="AH527" t="str">
            <v>list(list(c(-92.256718, -92.247064, -92.247087, -92.256663, -92.256672, -92.256718, 41.184181, 41.184037, 41.17336, 41.173321, 41.176947, 41.184181)))</v>
          </cell>
        </row>
        <row r="528">
          <cell r="A528">
            <v>1914115</v>
          </cell>
          <cell r="B528" t="str">
            <v>Cleghorn city, Iowa</v>
          </cell>
          <cell r="C528">
            <v>240</v>
          </cell>
          <cell r="D528">
            <v>65625</v>
          </cell>
          <cell r="E528">
            <v>6.6000000000000003E-2</v>
          </cell>
          <cell r="F528">
            <v>0.1015625</v>
          </cell>
          <cell r="G528">
            <v>1.5625E-2</v>
          </cell>
          <cell r="H528">
            <v>7.3999999999999996E-2</v>
          </cell>
          <cell r="I528">
            <v>0.33200000000000002</v>
          </cell>
          <cell r="J528">
            <v>0</v>
          </cell>
          <cell r="K528">
            <v>0.43147208121827402</v>
          </cell>
          <cell r="L528">
            <v>4.4776119402985003E-2</v>
          </cell>
          <cell r="M528">
            <v>3.125E-2</v>
          </cell>
          <cell r="N528">
            <v>0.47792494481236197</v>
          </cell>
          <cell r="O528">
            <v>0.31634819532908698</v>
          </cell>
          <cell r="P528">
            <v>0.54458598726114604</v>
          </cell>
          <cell r="Q528">
            <v>0.226114649681528</v>
          </cell>
          <cell r="R528">
            <v>0.89042553191489304</v>
          </cell>
          <cell r="S528">
            <v>0.40021231422505299</v>
          </cell>
          <cell r="T528">
            <v>0.41188959660297197</v>
          </cell>
          <cell r="U528">
            <v>0.23673036093418201</v>
          </cell>
          <cell r="V528">
            <v>3.29087048832271E-2</v>
          </cell>
          <cell r="W528">
            <v>1</v>
          </cell>
          <cell r="X528">
            <v>0</v>
          </cell>
          <cell r="Y528">
            <v>1</v>
          </cell>
          <cell r="Z528">
            <v>0</v>
          </cell>
          <cell r="AA528">
            <v>2</v>
          </cell>
          <cell r="AB528">
            <v>1</v>
          </cell>
          <cell r="AC528">
            <v>1</v>
          </cell>
          <cell r="AD528">
            <v>1</v>
          </cell>
          <cell r="AE528">
            <v>0</v>
          </cell>
          <cell r="AF528">
            <v>0</v>
          </cell>
          <cell r="AG528">
            <v>7</v>
          </cell>
          <cell r="AH528" t="str">
            <v>list(list(c(-95.720701, -95.708359, -95.708358, -95.705855, -95.708353, -95.713361, -95.713365, -95.720714, -95.720701, 42.815419, 42.815554, 42.812874, 42.811191, 42.808166, 42.808116, 42.811093, 42.813103, 42.815419)))</v>
          </cell>
        </row>
        <row r="529">
          <cell r="A529">
            <v>1928605</v>
          </cell>
          <cell r="B529" t="str">
            <v>Fort Madison city, Iowa</v>
          </cell>
          <cell r="C529">
            <v>10270</v>
          </cell>
          <cell r="D529">
            <v>50705</v>
          </cell>
          <cell r="E529">
            <v>0.15</v>
          </cell>
          <cell r="F529">
            <v>0.16864555848724699</v>
          </cell>
          <cell r="G529">
            <v>4.4195250659630599E-2</v>
          </cell>
          <cell r="H529">
            <v>7.2999999999999995E-2</v>
          </cell>
          <cell r="I529">
            <v>0.44400000000000001</v>
          </cell>
          <cell r="J529">
            <v>-7.0672337345036598E-2</v>
          </cell>
          <cell r="K529">
            <v>0.48714742253716797</v>
          </cell>
          <cell r="L529">
            <v>0.100994035785288</v>
          </cell>
          <cell r="M529">
            <v>0.25483729111697401</v>
          </cell>
          <cell r="N529">
            <v>0.12803532008829999</v>
          </cell>
          <cell r="O529">
            <v>0.77176220806794005</v>
          </cell>
          <cell r="P529">
            <v>0.83545647558386404</v>
          </cell>
          <cell r="Q529">
            <v>0.58386411889596601</v>
          </cell>
          <cell r="R529">
            <v>0.88936170212765897</v>
          </cell>
          <cell r="S529">
            <v>0.83333333333333304</v>
          </cell>
          <cell r="T529">
            <v>0.60509554140127297</v>
          </cell>
          <cell r="U529">
            <v>0.53078556263269605</v>
          </cell>
          <cell r="V529">
            <v>0.81528662420382103</v>
          </cell>
          <cell r="W529">
            <v>2</v>
          </cell>
          <cell r="X529">
            <v>2</v>
          </cell>
          <cell r="Y529">
            <v>2</v>
          </cell>
          <cell r="Z529">
            <v>1</v>
          </cell>
          <cell r="AA529">
            <v>2</v>
          </cell>
          <cell r="AB529">
            <v>2</v>
          </cell>
          <cell r="AC529">
            <v>1</v>
          </cell>
          <cell r="AD529">
            <v>1</v>
          </cell>
          <cell r="AE529">
            <v>1</v>
          </cell>
          <cell r="AF529">
            <v>2</v>
          </cell>
          <cell r="AG529">
            <v>16</v>
          </cell>
          <cell r="AH529" t="str">
            <v>list(list(c(-91.440936, -91.435105, -91.436324, -91.428012, -91.38207, -91.373457, -91.373215, -91.376949, -91.377033, -91.382894, -91.382711, -91.389893, -91.389929, -91.391609, -91.392263, -91.391579, -91.391552, -91.393757, -91.394788, -91.396245, -91.394271, -91.389892, -91.389897, -91.388683, -91.387604, -91.386247, -91.385998, -91.382582, -91.382606, -91.376539, -91.372561, -91.370543, -91.370543, -91.371631, -91.372935, -91.372943, -91.373098, -91.35405, -91.354067, -91.353277, -91.349043, 
-91.349294, -91.349292, -91.349292, -91.339816, -91.340254, -91.339553, -91.337152, -91.337211, -91.336768, -91.324323, -91.323131, -91.32068, -91.320646, -91.318223, -91.320654, -91.320663, -91.313872, -91.313412, -91.312437, -91.304681, -91.305419, -91.306261, -91.314248, -91.315692, -91.317069, -91.316946, -91.318503, -91.318869, -91.322062, -91.322098, -91.324665, -91.323799, -91.325344, -91.327719, -91.330088, -91.328313, -91.328341, -91.332224, -91.327921, -91.327844, -91.32622, -91.319901, 
-91.306099, -91.306046, -91.300293, -91.296632, -91.295456, -91.295516, -91.293861, -91.293797, -91.292088, -91.291817, -91.293259, -91.295242, -91.296734, -91.29616, -91.297552, -91.301507, -91.297627, -91.300376, -91.298256, -91.297496, -91.297906, -91.294942, -91.294962, -91.284045, -91.282691, -91.282686, -91.287426, -91.287496, -91.281953, -91.27872, -91.278272, -91.277848, -91.277892, -91.275536, -91.275921, -91.258831, -91.258836, -91.2561110348281, -91.258249, -91.264953, -91.276175, -91.2970258384887, 
-91.306524, -91.339719, -91.3412699727344, -91.348733, -91.353989, -91.3548480314576, -91.359873, -91.364670847587, -91.3696144993302, -91.374252, -91.374169, -91.373708, -91.376473, -91.380906, -91.384043, -91.383982, -91.389963, -91.392963, -91.393383, -91.398542, -91.402, -91.425531, -91.424242, -91.422289, -91.422098, -91.42514, -91.425795, -91.431423, -91.431494, -91.426323, -91.427671, -91.430845, -91.431634, -91.43158, -91.441004, -91.440936, 40.581467, 40.581404, 40.584553, 40.588544, 40.609615, 
40.609583, 40.622148, 40.622203, 40.616874, 40.616946, 40.624182, 40.624308, 40.622349, 40.622376, 40.622678, 40.622947, 40.624159, 40.624365, 40.624407, 40.625206, 40.627007, 40.62848, 40.624519, 40.624458, 40.626339, 40.626312, 40.63024, 40.630088, 40.632656, 40.633928, 40.634381, 40.634616, 40.637169, 40.637228, 40.636648, 40.638407, 40.638715, 40.638233, 40.635827, 40.636022, 40.637492, 40.637887, 40.638245, 40.638299, 40.638309, 40.64059, 40.644845, 40.645491, 40.641901, 40.638275, 40.638161, 
40.639703, 40.641162, 40.639933, 40.639913, 40.639041, 40.638099, 40.638098, 40.639244, 40.638093, 40.638213, 40.645992, 40.645222, 40.645286, 40.648768, 40.649091, 40.650109, 40.648218, 40.646708, 40.646757, 40.64538, 40.645398, 40.648051, 40.6498, 40.650746, 40.652352, 40.652683, 40.654967, 40.667285, 40.667223, 40.665353, 40.659954, 40.659864, 40.659728, 40.656089, 40.656047, 40.649552, 40.649829, 40.650411, 40.650399, 40.652376, 40.65237, 40.64765, 40.647655, 40.647065, 40.646477, 40.644057, 
40.642824, 40.642837, 40.641845, 40.637984, 40.637974, 40.63797, 40.64033, 40.640298, 40.637949, 40.63791, 40.638203, 40.638883, 40.638778, 40.641494, 40.641494, 40.642519, 40.643444, 40.643396, 40.639674, 40.639668, 40.637922, 40.637993, 40.637295, 40.6372049420428, 40.636672, 40.633893, 40.63224, 40.6281116040568, 40.626231, 40.613488, 40.6128353663655, 40.609695, 40.606553, 40.6058598182596, 40.601805, 40.595393522054, 40.5887872025433, 40.58259, 40.588831, 40.605317, 40.603672, 40.602785, 40.599672, 
40.595122, 40.595208, 40.595297, 40.580752, 40.580869, 40.579084, 40.579415, 40.588467, 40.588429, 40.590825, 40.588485, 40.581248, 40.58133, 40.577677, 40.5776, 40.570479, 40.570504, 40.572572, 40.574148, 40.574296, 40.581467), c(-91.422019, -91.412168, -91.412058, -91.411124, -91.409726, -91.408612, -91.407223, -91.406045, -91.40545, -91.40267, -91.402529, -91.402362, -91.421612, -91.422019, 40.588423, 40.588288, 40.591878, 40.591883, 40.590409, 40.589744, 40.589549, 40.588926, 40.5882, 40.588156, 
40.59374, 40.599797, 40.59105, 40.588423), c(-91.303539, -91.302795, -91.301627, -91.301557, -91.303534, -91.303539, 40.638181, 40.637995, 40.638001, 40.640255, 40.640264, 40.638181), c(-91.299184, -91.296733, -91.296728, -91.297423, -91.298897, -91.299184, 40.646704, 40.646685, 40.647665, 40.647677, 40.647387, 40.646704)))</v>
          </cell>
        </row>
        <row r="530">
          <cell r="A530">
            <v>1911170</v>
          </cell>
          <cell r="B530" t="str">
            <v>Carson city, Iowa</v>
          </cell>
          <cell r="C530">
            <v>766</v>
          </cell>
          <cell r="D530">
            <v>73403</v>
          </cell>
          <cell r="E530">
            <v>8.3000000000000004E-2</v>
          </cell>
          <cell r="F530">
            <v>5.2478134110787097E-2</v>
          </cell>
          <cell r="G530">
            <v>7.2886297376093298E-2</v>
          </cell>
          <cell r="H530">
            <v>0.03</v>
          </cell>
          <cell r="I530">
            <v>0.379</v>
          </cell>
          <cell r="J530">
            <v>-5.6650246305418699E-2</v>
          </cell>
          <cell r="K530">
            <v>0.39625850340135998</v>
          </cell>
          <cell r="L530">
            <v>3.3802816901408399E-2</v>
          </cell>
          <cell r="M530">
            <v>0.22448979591836701</v>
          </cell>
          <cell r="N530">
            <v>0.65894039735099297</v>
          </cell>
          <cell r="O530">
            <v>0.42781316348195297</v>
          </cell>
          <cell r="P530">
            <v>0.25053078556263197</v>
          </cell>
          <cell r="Q530">
            <v>0.81953290870488305</v>
          </cell>
          <cell r="R530">
            <v>0.59574468085106302</v>
          </cell>
          <cell r="S530">
            <v>0.63269639065817396</v>
          </cell>
          <cell r="T530">
            <v>0.29511677282377902</v>
          </cell>
          <cell r="U530">
            <v>0.17940552016985101</v>
          </cell>
          <cell r="V530">
            <v>0.71656050955413997</v>
          </cell>
          <cell r="W530">
            <v>1</v>
          </cell>
          <cell r="X530">
            <v>1</v>
          </cell>
          <cell r="Y530">
            <v>0</v>
          </cell>
          <cell r="Z530">
            <v>2</v>
          </cell>
          <cell r="AA530">
            <v>1</v>
          </cell>
          <cell r="AB530">
            <v>1</v>
          </cell>
          <cell r="AC530">
            <v>1</v>
          </cell>
          <cell r="AD530">
            <v>0</v>
          </cell>
          <cell r="AE530">
            <v>0</v>
          </cell>
          <cell r="AF530">
            <v>2</v>
          </cell>
          <cell r="AG530">
            <v>9</v>
          </cell>
          <cell r="AH530" t="str">
            <v>list(list(c(-95.431661, -95.428028, -95.425726, -95.425454, -95.423366, -95.422909, -95.417983, -95.417991, -95.410796, -95.410854, -95.408441, -95.40852, -95.413319, -95.413313, -95.41814, -95.418147, -95.416389, -95.4252, -95.425194, -95.425764, -95.427351, -95.426895, -95.426052, -95.431768, -95.431661, 41.23844, 41.238439, 41.237347, 41.240027, 41.240048, 41.241891, 41.241848, 41.240022, 41.240176, 41.236394, 41.236385, 41.232671, 41.232749, 41.229135, 41.229146, 41.23146, 41.232765, 41.232848, 
41.227954, 41.227135, 41.228154, 41.229017, 41.232863, 41.232954, 41.23844)))</v>
          </cell>
        </row>
        <row r="531">
          <cell r="A531">
            <v>1961905</v>
          </cell>
          <cell r="B531" t="str">
            <v>Paullina city, Iowa</v>
          </cell>
          <cell r="C531">
            <v>982</v>
          </cell>
          <cell r="D531">
            <v>61250</v>
          </cell>
          <cell r="E531">
            <v>7.6999999999999999E-2</v>
          </cell>
          <cell r="F531">
            <v>0.127710843373493</v>
          </cell>
          <cell r="G531">
            <v>9.3975903614457804E-2</v>
          </cell>
          <cell r="H531">
            <v>0</v>
          </cell>
          <cell r="I531">
            <v>0.39299999999999902</v>
          </cell>
          <cell r="J531">
            <v>-7.00757575757575E-2</v>
          </cell>
          <cell r="K531">
            <v>0.45468998410174799</v>
          </cell>
          <cell r="L531">
            <v>0.13541666666666599</v>
          </cell>
          <cell r="M531">
            <v>0.14216867469879499</v>
          </cell>
          <cell r="N531">
            <v>0.36865342163355402</v>
          </cell>
          <cell r="O531">
            <v>0.39171974522292902</v>
          </cell>
          <cell r="P531">
            <v>0.68152866242038201</v>
          </cell>
          <cell r="Q531">
            <v>0.88853503184713301</v>
          </cell>
          <cell r="R531">
            <v>0</v>
          </cell>
          <cell r="S531">
            <v>0.68895966029723898</v>
          </cell>
          <cell r="T531">
            <v>0.48832271762208002</v>
          </cell>
          <cell r="U531">
            <v>0.67834394904458595</v>
          </cell>
          <cell r="V531">
            <v>0.288747346072186</v>
          </cell>
          <cell r="W531">
            <v>1</v>
          </cell>
          <cell r="X531">
            <v>1</v>
          </cell>
          <cell r="Y531">
            <v>2</v>
          </cell>
          <cell r="Z531">
            <v>2</v>
          </cell>
          <cell r="AA531">
            <v>0</v>
          </cell>
          <cell r="AB531">
            <v>2</v>
          </cell>
          <cell r="AC531">
            <v>1</v>
          </cell>
          <cell r="AD531">
            <v>1</v>
          </cell>
          <cell r="AE531">
            <v>2</v>
          </cell>
          <cell r="AF531">
            <v>0</v>
          </cell>
          <cell r="AG531">
            <v>12</v>
          </cell>
          <cell r="AH531" t="str">
            <v>list(list(c(-95.699179, -95.697158, -95.693395, -95.693349, -95.687868, -95.687701, -95.684348, -95.684319, -95.681632, -95.683487, -95.683548, -95.681237, -95.680256, -95.678505, -95.681114, -95.673548, -95.673545, -95.670234, -95.670106, -95.665251, -95.665233, -95.668606, -95.668588, -95.673538, -95.673495, -95.679888, -95.679842, -95.675087, -95.675022, -95.682175, -95.686069, -95.693276, -95.693298, -95.693402, -95.694923, -95.699184, -95.699179, 42.983672, 42.984738, 42.984747, 42.986048, 42.986137, 
42.987555, 42.987608, 42.986412, 42.986464, 42.985213, 42.982851, 42.983806, 42.9829, 42.985752, 42.986333, 42.986621, 42.979814, 42.98092, 42.9828, 42.982845, 42.981014, 42.980951, 42.979385, 42.979332, 42.97652, 42.979304, 42.975542, 42.975514, 42.97201, 42.971903, 42.973292, 42.972833, 42.974377, 42.984551, 42.982627, 42.982638, 42.983672)))</v>
          </cell>
        </row>
        <row r="532">
          <cell r="A532">
            <v>1906355</v>
          </cell>
          <cell r="B532" t="str">
            <v>Bettendorf city, Iowa</v>
          </cell>
          <cell r="C532">
            <v>39102</v>
          </cell>
          <cell r="D532">
            <v>100495</v>
          </cell>
          <cell r="E532">
            <v>6.7000000000000004E-2</v>
          </cell>
          <cell r="F532">
            <v>6.89697265625E-2</v>
          </cell>
          <cell r="G532">
            <v>2.94189453125E-2</v>
          </cell>
          <cell r="H532">
            <v>2.4E-2</v>
          </cell>
          <cell r="I532">
            <v>0.34899999999999998</v>
          </cell>
          <cell r="J532">
            <v>0.17716831742782299</v>
          </cell>
          <cell r="K532">
            <v>0.21554116558741901</v>
          </cell>
          <cell r="L532">
            <v>4.9642060790986903E-2</v>
          </cell>
          <cell r="M532">
            <v>0.20318603515625</v>
          </cell>
          <cell r="N532">
            <v>0.92825607064017601</v>
          </cell>
          <cell r="O532">
            <v>0.323779193205944</v>
          </cell>
          <cell r="P532">
            <v>0.36518046709129498</v>
          </cell>
          <cell r="Q532">
            <v>0.39915074309978699</v>
          </cell>
          <cell r="R532">
            <v>0.50957446808510598</v>
          </cell>
          <cell r="S532">
            <v>0.48832271762208002</v>
          </cell>
          <cell r="T532">
            <v>3.3970276008492499E-2</v>
          </cell>
          <cell r="U532">
            <v>0.25265392781316298</v>
          </cell>
          <cell r="V532">
            <v>0.60828025477707004</v>
          </cell>
          <cell r="W532">
            <v>0</v>
          </cell>
          <cell r="X532">
            <v>0</v>
          </cell>
          <cell r="Y532">
            <v>1</v>
          </cell>
          <cell r="Z532">
            <v>1</v>
          </cell>
          <cell r="AA532">
            <v>1</v>
          </cell>
          <cell r="AB532">
            <v>1</v>
          </cell>
          <cell r="AC532">
            <v>0</v>
          </cell>
          <cell r="AD532">
            <v>0</v>
          </cell>
          <cell r="AE532">
            <v>0</v>
          </cell>
          <cell r="AF532">
            <v>1</v>
          </cell>
          <cell r="AG532">
            <v>5</v>
          </cell>
          <cell r="AH532" t="str">
            <v>list(list(c(-90.533035, -90.53237, -90.529595, -90.527306, -90.522624, -90.522576, -90.522467, -90.522562, -90.522386, -90.522409, -90.522248, -90.522556, -90.522429, -90.510095, -90.502799, -90.502913, -90.502889, -90.502862, -90.493212, -90.493133, -90.490807, -90.490762, -90.493945, -90.493918, -90.493867, -90.490691, -90.452, -90.432653, -90.432708, -90.435066, -90.435032, -90.434985, -90.433885, -90.430118, -90.430593, -90.43012, -90.427059, -90.427898, -90.426321, -90.425283, -90.425308, -90.424523, 
-90.425031, -90.4245346498286, -90.4251658682347, -90.427231, -90.432731, -90.4338997635036, -90.438431, -90.4435803468795, -90.445231, -90.449355, -90.450204, -90.453499, -90.455501, -90.452043, -90.456698, -90.455491, -90.460194, -90.466674, -90.467963, -90.473829, -90.474118, -90.474108, -90.474108, -90.472572, -90.47277, -90.472281, -90.474111, -90.475131, -90.474124, -90.474071, -90.473937, -90.474128, -90.475567, -90.474744, -90.4752949778353, -90.4894869918826, -90.489933, -90.500633, -90.5036140774327, 
-90.513134, -90.5131890192399, -90.5324969815929, -90.533035, 41.524933, 41.534527, 41.534821, 41.534817, 41.534778, 41.537413, 41.538523, 41.540059, 41.546892, 41.548436, 41.554751, 41.560387, 41.567627, 41.567614, 41.567721, 41.575145, 41.584832, 41.589705, 41.589752, 41.596619, 41.597026, 41.601488, 41.601452, 41.604285, 41.61158, 41.611604, 41.611917, 41.61209, 41.597672, 41.597653, 41.58894, 41.569273, 41.568483, 41.568091, 41.568001, 41.564842, 41.564865, 41.567156, 41.567437, 41.566373, 41.563838, 
41.561001, 41.558933, 41.552988737945, 41.5526479481636, 41.551533, 41.549533, 41.548425750365, 41.544133, 41.5380749448476, 41.536133, 41.538535, 41.537979, 41.540143, 41.542001, 41.544991, 41.546678, 41.548943, 41.550816, 41.55216, 41.553603, 41.553513, 41.538919, 41.536493, 41.536301, 41.534889, 41.534764, 41.534345, 41.533172, 41.532536, 41.531847, 41.531802, 41.531573, 41.531438, 41.530058, 41.527555, 41.5196404119125, 41.518275882647, 41.518233, 41.518033, 41.5183907006759, 41.519533, 41.5195479290938, 
41.5247870123914, 41.524933), c(-90.456191, -90.455916, -90.452781, -90.450506, -90.454646, -90.456825, -90.456191, 41.556823, 41.555734, 41.552628, 41.554413, 41.558573, 41.557958, 41.556823)))</v>
          </cell>
        </row>
        <row r="533">
          <cell r="A533">
            <v>1948855</v>
          </cell>
          <cell r="B533" t="str">
            <v>Manilla city, Iowa</v>
          </cell>
          <cell r="C533">
            <v>775</v>
          </cell>
          <cell r="D533">
            <v>65156</v>
          </cell>
          <cell r="E533">
            <v>6.2E-2</v>
          </cell>
          <cell r="F533">
            <v>3.3057851239669402E-2</v>
          </cell>
          <cell r="G533">
            <v>5.3719008264462798E-2</v>
          </cell>
          <cell r="H533">
            <v>3.0000000000000001E-3</v>
          </cell>
          <cell r="I533">
            <v>0.38200000000000001</v>
          </cell>
          <cell r="J533">
            <v>-1.2886597938144299E-3</v>
          </cell>
          <cell r="K533">
            <v>0.52843601895734504</v>
          </cell>
          <cell r="L533">
            <v>0.12635379061371799</v>
          </cell>
          <cell r="M533">
            <v>0.14049586776859499</v>
          </cell>
          <cell r="N533">
            <v>0.46688741721854299</v>
          </cell>
          <cell r="O533">
            <v>0.28343949044585898</v>
          </cell>
          <cell r="P533">
            <v>0.15498938428874701</v>
          </cell>
          <cell r="Q533">
            <v>0.68046709129511596</v>
          </cell>
          <cell r="R533">
            <v>0.22127659574468</v>
          </cell>
          <cell r="S533">
            <v>0.64118895966029699</v>
          </cell>
          <cell r="T533">
            <v>0.71762208067940503</v>
          </cell>
          <cell r="U533">
            <v>0.63800424628450103</v>
          </cell>
          <cell r="V533">
            <v>0.28237791932059397</v>
          </cell>
          <cell r="W533">
            <v>1</v>
          </cell>
          <cell r="X533">
            <v>0</v>
          </cell>
          <cell r="Y533">
            <v>0</v>
          </cell>
          <cell r="Z533">
            <v>2</v>
          </cell>
          <cell r="AA533">
            <v>0</v>
          </cell>
          <cell r="AB533">
            <v>1</v>
          </cell>
          <cell r="AC533">
            <v>1</v>
          </cell>
          <cell r="AD533">
            <v>2</v>
          </cell>
          <cell r="AE533">
            <v>1</v>
          </cell>
          <cell r="AF533">
            <v>0</v>
          </cell>
          <cell r="AG533">
            <v>8</v>
          </cell>
          <cell r="AH533" t="str">
            <v>list(list(c(-95.24372, -95.233995, -95.235253, -95.237669, -95.237639, -95.228509, -95.22798, -95.232169, -95.233181, -95.22805, -95.228075, -95.226318, -95.226325, -95.224177, -95.224188, -95.226716, -95.226636, -95.228118, -95.228136, -95.2423, -95.242538, -95.243715, -95.24372, 41.896427, 41.896381, 41.898516, 41.900791, 41.907213, 41.907199, 41.905291, 41.898505, 41.89635, 41.89639, 41.89272, 41.892724, 41.891763, 41.891732, 41.889685, 41.889665, 41.885498, 41.885501, 41.88189, 41.881979, 41.892792, 
41.892796, 41.896427)))</v>
          </cell>
        </row>
        <row r="534">
          <cell r="A534">
            <v>1947100</v>
          </cell>
          <cell r="B534" t="str">
            <v>Lucas city, Iowa</v>
          </cell>
          <cell r="C534">
            <v>172</v>
          </cell>
          <cell r="D534">
            <v>25500</v>
          </cell>
          <cell r="E534">
            <v>0.248</v>
          </cell>
          <cell r="F534">
            <v>0.29310344827586199</v>
          </cell>
          <cell r="G534">
            <v>0.13793103448275801</v>
          </cell>
          <cell r="H534">
            <v>0</v>
          </cell>
          <cell r="I534">
            <v>0.54299999999999904</v>
          </cell>
          <cell r="J534">
            <v>-0.203703703703703</v>
          </cell>
          <cell r="K534">
            <v>0.61290322580645096</v>
          </cell>
          <cell r="L534">
            <v>0.17142857142857101</v>
          </cell>
          <cell r="M534">
            <v>0.20689655172413701</v>
          </cell>
          <cell r="N534">
            <v>1.10375275938189E-3</v>
          </cell>
          <cell r="O534">
            <v>0.94161358811040297</v>
          </cell>
          <cell r="P534">
            <v>0.97770700636942598</v>
          </cell>
          <cell r="Q534">
            <v>0.95859872611464902</v>
          </cell>
          <cell r="R534">
            <v>0</v>
          </cell>
          <cell r="S534">
            <v>0.94585987261146498</v>
          </cell>
          <cell r="T534">
            <v>0.89278131634819502</v>
          </cell>
          <cell r="U534">
            <v>0.79723991507431002</v>
          </cell>
          <cell r="V534">
            <v>0.629511677282377</v>
          </cell>
          <cell r="W534">
            <v>2</v>
          </cell>
          <cell r="X534">
            <v>2</v>
          </cell>
          <cell r="Y534">
            <v>2</v>
          </cell>
          <cell r="Z534">
            <v>2</v>
          </cell>
          <cell r="AA534">
            <v>0</v>
          </cell>
          <cell r="AB534">
            <v>2</v>
          </cell>
          <cell r="AC534">
            <v>2</v>
          </cell>
          <cell r="AD534">
            <v>2</v>
          </cell>
          <cell r="AE534">
            <v>2</v>
          </cell>
          <cell r="AF534">
            <v>1</v>
          </cell>
          <cell r="AG534">
            <v>17</v>
          </cell>
          <cell r="AH534" t="str">
            <v>list(list(c(-93.470355, -93.465886, -93.45152, -93.451564, -93.470672, -93.470355, 41.039538, 41.039531, 41.039461, 41.024943, 41.02494, 41.039538)))</v>
          </cell>
        </row>
        <row r="535">
          <cell r="A535">
            <v>1904645</v>
          </cell>
          <cell r="B535" t="str">
            <v>Barnum city, Iowa</v>
          </cell>
          <cell r="C535">
            <v>175</v>
          </cell>
          <cell r="D535">
            <v>86615</v>
          </cell>
          <cell r="E535">
            <v>5.1999999999999998E-2</v>
          </cell>
          <cell r="F535">
            <v>1.0526315789473601E-2</v>
          </cell>
          <cell r="G535">
            <v>2.1052631578947299E-2</v>
          </cell>
          <cell r="H535">
            <v>0</v>
          </cell>
          <cell r="I535">
            <v>0.18099999999999999</v>
          </cell>
          <cell r="J535">
            <v>-8.3769633507853394E-2</v>
          </cell>
          <cell r="K535">
            <v>0.33566433566433501</v>
          </cell>
          <cell r="L535">
            <v>0.11214953271028</v>
          </cell>
          <cell r="M535">
            <v>3.1578947368420998E-2</v>
          </cell>
          <cell r="N535">
            <v>0.85540838852097101</v>
          </cell>
          <cell r="O535">
            <v>0.225053078556263</v>
          </cell>
          <cell r="P535">
            <v>7.2186836518046693E-2</v>
          </cell>
          <cell r="Q535">
            <v>0.29936305732483998</v>
          </cell>
          <cell r="R535">
            <v>0</v>
          </cell>
          <cell r="S535">
            <v>1.48619957537154E-2</v>
          </cell>
          <cell r="T535">
            <v>0.15498938428874701</v>
          </cell>
          <cell r="U535">
            <v>0.581740976645435</v>
          </cell>
          <cell r="V535">
            <v>3.3970276008492499E-2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2</v>
          </cell>
          <cell r="AD535">
            <v>0</v>
          </cell>
          <cell r="AE535">
            <v>1</v>
          </cell>
          <cell r="AF535">
            <v>0</v>
          </cell>
          <cell r="AG535">
            <v>3</v>
          </cell>
          <cell r="AH535" t="str">
            <v>list(list(c(-94.371316, -94.371194, -94.363776, -94.363804, -94.358943, -94.35899, -94.368846, -94.368872, -94.371363, -94.371316, 42.502337, 42.51129, 42.51117, 42.509382, 42.509414, 42.502327, 42.502266, 42.500214, 42.500246, 42.502337)))</v>
          </cell>
        </row>
        <row r="536">
          <cell r="A536">
            <v>1959970</v>
          </cell>
          <cell r="B536" t="str">
            <v>Ossian city, Iowa</v>
          </cell>
          <cell r="C536">
            <v>802</v>
          </cell>
          <cell r="D536">
            <v>71875</v>
          </cell>
          <cell r="E536">
            <v>0.09</v>
          </cell>
          <cell r="F536">
            <v>0.103641456582633</v>
          </cell>
          <cell r="G536">
            <v>1.40056022408963E-2</v>
          </cell>
          <cell r="H536">
            <v>4.8000000000000001E-2</v>
          </cell>
          <cell r="I536">
            <v>0.30299999999999999</v>
          </cell>
          <cell r="J536">
            <v>-5.0887573964497002E-2</v>
          </cell>
          <cell r="K536">
            <v>0.48154657293497299</v>
          </cell>
          <cell r="L536">
            <v>0.12628865979381401</v>
          </cell>
          <cell r="M536">
            <v>0.204481792717086</v>
          </cell>
          <cell r="N536">
            <v>0.62030905077262599</v>
          </cell>
          <cell r="O536">
            <v>0.47239915074309902</v>
          </cell>
          <cell r="P536">
            <v>0.55414012738853502</v>
          </cell>
          <cell r="Q536">
            <v>0.21125265392781301</v>
          </cell>
          <cell r="R536">
            <v>0.76489361702127601</v>
          </cell>
          <cell r="S536">
            <v>0.28556263269638998</v>
          </cell>
          <cell r="T536">
            <v>0.58811040339702703</v>
          </cell>
          <cell r="U536">
            <v>0.63694267515923497</v>
          </cell>
          <cell r="V536">
            <v>0.61464968152866195</v>
          </cell>
          <cell r="W536">
            <v>1</v>
          </cell>
          <cell r="X536">
            <v>1</v>
          </cell>
          <cell r="Y536">
            <v>1</v>
          </cell>
          <cell r="Z536">
            <v>0</v>
          </cell>
          <cell r="AA536">
            <v>2</v>
          </cell>
          <cell r="AB536">
            <v>0</v>
          </cell>
          <cell r="AC536">
            <v>1</v>
          </cell>
          <cell r="AD536">
            <v>1</v>
          </cell>
          <cell r="AE536">
            <v>1</v>
          </cell>
          <cell r="AF536">
            <v>1</v>
          </cell>
          <cell r="AG536">
            <v>9</v>
          </cell>
          <cell r="AH536" t="str">
            <v>list(list(c(-91.776885, -91.774385, -91.774391, -91.77443, -91.75414, -91.754159, -91.751641, -91.751675, -91.754174, -91.754262, -91.754332, -91.776902, -91.776885, 43.143413, 43.143417, 43.151534, 43.154382, 43.154294, 43.152713, 43.153417, 43.152057, 43.151696, 43.142837, 43.139787, 43.139783, 43.143413)))</v>
          </cell>
        </row>
        <row r="537">
          <cell r="A537">
            <v>1913350</v>
          </cell>
          <cell r="B537" t="str">
            <v>Churdan city, Iowa</v>
          </cell>
          <cell r="C537">
            <v>365</v>
          </cell>
          <cell r="D537">
            <v>72500</v>
          </cell>
          <cell r="E537">
            <v>0.16300000000000001</v>
          </cell>
          <cell r="F537">
            <v>0.114864864864864</v>
          </cell>
          <cell r="G537">
            <v>4.72972972972973E-2</v>
          </cell>
          <cell r="H537">
            <v>5.7000000000000002E-2</v>
          </cell>
          <cell r="I537">
            <v>0.377999999999999</v>
          </cell>
          <cell r="J537">
            <v>-5.4404145077720199E-2</v>
          </cell>
          <cell r="K537">
            <v>0.52895752895752901</v>
          </cell>
          <cell r="L537">
            <v>0.27093596059113301</v>
          </cell>
          <cell r="M537">
            <v>0.121621621621621</v>
          </cell>
          <cell r="N537">
            <v>0.63134657836644503</v>
          </cell>
          <cell r="O537">
            <v>0.81422505307855597</v>
          </cell>
          <cell r="P537">
            <v>0.61464968152866195</v>
          </cell>
          <cell r="Q537">
            <v>0.62314225053078498</v>
          </cell>
          <cell r="R537">
            <v>0.83085106382978702</v>
          </cell>
          <cell r="S537">
            <v>0.62738853503184699</v>
          </cell>
          <cell r="T537">
            <v>0.71974522292993603</v>
          </cell>
          <cell r="U537">
            <v>0.92887473460721803</v>
          </cell>
          <cell r="V537">
            <v>0.20276008492569</v>
          </cell>
          <cell r="W537">
            <v>1</v>
          </cell>
          <cell r="X537">
            <v>2</v>
          </cell>
          <cell r="Y537">
            <v>1</v>
          </cell>
          <cell r="Z537">
            <v>1</v>
          </cell>
          <cell r="AA537">
            <v>2</v>
          </cell>
          <cell r="AB537">
            <v>1</v>
          </cell>
          <cell r="AC537">
            <v>1</v>
          </cell>
          <cell r="AD537">
            <v>2</v>
          </cell>
          <cell r="AE537">
            <v>2</v>
          </cell>
          <cell r="AF537">
            <v>0</v>
          </cell>
          <cell r="AG537">
            <v>13</v>
          </cell>
          <cell r="AH537" t="str">
            <v>list(list(c(-94.491767, -94.489339, -94.48935, -94.488137, -94.488188, -94.47965, -94.479668, -94.474792, -94.469907, -94.469883, -94.465017, -94.464996, -94.469249, -94.469253, -94.464976, -94.464965, -94.474713, -94.474635, -94.484368, -94.484416, -94.489304, -94.489333, -94.491758, -94.491767, 42.155372, 42.155369, 42.158968, 42.158967, 42.166252, 42.166205, 42.169809, 42.169792, 42.169769, 42.162508, 42.162446, 42.15533, 42.155332, 42.148098, 42.148089, 42.144465, 42.144492, 42.137243, 42.13731, 
42.144544, 42.144554, 42.151787, 42.151795, 42.155372)))</v>
          </cell>
        </row>
        <row r="538">
          <cell r="A538">
            <v>1958575</v>
          </cell>
          <cell r="B538" t="str">
            <v>Odebolt city, Iowa</v>
          </cell>
          <cell r="C538">
            <v>994</v>
          </cell>
          <cell r="D538">
            <v>65417</v>
          </cell>
          <cell r="E538">
            <v>6.6000000000000003E-2</v>
          </cell>
          <cell r="F538">
            <v>0.152542372881355</v>
          </cell>
          <cell r="G538">
            <v>3.1476997578692399E-2</v>
          </cell>
          <cell r="H538">
            <v>0.04</v>
          </cell>
          <cell r="I538">
            <v>0.35799999999999998</v>
          </cell>
          <cell r="J538">
            <v>-1.8756169792694899E-2</v>
          </cell>
          <cell r="K538">
            <v>0.43518518518518501</v>
          </cell>
          <cell r="L538">
            <v>0.18860510805500899</v>
          </cell>
          <cell r="M538">
            <v>0.20338983050847401</v>
          </cell>
          <cell r="N538">
            <v>0.47350993377483402</v>
          </cell>
          <cell r="O538">
            <v>0.31634819532908698</v>
          </cell>
          <cell r="P538">
            <v>0.79193205944798295</v>
          </cell>
          <cell r="Q538">
            <v>0.42675159235668703</v>
          </cell>
          <cell r="R538">
            <v>0.70106382978723403</v>
          </cell>
          <cell r="S538">
            <v>0.53609341825902301</v>
          </cell>
          <cell r="T538">
            <v>0.43205944798301399</v>
          </cell>
          <cell r="U538">
            <v>0.82908704883227102</v>
          </cell>
          <cell r="V538">
            <v>0.61040339702760005</v>
          </cell>
          <cell r="W538">
            <v>1</v>
          </cell>
          <cell r="X538">
            <v>0</v>
          </cell>
          <cell r="Y538">
            <v>2</v>
          </cell>
          <cell r="Z538">
            <v>1</v>
          </cell>
          <cell r="AA538">
            <v>2</v>
          </cell>
          <cell r="AB538">
            <v>1</v>
          </cell>
          <cell r="AC538">
            <v>1</v>
          </cell>
          <cell r="AD538">
            <v>1</v>
          </cell>
          <cell r="AE538">
            <v>2</v>
          </cell>
          <cell r="AF538">
            <v>1</v>
          </cell>
          <cell r="AG538">
            <v>12</v>
          </cell>
          <cell r="AH538" t="str">
            <v>list(list(c(-95.264478, -95.264502, -95.245262, -95.245305, -95.242546, -95.242522, -95.24348, -95.245286, -95.245263, -95.243526, -95.243715, -95.245243, -95.245258, -95.246799, -95.264547, -95.264478, 42.312101, 42.319321, 42.319278, 42.312407, 42.311991, 42.310385, 42.310684, 42.309584, 42.30534, 42.305339, 42.302012, 42.302017, 42.30403, 42.304748, 42.304845, 42.312101)))</v>
          </cell>
        </row>
        <row r="539">
          <cell r="A539">
            <v>1957225</v>
          </cell>
          <cell r="B539" t="str">
            <v>North English city, Iowa</v>
          </cell>
          <cell r="C539">
            <v>1065</v>
          </cell>
          <cell r="D539">
            <v>54531</v>
          </cell>
          <cell r="E539">
            <v>0.10299999999999999</v>
          </cell>
          <cell r="F539">
            <v>0.13218390804597699</v>
          </cell>
          <cell r="G539">
            <v>8.6206896551724102E-3</v>
          </cell>
          <cell r="H539">
            <v>3.6999999999999998E-2</v>
          </cell>
          <cell r="I539">
            <v>0.44799999999999901</v>
          </cell>
          <cell r="J539">
            <v>2.3054755043227598E-2</v>
          </cell>
          <cell r="K539">
            <v>0.49733570159857898</v>
          </cell>
          <cell r="L539">
            <v>0.11224489795918299</v>
          </cell>
          <cell r="M539">
            <v>0.18103448275862</v>
          </cell>
          <cell r="N539">
            <v>0.207505518763796</v>
          </cell>
          <cell r="O539">
            <v>0.547770700636942</v>
          </cell>
          <cell r="P539">
            <v>0.70700636942675099</v>
          </cell>
          <cell r="Q539">
            <v>0.16348195329087001</v>
          </cell>
          <cell r="R539">
            <v>0.67978723404255303</v>
          </cell>
          <cell r="S539">
            <v>0.83970276008492495</v>
          </cell>
          <cell r="T539">
            <v>0.64012738853503104</v>
          </cell>
          <cell r="U539">
            <v>0.58280254777069995</v>
          </cell>
          <cell r="V539">
            <v>0.5</v>
          </cell>
          <cell r="W539">
            <v>2</v>
          </cell>
          <cell r="X539">
            <v>1</v>
          </cell>
          <cell r="Y539">
            <v>2</v>
          </cell>
          <cell r="Z539">
            <v>0</v>
          </cell>
          <cell r="AA539">
            <v>2</v>
          </cell>
          <cell r="AB539">
            <v>2</v>
          </cell>
          <cell r="AC539">
            <v>0</v>
          </cell>
          <cell r="AD539">
            <v>1</v>
          </cell>
          <cell r="AE539">
            <v>1</v>
          </cell>
          <cell r="AF539">
            <v>1</v>
          </cell>
          <cell r="AG539">
            <v>12</v>
          </cell>
          <cell r="AH539" t="str">
            <v>list(list(c(-92.089088, -92.084284, -92.084309, -92.083073, -92.083097, -92.079499, -92.079527, -92.074765, -92.074664, -92.069858, -92.069859, -92.076441, -92.07644, -92.07896, -92.078933, -92.081917, -92.081962, -92.084903, -92.084872, -92.089102, -92.089088, 41.517414, 41.517564, 41.519473, 41.519472, 41.521539, 41.521546, 41.526515, 41.526527, 41.518234, 41.518248, 41.510379, 41.510358, 41.509675, 41.50969, 41.510348, 41.510336, 41.513882, 41.513922, 41.515588, 41.516001, 41.517414)))</v>
          </cell>
        </row>
        <row r="540">
          <cell r="A540">
            <v>1949485</v>
          </cell>
          <cell r="B540" t="str">
            <v>Marion city, Iowa</v>
          </cell>
          <cell r="C540">
            <v>41535</v>
          </cell>
          <cell r="D540">
            <v>86743</v>
          </cell>
          <cell r="E540">
            <v>8.1000000000000003E-2</v>
          </cell>
          <cell r="F540">
            <v>7.44309784215193E-2</v>
          </cell>
          <cell r="G540">
            <v>4.4398462902749E-2</v>
          </cell>
          <cell r="H540">
            <v>3.5999999999999997E-2</v>
          </cell>
          <cell r="I540">
            <v>0.31900000000000001</v>
          </cell>
          <cell r="J540">
            <v>0.19463299585825999</v>
          </cell>
          <cell r="K540">
            <v>0.25644430823713599</v>
          </cell>
          <cell r="L540">
            <v>6.1789339397637102E-2</v>
          </cell>
          <cell r="M540">
            <v>0.22595329589122001</v>
          </cell>
          <cell r="N540">
            <v>0.85761589403973504</v>
          </cell>
          <cell r="O540">
            <v>0.41401273885350298</v>
          </cell>
          <cell r="P540">
            <v>0.39490445859872603</v>
          </cell>
          <cell r="Q540">
            <v>0.59023354564755803</v>
          </cell>
          <cell r="R540">
            <v>0.66595744680850999</v>
          </cell>
          <cell r="S540">
            <v>0.35031847133757898</v>
          </cell>
          <cell r="T540">
            <v>6.5817409766454296E-2</v>
          </cell>
          <cell r="U540">
            <v>0.31953290870488299</v>
          </cell>
          <cell r="V540">
            <v>0.725053078556263</v>
          </cell>
          <cell r="W540">
            <v>0</v>
          </cell>
          <cell r="X540">
            <v>1</v>
          </cell>
          <cell r="Y540">
            <v>1</v>
          </cell>
          <cell r="Z540">
            <v>1</v>
          </cell>
          <cell r="AA540">
            <v>1</v>
          </cell>
          <cell r="AB540">
            <v>1</v>
          </cell>
          <cell r="AC540">
            <v>0</v>
          </cell>
          <cell r="AD540">
            <v>0</v>
          </cell>
          <cell r="AE540">
            <v>0</v>
          </cell>
          <cell r="AF540">
            <v>2</v>
          </cell>
          <cell r="AG540">
            <v>7</v>
          </cell>
          <cell r="AH540" t="str">
            <v>list(list(c(-91.633607, -91.631733, -91.628713, -91.62871, -91.628707, -91.628909, -91.626827, -91.623952, -91.623888, -91.629164, -91.628778, -91.62876, -91.631189, -91.631215, -91.628827, -91.628777, -91.619, -91.618965, -91.614085, -91.614018, -91.617393, -91.617599, -91.619007, -91.623889, -91.628781, -91.628762, -91.609251, -91.609203, -91.605529, -91.605509, -91.599391, -91.599396, -91.597308, -91.597318, -91.595386, -91.596602, -91.596608, -91.589956, -91.589026, -91.593378, -91.593755, -91.599405, 
-91.599405, -91.597507, -91.59409, -91.595025, -91.579177, -91.579177, -91.574299, -91.574357, -91.559711, -91.559695, -91.550505, -91.550534, -91.550502, -91.554926, -91.554928, -91.558109, -91.558158, -91.560375, -91.560317, -91.572827, -91.572843, -91.571258, -91.571314, -91.57425, -91.579208, -91.579229, -91.576753, -91.576758, -91.574267, -91.57605, -91.577182, -91.580342, -91.58129, -91.582652, -91.581275, -91.579355, -91.578034, -91.576685, -91.574361, -91.574392, -91.559849, -91.559875, -91.554998, 
-91.554947, -91.550411, -91.549999, -91.545227, -91.545224, -91.542739, -91.535456, -91.53549, -91.535539, -91.530664, -91.530657, -91.525689, -91.525437, -91.525361, -91.530335, -91.530421, -91.537736, -91.539144, -91.540222, -91.54022, -91.550244, -91.550275, -91.550348, -91.559682, -91.559675, -91.561487, -91.564507, -91.564515, -91.572997, -91.573003, -91.574293, -91.579151, -91.579148, -91.579138, -91.579135, -91.580685, -91.580721, -91.58401, -91.583985, -91.58782, -91.593732, -91.593728, -91.593728, 
-91.593715, -91.599164, -91.59917, -91.604068, -91.618806, -91.624485, -91.626301, -91.628516, -91.628565, -91.628562, -91.628171, -91.628008, -91.628606, -91.628647, -91.627902, -91.623747, -91.623759, -91.622545, -91.622536, -91.618764, -91.618792, -91.613923, -91.613939, -91.613955, -91.61769, -91.617776, -91.618884, -91.618834, -91.619603, -91.619419, -91.61941, -91.62351, -91.626113, -91.625288, -91.628572, -91.628711, -91.631714, -91.63362, -91.633607, 42.034186, 42.033849, 42.033055, 42.035229, 
42.035845, 42.040243, 42.04022, 42.043832, 42.049261, 42.049854, 42.050436, 42.055589, 42.056434, 42.06208, 42.06204, 42.058395, 42.058284, 42.060172, 42.060141, 42.061739, 42.062845, 42.069084, 42.069177, 42.069249, 42.06932, 42.080215, 42.08007, 42.072805, 42.072791, 42.069169, 42.069183, 42.070157, 42.070162, 42.07107, 42.071834, 42.072703, 42.074221, 42.074021, 42.076985, 42.077133, 42.07988, 42.080067, 42.080887, 42.081546, 42.080389, 42.083572, 42.083105, 42.082999, 42.082955, 42.086614, 42.086502, 
42.0792, 42.079286, 42.076991, 42.072031, 42.072015, 42.074718, 42.074721, 42.07065, 42.070686, 42.075633, 42.075715, 42.07439, 42.074344, 42.072877, 42.072308, 42.072342, 42.072157, 42.072138, 42.071256, 42.071088, 42.07114, 42.06858, 42.068594, 42.066052, 42.065839, 42.065172, 42.066875, 42.065944, 42.067011, 42.066317, 42.064921, 42.064756, 42.050268, 42.050219, 42.057474, 42.057461, 42.050177, 42.050128, 42.049284, 42.04926, 42.050001, 42.042711, 42.036614, 42.0378, 42.035352, 42.03527, 42.035266, 
42.02686, 42.026832, 42.019557, 42.019547, 42.020395, 42.019549, 42.015966, 42.01608, 42.019918, 42.02694, 42.027107, 42.020424, 42.020402, 42.020198, 42.016176, 42.016339, 42.024006, 42.025158, 42.027766, 42.02773, 42.020113, 42.017081, 42.016718, 42.014574, 42.014603, 42.012914, 42.013096, 42.013486, 42.013172, 42.013101, 42.011538, 42.011716, 42.009657, 42.009653, 42.009508, 42.009605, 42.011995, 42.011498, 42.013324, 42.015601, 42.017347, 42.018047, 42.018057, 42.020595, 42.020598, 42.020515, 
42.015321, 42.01459, 42.017086, 42.017041, 42.020452, 42.020487, 42.021886, 42.026447, 42.026644, 42.027424, 42.026813, 42.023998, 42.024003, 42.02676, 42.027741, 42.027884, 42.028424, 42.030129, 42.030252, 42.032453, 42.032507, 42.032541, 42.034186)))</v>
          </cell>
        </row>
        <row r="541">
          <cell r="A541">
            <v>1983685</v>
          </cell>
          <cell r="B541" t="str">
            <v>West Burlington city, Iowa</v>
          </cell>
          <cell r="C541">
            <v>3197</v>
          </cell>
          <cell r="D541">
            <v>48542</v>
          </cell>
          <cell r="E541">
            <v>0.23799999999999999</v>
          </cell>
          <cell r="F541">
            <v>0.13186029935851701</v>
          </cell>
          <cell r="G541">
            <v>4.7754811119030599E-2</v>
          </cell>
          <cell r="H541">
            <v>1.7999999999999999E-2</v>
          </cell>
          <cell r="I541">
            <v>0.41699999999999998</v>
          </cell>
          <cell r="J541">
            <v>7.7156334231805901E-2</v>
          </cell>
          <cell r="K541">
            <v>0.41352278294953398</v>
          </cell>
          <cell r="L541">
            <v>6.65335994677312E-2</v>
          </cell>
          <cell r="M541">
            <v>0.35495367070563</v>
          </cell>
          <cell r="N541">
            <v>9.3818984547461307E-2</v>
          </cell>
          <cell r="O541">
            <v>0.93099787685774904</v>
          </cell>
          <cell r="P541">
            <v>0.70382165605095504</v>
          </cell>
          <cell r="Q541">
            <v>0.62845010615711205</v>
          </cell>
          <cell r="R541">
            <v>0.41702127659574401</v>
          </cell>
          <cell r="S541">
            <v>0.76433121019108197</v>
          </cell>
          <cell r="T541">
            <v>0.34819532908704798</v>
          </cell>
          <cell r="U541">
            <v>0.34819532908704798</v>
          </cell>
          <cell r="V541">
            <v>0.97346072186836496</v>
          </cell>
          <cell r="W541">
            <v>2</v>
          </cell>
          <cell r="X541">
            <v>2</v>
          </cell>
          <cell r="Y541">
            <v>2</v>
          </cell>
          <cell r="Z541">
            <v>1</v>
          </cell>
          <cell r="AA541">
            <v>1</v>
          </cell>
          <cell r="AB541">
            <v>2</v>
          </cell>
          <cell r="AC541">
            <v>0</v>
          </cell>
          <cell r="AD541">
            <v>1</v>
          </cell>
          <cell r="AE541">
            <v>1</v>
          </cell>
          <cell r="AF541">
            <v>2</v>
          </cell>
          <cell r="AG541">
            <v>14</v>
          </cell>
          <cell r="AH541" t="str">
            <v>list(list(c(-91.213258, -91.208438, -91.179778, -91.179793, -91.178766, -91.178688, -91.175887, -91.175062, -91.174849, -91.170977, -91.17223, -91.172742, -91.171021, -91.170291, -91.170303, -91.16893, -91.160724, -91.160692, -91.165608, -91.166378, -91.16634, -91.166324, -91.165163, -91.160782, -91.160654, -91.160653, -91.151018, -91.146145, -91.146142, -91.146187, -91.1471, -91.153138, -91.153165, -91.154824, -91.155107, -91.156937, -91.157785, -91.16396, -91.1636, -91.165722, -91.165764, -91.168137, 
-91.170415, -91.170388, -91.171352, -91.180186, -91.179871, -91.177121, -91.179732, -91.195592, -91.204071, -91.211087, -91.21097, -91.213281, -91.213258, 40.834105, 40.834006, 40.83356, 40.834598, 40.835067, 40.835576, 40.835517, 40.8355, 40.836629, 40.8366, 40.837685, 40.838085, 40.839158, 40.839821, 40.840806, 40.840785, 40.840656, 40.833521, 40.833359, 40.83336, 40.828178, 40.828103, 40.828148, 40.828083, 40.828083, 40.826051, 40.825979, 40.825946, 40.818764, 40.814652, 40.814533, 40.813783, 
40.811466, 40.810894, 40.807918, 40.807956, 40.805455, 40.805511, 40.802291, 40.802318, 40.800282, 40.799591, 40.800329, 40.801662, 40.800587, 40.80068, 40.811717, 40.811692, 40.813079, 40.821431, 40.82393, 40.824022, 40.82676, 40.826805, 40.834105)))</v>
          </cell>
        </row>
        <row r="542">
          <cell r="A542">
            <v>1985845</v>
          </cell>
          <cell r="B542" t="str">
            <v>Williamsburg city, Iowa</v>
          </cell>
          <cell r="C542">
            <v>3346</v>
          </cell>
          <cell r="D542">
            <v>58059</v>
          </cell>
          <cell r="E542">
            <v>5.7999999999999899E-2</v>
          </cell>
          <cell r="F542">
            <v>3.3398821218074602E-2</v>
          </cell>
          <cell r="G542">
            <v>0</v>
          </cell>
          <cell r="H542">
            <v>0.02</v>
          </cell>
          <cell r="I542">
            <v>0.217</v>
          </cell>
          <cell r="J542">
            <v>9.0612777053454996E-2</v>
          </cell>
          <cell r="K542">
            <v>0.26504941599281201</v>
          </cell>
          <cell r="L542">
            <v>0</v>
          </cell>
          <cell r="M542">
            <v>0.22593320235756301</v>
          </cell>
          <cell r="N542">
            <v>0.28697571743929301</v>
          </cell>
          <cell r="O542">
            <v>0.26220806794055201</v>
          </cell>
          <cell r="P542">
            <v>0.15605095541401201</v>
          </cell>
          <cell r="Q542">
            <v>0</v>
          </cell>
          <cell r="R542">
            <v>0.45531914893616998</v>
          </cell>
          <cell r="S542">
            <v>5.30785562632696E-2</v>
          </cell>
          <cell r="T542">
            <v>6.9002123142250502E-2</v>
          </cell>
          <cell r="U542">
            <v>0</v>
          </cell>
          <cell r="V542">
            <v>0.72399150743099705</v>
          </cell>
          <cell r="W542">
            <v>2</v>
          </cell>
          <cell r="X542">
            <v>0</v>
          </cell>
          <cell r="Y542">
            <v>0</v>
          </cell>
          <cell r="Z542">
            <v>0</v>
          </cell>
          <cell r="AA542">
            <v>1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2</v>
          </cell>
          <cell r="AG542">
            <v>5</v>
          </cell>
          <cell r="AH542" t="str">
            <v>list(list(c(-92.036762, -92.026889, -92.026854, -92.022883, -92.017158, -92.017127, -92.009771, -92.009851, -92.012279, -92.012403, -92.017135, -92.017163, -92.017165, -92.014822, -92.01476, -92.008368, -92.008352, -91.99784, -91.997925, -91.997915, -92.001101, -92.005542, -92.005006, -91.994923, -91.996068, -91.99868, -91.993085, -91.993131, -91.988369, -91.988469, -91.989068, -91.992012, -91.992051, -91.993268, -91.993248, -91.99806, -91.998016, -92.012393, -92.012444, -92.01245, -92.016165, -92.019752, 
-92.019741, -92.019987, -92.024576, -92.024524, -92.024891, -92.036763, -92.036762, 41.666446, 41.666497, 41.668259, 41.667482, 41.667452, 41.67005, 41.670013, 41.673625, 41.673646, 41.677299, 41.677379, 41.687033, 41.687707, 41.687717, 41.695033, 41.694972, 41.693216, 41.693121, 41.687682, 41.686983, 41.686069, 41.685633, 41.673569, 41.673448, 41.670401, 41.666328, 41.666283, 41.664457, 41.664461, 41.659973, 41.660325, 41.660719, 41.659033, 41.659044, 41.657217, 41.657257, 41.649981, 41.65009, 41.65012, 
41.651897, 41.651918, 41.65193, 41.652992, 41.655568, 41.655575, 41.659223, 41.659183, 41.659207, 41.666446)))</v>
          </cell>
        </row>
        <row r="543">
          <cell r="A543">
            <v>1986565</v>
          </cell>
          <cell r="B543" t="str">
            <v>Winthrop city, Iowa</v>
          </cell>
          <cell r="C543">
            <v>823</v>
          </cell>
          <cell r="D543">
            <v>69792</v>
          </cell>
          <cell r="E543">
            <v>3.7999999999999999E-2</v>
          </cell>
          <cell r="F543">
            <v>0.108465608465608</v>
          </cell>
          <cell r="G543">
            <v>2.6455026455026402E-2</v>
          </cell>
          <cell r="H543">
            <v>1.9E-2</v>
          </cell>
          <cell r="I543">
            <v>0.32100000000000001</v>
          </cell>
          <cell r="J543">
            <v>-3.1764705882352903E-2</v>
          </cell>
          <cell r="K543">
            <v>0.36157337367624798</v>
          </cell>
          <cell r="L543">
            <v>0</v>
          </cell>
          <cell r="M543">
            <v>0.12698412698412601</v>
          </cell>
          <cell r="N543">
            <v>0.57947019867549598</v>
          </cell>
          <cell r="O543">
            <v>0.14118895966029699</v>
          </cell>
          <cell r="P543">
            <v>0.58386411889596601</v>
          </cell>
          <cell r="Q543">
            <v>0.36305732484076397</v>
          </cell>
          <cell r="R543">
            <v>0.43723404255319098</v>
          </cell>
          <cell r="S543">
            <v>0.35987261146496802</v>
          </cell>
          <cell r="T543">
            <v>0.20594479830148599</v>
          </cell>
          <cell r="U543">
            <v>0</v>
          </cell>
          <cell r="V543">
            <v>0.22823779193205901</v>
          </cell>
          <cell r="W543">
            <v>1</v>
          </cell>
          <cell r="X543">
            <v>0</v>
          </cell>
          <cell r="Y543">
            <v>1</v>
          </cell>
          <cell r="Z543">
            <v>1</v>
          </cell>
          <cell r="AA543">
            <v>1</v>
          </cell>
          <cell r="AB543">
            <v>1</v>
          </cell>
          <cell r="AC543">
            <v>1</v>
          </cell>
          <cell r="AD543">
            <v>0</v>
          </cell>
          <cell r="AE543">
            <v>0</v>
          </cell>
          <cell r="AF543">
            <v>0</v>
          </cell>
          <cell r="AG543">
            <v>6</v>
          </cell>
          <cell r="AH543" t="str">
            <v>list(list(c(-91.75502, -91.740435, -91.740505, -91.736825, -91.736836, -91.727085, -91.726986, -91.729286, -91.729266, -91.728551, -91.728759, -91.732183, -91.73357, -91.743397, -91.743305, -91.742725, -91.742836, -91.742915, -91.741682, -91.741777, -91.74173, -91.740404, -91.740438, -91.746605, -91.746606, -91.74826, -91.748396, -91.753241, -91.753202, -91.757428, -91.75502, 42.468926, 42.471255, 42.476609, 42.476623, 42.47936, 42.479374, 42.472934, 42.471934, 42.468451, 42.468452, 42.464632, 42.465717, 
42.464752, 42.464802, 42.468397, 42.4684, 42.470091, 42.470402, 42.470388, 42.469786, 42.468406, 42.468415, 42.471069, 42.470048, 42.468383, 42.468378, 42.461846, 42.463282, 42.468354, 42.468352, 42.468926)))</v>
          </cell>
        </row>
        <row r="544">
          <cell r="A544">
            <v>1923250</v>
          </cell>
          <cell r="B544" t="str">
            <v>Eagle Grove city, Iowa</v>
          </cell>
          <cell r="C544">
            <v>3601</v>
          </cell>
          <cell r="D544">
            <v>63125</v>
          </cell>
          <cell r="E544">
            <v>0.30199999999999999</v>
          </cell>
          <cell r="F544">
            <v>0.15233236151603499</v>
          </cell>
          <cell r="G544">
            <v>5.0291545189504301E-2</v>
          </cell>
          <cell r="H544">
            <v>1.0999999999999999E-2</v>
          </cell>
          <cell r="I544">
            <v>0.38400000000000001</v>
          </cell>
          <cell r="J544">
            <v>5.0237231370359996E-3</v>
          </cell>
          <cell r="K544">
            <v>0.52148080438756805</v>
          </cell>
          <cell r="L544">
            <v>9.55833882663151E-2</v>
          </cell>
          <cell r="M544">
            <v>0.19825072886297301</v>
          </cell>
          <cell r="N544">
            <v>0.41721854304635703</v>
          </cell>
          <cell r="O544">
            <v>0.97027600849256901</v>
          </cell>
          <cell r="P544">
            <v>0.790870488322717</v>
          </cell>
          <cell r="Q544">
            <v>0.65498938428874698</v>
          </cell>
          <cell r="R544">
            <v>0.314893617021276</v>
          </cell>
          <cell r="S544">
            <v>0.65074309978768496</v>
          </cell>
          <cell r="T544">
            <v>0.69639065817409695</v>
          </cell>
          <cell r="U544">
            <v>0.49363057324840698</v>
          </cell>
          <cell r="V544">
            <v>0.58067940552016895</v>
          </cell>
          <cell r="W544">
            <v>1</v>
          </cell>
          <cell r="X544">
            <v>2</v>
          </cell>
          <cell r="Y544">
            <v>2</v>
          </cell>
          <cell r="Z544">
            <v>1</v>
          </cell>
          <cell r="AA544">
            <v>0</v>
          </cell>
          <cell r="AB544">
            <v>1</v>
          </cell>
          <cell r="AC544">
            <v>0</v>
          </cell>
          <cell r="AD544">
            <v>2</v>
          </cell>
          <cell r="AE544">
            <v>1</v>
          </cell>
          <cell r="AF544">
            <v>1</v>
          </cell>
          <cell r="AG544">
            <v>11</v>
          </cell>
          <cell r="AH544" t="str">
            <v>list(list(c(-93.921969, -93.907272, -93.907311, -93.905976, -93.906014, -93.904353, -93.882519, -93.882814, -93.882824, -93.902335, -93.903181, -93.902496, -93.902304, -93.905109, -93.906709, -93.912145, -93.912167, -93.905069, -93.9044, -93.904586, -93.921843, -93.921858, -93.921969, 42.68069, 42.680706, 42.686722, 42.686721, 42.688013, 42.680788, 42.680977, 42.666486, 42.651939, 42.651862, 42.650473, 42.649364, 42.648472, 42.6496, 42.648236, 42.648212, 42.650021, 42.650033, 42.650698, 42.651859, 
42.651825, 42.664066, 42.68069)))</v>
          </cell>
        </row>
        <row r="545">
          <cell r="A545">
            <v>1930945</v>
          </cell>
          <cell r="B545" t="str">
            <v>Gilmore City city, Iowa</v>
          </cell>
          <cell r="C545">
            <v>487</v>
          </cell>
          <cell r="D545">
            <v>53375</v>
          </cell>
          <cell r="E545">
            <v>0.127</v>
          </cell>
          <cell r="F545">
            <v>0.26690391459074703</v>
          </cell>
          <cell r="G545">
            <v>0.120996441281138</v>
          </cell>
          <cell r="H545">
            <v>6.0000000000000001E-3</v>
          </cell>
          <cell r="I545">
            <v>0.34399999999999997</v>
          </cell>
          <cell r="J545">
            <v>-3.3730158730158701E-2</v>
          </cell>
          <cell r="K545">
            <v>0.52064220183486198</v>
          </cell>
          <cell r="L545">
            <v>7.3578595317725703E-2</v>
          </cell>
          <cell r="M545">
            <v>0.185053380782918</v>
          </cell>
          <cell r="N545">
            <v>0.18211920529801301</v>
          </cell>
          <cell r="O545">
            <v>0.67091295116772798</v>
          </cell>
          <cell r="P545">
            <v>0.97027600849256901</v>
          </cell>
          <cell r="Q545">
            <v>0.94161358811040297</v>
          </cell>
          <cell r="R545">
            <v>0.244680851063829</v>
          </cell>
          <cell r="S545">
            <v>0.46284501061571098</v>
          </cell>
          <cell r="T545">
            <v>0.693205944798301</v>
          </cell>
          <cell r="U545">
            <v>0.37898089171974503</v>
          </cell>
          <cell r="V545">
            <v>0.51804670912951101</v>
          </cell>
          <cell r="W545">
            <v>2</v>
          </cell>
          <cell r="X545">
            <v>2</v>
          </cell>
          <cell r="Y545">
            <v>2</v>
          </cell>
          <cell r="Z545">
            <v>2</v>
          </cell>
          <cell r="AA545">
            <v>0</v>
          </cell>
          <cell r="AB545">
            <v>1</v>
          </cell>
          <cell r="AC545">
            <v>1</v>
          </cell>
          <cell r="AD545">
            <v>2</v>
          </cell>
          <cell r="AE545">
            <v>1</v>
          </cell>
          <cell r="AF545">
            <v>1</v>
          </cell>
          <cell r="AG545">
            <v>14</v>
          </cell>
          <cell r="AH545" t="str">
            <v>list(list(c(-94.452962, -94.446892, -94.449975, -94.443147, -94.443157, -94.439699, -94.439543, -94.423115, -94.422874, -94.43269, -94.432621, -94.443105, -94.443112, -94.448741, -94.448756, -94.452973, -94.452962, 42.732423, 42.732419, 42.73633, 42.736331, 42.733642, 42.732944, 42.732421, 42.732384, 42.720922, 42.720936, 42.71734, 42.717427, 42.724639, 42.724742, 42.728365, 42.728442, 42.732423)))</v>
          </cell>
        </row>
        <row r="546">
          <cell r="A546">
            <v>1945165</v>
          </cell>
          <cell r="B546" t="str">
            <v>Lime Springs city, Iowa</v>
          </cell>
          <cell r="C546">
            <v>473</v>
          </cell>
          <cell r="D546">
            <v>53750</v>
          </cell>
          <cell r="E546">
            <v>9.2999999999999999E-2</v>
          </cell>
          <cell r="F546">
            <v>0.13861386138613799</v>
          </cell>
          <cell r="G546">
            <v>4.4554455445544497E-2</v>
          </cell>
          <cell r="H546">
            <v>1.7000000000000001E-2</v>
          </cell>
          <cell r="I546">
            <v>0.307</v>
          </cell>
          <cell r="J546">
            <v>-6.3366336633663298E-2</v>
          </cell>
          <cell r="K546">
            <v>0.53488372093023195</v>
          </cell>
          <cell r="L546">
            <v>0.35335689045936303</v>
          </cell>
          <cell r="M546">
            <v>0.23267326732673199</v>
          </cell>
          <cell r="N546">
            <v>0.18874172185430399</v>
          </cell>
          <cell r="O546">
            <v>0.48832271762208002</v>
          </cell>
          <cell r="P546">
            <v>0.73991507430997805</v>
          </cell>
          <cell r="Q546">
            <v>0.59341825902335399</v>
          </cell>
          <cell r="R546">
            <v>0.40531914893616999</v>
          </cell>
          <cell r="S546">
            <v>0.29511677282377902</v>
          </cell>
          <cell r="T546">
            <v>0.73885350318471299</v>
          </cell>
          <cell r="U546">
            <v>0.95966029723991497</v>
          </cell>
          <cell r="V546">
            <v>0.74522292993630501</v>
          </cell>
          <cell r="W546">
            <v>2</v>
          </cell>
          <cell r="X546">
            <v>1</v>
          </cell>
          <cell r="Y546">
            <v>2</v>
          </cell>
          <cell r="Z546">
            <v>1</v>
          </cell>
          <cell r="AA546">
            <v>1</v>
          </cell>
          <cell r="AB546">
            <v>0</v>
          </cell>
          <cell r="AC546">
            <v>1</v>
          </cell>
          <cell r="AD546">
            <v>2</v>
          </cell>
          <cell r="AE546">
            <v>2</v>
          </cell>
          <cell r="AF546">
            <v>2</v>
          </cell>
          <cell r="AG546">
            <v>14</v>
          </cell>
          <cell r="AH546" t="str">
            <v>list(list(c(-92.298562, -92.28843, -92.28837, -92.273358, -92.273414, -92.288485, -92.298568, -92.298562, 43.450794, 43.450689, 43.458122, 43.458007, 43.443562, 43.443607, 43.443511, 43.450794)))</v>
          </cell>
        </row>
        <row r="547">
          <cell r="A547">
            <v>1959745</v>
          </cell>
          <cell r="B547" t="str">
            <v>Osage city, Iowa</v>
          </cell>
          <cell r="C547">
            <v>3627</v>
          </cell>
          <cell r="D547">
            <v>68730</v>
          </cell>
          <cell r="E547">
            <v>6.9000000000000006E-2</v>
          </cell>
          <cell r="F547">
            <v>0.103012048192771</v>
          </cell>
          <cell r="G547">
            <v>3.7349397590361398E-2</v>
          </cell>
          <cell r="H547">
            <v>1.7999999999999999E-2</v>
          </cell>
          <cell r="I547">
            <v>0.38299999999999901</v>
          </cell>
          <cell r="J547">
            <v>2.2105554020447598E-3</v>
          </cell>
          <cell r="K547">
            <v>0.34581581964080998</v>
          </cell>
          <cell r="L547">
            <v>0.105555555555555</v>
          </cell>
          <cell r="M547">
            <v>0.12530120481927701</v>
          </cell>
          <cell r="N547">
            <v>0.55187637969094905</v>
          </cell>
          <cell r="O547">
            <v>0.33864118895966</v>
          </cell>
          <cell r="P547">
            <v>0.55307855626326896</v>
          </cell>
          <cell r="Q547">
            <v>0.50318471337579596</v>
          </cell>
          <cell r="R547">
            <v>0.41702127659574401</v>
          </cell>
          <cell r="S547">
            <v>0.64649681528662395</v>
          </cell>
          <cell r="T547">
            <v>0.17091295116772801</v>
          </cell>
          <cell r="U547">
            <v>0.55307855626326896</v>
          </cell>
          <cell r="V547">
            <v>0.22080679405520101</v>
          </cell>
          <cell r="W547">
            <v>1</v>
          </cell>
          <cell r="X547">
            <v>1</v>
          </cell>
          <cell r="Y547">
            <v>1</v>
          </cell>
          <cell r="Z547">
            <v>1</v>
          </cell>
          <cell r="AA547">
            <v>1</v>
          </cell>
          <cell r="AB547">
            <v>1</v>
          </cell>
          <cell r="AC547">
            <v>0</v>
          </cell>
          <cell r="AD547">
            <v>0</v>
          </cell>
          <cell r="AE547">
            <v>1</v>
          </cell>
          <cell r="AF547">
            <v>0</v>
          </cell>
          <cell r="AG547">
            <v>7</v>
          </cell>
          <cell r="AH547" t="str">
            <v>list(list(c(-92.828986, -92.825861, -92.825854, -92.827091, -92.82709, -92.826975, -92.826998, -92.825905, -92.825927, -92.821472, -92.824348, -92.821043, -92.821036, -92.820042, -92.806082, -92.801136, -92.801163, -92.797243, -92.797189, -92.79622, -92.795076, -92.791224, -92.791254, -92.789304, -92.788563, -92.791289, -92.791279, -92.795207, -92.797136, -92.797136, -92.801277, -92.801354, -92.800463, -92.802067, -92.808644, -92.811082, -92.811033, -92.819725, -92.820835, -92.820852, -92.822246, 
-92.82254, -92.823543, -92.823581, -92.827087, -92.825846, -92.82587, -92.828975, -92.828986, 43.280228, 43.280267, 43.282128, 43.282124, 43.283957, 43.283958, 43.28575, 43.285757, 43.287355, 43.287412, 43.291215, 43.291237, 43.293368, 43.294996, 43.295007, 43.295015, 43.291415, 43.291444, 43.287649, 43.28526, 43.28697, 43.286975, 43.284816, 43.28483, 43.283356, 43.282383, 43.283206, 43.283189, 43.283182, 43.280493, 43.280205, 43.269762, 43.267742, 43.267738, 43.27425, 43.274253, 43.269595, 43.269543, 
43.267918, 43.2696, 43.269654, 43.273126, 43.273115, 43.274949, 43.274848, 43.276835, 43.278974, 43.278948, 43.280228)))</v>
          </cell>
        </row>
        <row r="548">
          <cell r="A548">
            <v>1978285</v>
          </cell>
          <cell r="B548" t="str">
            <v>Tipton city, Iowa</v>
          </cell>
          <cell r="C548">
            <v>3149</v>
          </cell>
          <cell r="D548">
            <v>61115</v>
          </cell>
          <cell r="E548">
            <v>0.123</v>
          </cell>
          <cell r="F548">
            <v>0.120238984316654</v>
          </cell>
          <cell r="G548">
            <v>5.8252427184466E-2</v>
          </cell>
          <cell r="H548">
            <v>0.01</v>
          </cell>
          <cell r="I548">
            <v>0.34200000000000003</v>
          </cell>
          <cell r="J548">
            <v>-2.23533064265755E-2</v>
          </cell>
          <cell r="K548">
            <v>0.46625766871165603</v>
          </cell>
          <cell r="L548">
            <v>0.182467532467532</v>
          </cell>
          <cell r="M548">
            <v>0.212845407020164</v>
          </cell>
          <cell r="N548">
            <v>0.36534216335540798</v>
          </cell>
          <cell r="O548">
            <v>0.645435244161358</v>
          </cell>
          <cell r="P548">
            <v>0.64225053078556205</v>
          </cell>
          <cell r="Q548">
            <v>0.71656050955413997</v>
          </cell>
          <cell r="R548">
            <v>0.3</v>
          </cell>
          <cell r="S548">
            <v>0.450106157112526</v>
          </cell>
          <cell r="T548">
            <v>0.53397027600849201</v>
          </cell>
          <cell r="U548">
            <v>0.81740976645435204</v>
          </cell>
          <cell r="V548">
            <v>0.66666666666666596</v>
          </cell>
          <cell r="W548">
            <v>1</v>
          </cell>
          <cell r="X548">
            <v>1</v>
          </cell>
          <cell r="Y548">
            <v>1</v>
          </cell>
          <cell r="Z548">
            <v>2</v>
          </cell>
          <cell r="AA548">
            <v>0</v>
          </cell>
          <cell r="AB548">
            <v>1</v>
          </cell>
          <cell r="AC548">
            <v>1</v>
          </cell>
          <cell r="AD548">
            <v>1</v>
          </cell>
          <cell r="AE548">
            <v>2</v>
          </cell>
          <cell r="AF548">
            <v>1</v>
          </cell>
          <cell r="AG548">
            <v>11</v>
          </cell>
          <cell r="AH548" t="str">
            <v>list(list(c(-91.14406, -91.144017, -91.14223, -91.142136, -91.142333, -91.142226, -91.13247, -91.132499, -91.127488, -91.127467, -91.122586, -91.12256, -91.12016, -91.120167, -91.117463, -91.117445, -91.115303, -91.11532, -91.114236, -91.114225, -91.112899, -91.112911, -91.113054, -91.113085, -91.116725, -91.116709, -91.114931, -91.114915, -91.117935, -91.117895, -91.120464, -91.118215, -91.130749, -91.129171, -91.132553, -91.13254, -91.142063, -91.146487, -91.14406, 41.762326, 41.763572, 41.763577, 
41.771411, 41.771965, 41.777377, 41.777365, 41.782827, 41.782829, 41.784656, 41.784656, 41.782833, 41.782848, 41.779193, 41.77921, 41.77739, 41.777395, 41.775567, 41.775564, 41.773722, 41.773724, 41.771877, 41.771878, 41.769958, 41.769981, 41.768108, 41.768082, 41.766259, 41.766306, 41.760859, 41.760885, 41.757201, 41.757334, 41.759039, 41.75907, 41.761, 41.761124, 41.760891, 41.762326)))</v>
          </cell>
        </row>
        <row r="549">
          <cell r="A549">
            <v>1963975</v>
          </cell>
          <cell r="B549" t="str">
            <v>Pocahontas city, Iowa</v>
          </cell>
          <cell r="C549">
            <v>1867</v>
          </cell>
          <cell r="D549">
            <v>66574</v>
          </cell>
          <cell r="E549">
            <v>8.6999999999999994E-2</v>
          </cell>
          <cell r="F549">
            <v>6.4556962025316397E-2</v>
          </cell>
          <cell r="G549">
            <v>4.0506329113924003E-2</v>
          </cell>
          <cell r="H549">
            <v>4.0999999999999898E-2</v>
          </cell>
          <cell r="I549">
            <v>0.39399999999999902</v>
          </cell>
          <cell r="J549">
            <v>4.3599776411403002E-2</v>
          </cell>
          <cell r="K549">
            <v>0.452631578947368</v>
          </cell>
          <cell r="L549">
            <v>0.13723284589426299</v>
          </cell>
          <cell r="M549">
            <v>0.16962025316455601</v>
          </cell>
          <cell r="N549">
            <v>0.51324503311258196</v>
          </cell>
          <cell r="O549">
            <v>0.44904458598726099</v>
          </cell>
          <cell r="P549">
            <v>0.337579617834394</v>
          </cell>
          <cell r="Q549">
            <v>0.547770700636942</v>
          </cell>
          <cell r="R549">
            <v>0.71276595744680804</v>
          </cell>
          <cell r="S549">
            <v>0.69426751592356595</v>
          </cell>
          <cell r="T549">
            <v>0.485138004246284</v>
          </cell>
          <cell r="U549">
            <v>0.68259023354564696</v>
          </cell>
          <cell r="V549">
            <v>0.44055201698513802</v>
          </cell>
          <cell r="W549">
            <v>1</v>
          </cell>
          <cell r="X549">
            <v>1</v>
          </cell>
          <cell r="Y549">
            <v>1</v>
          </cell>
          <cell r="Z549">
            <v>1</v>
          </cell>
          <cell r="AA549">
            <v>2</v>
          </cell>
          <cell r="AB549">
            <v>2</v>
          </cell>
          <cell r="AC549">
            <v>0</v>
          </cell>
          <cell r="AD549">
            <v>1</v>
          </cell>
          <cell r="AE549">
            <v>2</v>
          </cell>
          <cell r="AF549">
            <v>1</v>
          </cell>
          <cell r="AG549">
            <v>12</v>
          </cell>
          <cell r="AH549" t="str">
            <v>list(list(c(-94.688525, -94.688359, -94.678855, -94.678863, -94.674532, -94.674528, -94.678417, -94.678415, -94.675424, -94.672675, -94.672671, -94.668838, -94.66388, -94.663884, -94.64419, -94.644227, -94.639317, -94.639354, -94.644249, -94.649189, -94.649177, -94.654072, -94.654071, -94.658166, -94.658992, -94.656766, -94.656725, -94.658989, -94.658839, -94.663265, -94.660765, -94.668643, -94.668732, -94.678761, -94.678719, -94.680793, -94.680861, -94.685622, -94.688585, -94.688525, 42.73979, 42.73979, 
42.739829, 42.747023, 42.748126, 42.747034, 42.747025, 42.745233, 42.741673, 42.741676, 42.739854, 42.739868, 42.739893, 42.747047, 42.747016, 42.742087, 42.739876, 42.737685, 42.73987, 42.739883, 42.736242, 42.736253, 42.735355, 42.735365, 42.734478, 42.734417, 42.732619, 42.732626, 42.728801, 42.728646, 42.725199, 42.724928, 42.728486, 42.728298, 42.725636, 42.725588, 42.729784, 42.732417, 42.732599, 42.73979)))</v>
          </cell>
        </row>
        <row r="550">
          <cell r="A550">
            <v>1954480</v>
          </cell>
          <cell r="B550" t="str">
            <v>Mount Ayr city, Iowa</v>
          </cell>
          <cell r="C550">
            <v>1623</v>
          </cell>
          <cell r="D550">
            <v>74167</v>
          </cell>
          <cell r="E550">
            <v>0.109</v>
          </cell>
          <cell r="F550">
            <v>0.27046783625730902</v>
          </cell>
          <cell r="G550">
            <v>3.8011695906432698E-2</v>
          </cell>
          <cell r="H550">
            <v>0.04</v>
          </cell>
          <cell r="I550">
            <v>0.38100000000000001</v>
          </cell>
          <cell r="J550">
            <v>-4.0212891780011799E-2</v>
          </cell>
          <cell r="K550">
            <v>0.36669619131975201</v>
          </cell>
          <cell r="L550">
            <v>0.182608695652173</v>
          </cell>
          <cell r="M550">
            <v>0.23976608187134499</v>
          </cell>
          <cell r="N550">
            <v>0.677704194260485</v>
          </cell>
          <cell r="O550">
            <v>0.58386411889596601</v>
          </cell>
          <cell r="P550">
            <v>0.97346072186836496</v>
          </cell>
          <cell r="Q550">
            <v>0.51486199575371505</v>
          </cell>
          <cell r="R550">
            <v>0.70106382978723403</v>
          </cell>
          <cell r="S550">
            <v>0.64012738853503104</v>
          </cell>
          <cell r="T550">
            <v>0.21974522292993601</v>
          </cell>
          <cell r="U550">
            <v>0.81847133757961699</v>
          </cell>
          <cell r="V550">
            <v>0.772823779193206</v>
          </cell>
          <cell r="W550">
            <v>0</v>
          </cell>
          <cell r="X550">
            <v>1</v>
          </cell>
          <cell r="Y550">
            <v>2</v>
          </cell>
          <cell r="Z550">
            <v>1</v>
          </cell>
          <cell r="AA550">
            <v>2</v>
          </cell>
          <cell r="AB550">
            <v>1</v>
          </cell>
          <cell r="AC550">
            <v>1</v>
          </cell>
          <cell r="AD550">
            <v>0</v>
          </cell>
          <cell r="AE550">
            <v>2</v>
          </cell>
          <cell r="AF550">
            <v>2</v>
          </cell>
          <cell r="AG550">
            <v>12</v>
          </cell>
          <cell r="AH550" t="str">
            <v>list(list(c(-94.259952, -94.255737, -94.255733, -94.254738, -94.254728, -94.254931, -94.252879, -94.252672, -94.24532, -94.245294, -94.243175, -94.243194, -94.240788, -94.24145, -94.241441, -94.240467, -94.239208, -94.237906, -94.228389, -94.228354, -94.223669, -94.223665, -94.223623, -94.221945, -94.221591, -94.221623, -94.223588, -94.223514, -94.223503, -94.222183, -94.22158, -94.22034, -94.22034, -94.218912, -94.218961, -94.220583, -94.220568, -94.22253, -94.223689, -94.223721, -94.228441, -94.228379, 
-94.223691, -94.223671, -94.230834, -94.230852, -94.232389, -94.233281, -94.243144, -94.254709, -94.25474, -94.259925, -94.259952, 40.710982, 40.710946, 40.712594, 40.712575, 40.71454, 40.714542, 40.71621, 40.724916, 40.725081, 40.727536, 40.727538, 40.730007, 40.731456, 40.729777, 40.727079, 40.725081, 40.726197, 40.725165, 40.725338, 40.72887, 40.72894, 40.725442, 40.72043, 40.720397, 40.719591, 40.718056, 40.71807, 40.713824, 40.712111, 40.712097, 40.712205, 40.712196, 40.711082, 40.711093, 40.701176, 
40.701144, 40.703845, 40.703827, 40.703279, 40.696623, 40.696589, 40.703822, 40.703869, 40.707494, 40.707405, 40.703797, 40.703184, 40.703773, 40.703674, 40.703701, 40.709027, 40.709066, 40.710982)))</v>
          </cell>
        </row>
        <row r="551">
          <cell r="A551">
            <v>1984835</v>
          </cell>
          <cell r="B551" t="str">
            <v>Westwood city, Iowa</v>
          </cell>
          <cell r="C551">
            <v>101</v>
          </cell>
          <cell r="D551">
            <v>110833</v>
          </cell>
          <cell r="E551">
            <v>0</v>
          </cell>
          <cell r="F551">
            <v>0</v>
          </cell>
          <cell r="G551">
            <v>1.85185185185185E-2</v>
          </cell>
          <cell r="H551">
            <v>0</v>
          </cell>
          <cell r="I551">
            <v>0.255</v>
          </cell>
          <cell r="J551">
            <v>-9.8214285714285698E-2</v>
          </cell>
          <cell r="K551">
            <v>0.19354838709677399</v>
          </cell>
          <cell r="L551">
            <v>0</v>
          </cell>
          <cell r="M551">
            <v>0.22222222222222199</v>
          </cell>
          <cell r="N551">
            <v>0.96467991169977896</v>
          </cell>
          <cell r="O551">
            <v>0</v>
          </cell>
          <cell r="P551">
            <v>0</v>
          </cell>
          <cell r="Q551">
            <v>0.26114649681528601</v>
          </cell>
          <cell r="R551">
            <v>0</v>
          </cell>
          <cell r="S551">
            <v>0.121019108280254</v>
          </cell>
          <cell r="T551">
            <v>1.9108280254777E-2</v>
          </cell>
          <cell r="U551">
            <v>0</v>
          </cell>
          <cell r="V551">
            <v>0.70276008492568998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2</v>
          </cell>
          <cell r="AD551">
            <v>0</v>
          </cell>
          <cell r="AE551">
            <v>0</v>
          </cell>
          <cell r="AF551">
            <v>2</v>
          </cell>
          <cell r="AG551">
            <v>4</v>
          </cell>
          <cell r="AH551" t="str">
            <v>list(list(c(-91.632264, -91.629767, -91.626957, -91.622415, -91.622015, -91.629097, -91.631064, -91.632264, 40.963988, 40.966214, 40.966886, 40.966816, 40.963441, 40.963427, 40.962902, 40.963988)))</v>
          </cell>
        </row>
        <row r="552">
          <cell r="A552">
            <v>1909955</v>
          </cell>
          <cell r="B552" t="str">
            <v>Callender city, Iowa</v>
          </cell>
          <cell r="C552">
            <v>368</v>
          </cell>
          <cell r="D552">
            <v>75000</v>
          </cell>
          <cell r="E552">
            <v>0.05</v>
          </cell>
          <cell r="F552">
            <v>0.146666666666666</v>
          </cell>
          <cell r="G552">
            <v>0.04</v>
          </cell>
          <cell r="H552">
            <v>1.6E-2</v>
          </cell>
          <cell r="I552">
            <v>0.313</v>
          </cell>
          <cell r="J552">
            <v>-2.1276595744680799E-2</v>
          </cell>
          <cell r="K552">
            <v>0.43722943722943702</v>
          </cell>
          <cell r="L552">
            <v>5.0632911392405E-2</v>
          </cell>
          <cell r="M552">
            <v>0.10666666666666599</v>
          </cell>
          <cell r="N552">
            <v>0.69205298013244998</v>
          </cell>
          <cell r="O552">
            <v>0.21443736730360899</v>
          </cell>
          <cell r="P552">
            <v>0.76857749469214398</v>
          </cell>
          <cell r="Q552">
            <v>0.53821656050955402</v>
          </cell>
          <cell r="R552">
            <v>0.39361702127659498</v>
          </cell>
          <cell r="S552">
            <v>0.322717622080679</v>
          </cell>
          <cell r="T552">
            <v>0.43842887473460701</v>
          </cell>
          <cell r="U552">
            <v>0.26220806794055201</v>
          </cell>
          <cell r="V552">
            <v>0.153927813163481</v>
          </cell>
          <cell r="W552">
            <v>0</v>
          </cell>
          <cell r="X552">
            <v>0</v>
          </cell>
          <cell r="Y552">
            <v>2</v>
          </cell>
          <cell r="Z552">
            <v>1</v>
          </cell>
          <cell r="AA552">
            <v>1</v>
          </cell>
          <cell r="AB552">
            <v>0</v>
          </cell>
          <cell r="AC552">
            <v>1</v>
          </cell>
          <cell r="AD552">
            <v>1</v>
          </cell>
          <cell r="AE552">
            <v>0</v>
          </cell>
          <cell r="AF552">
            <v>0</v>
          </cell>
          <cell r="AG552">
            <v>6</v>
          </cell>
          <cell r="AH552" t="str">
            <v>list(list(c(-94.30065, -94.300403, -94.29058, -94.290536, -94.288259, -94.288271, -94.290526, -94.290435, -94.30067, -94.30065, 42.361791, 42.3691, 42.36884, 42.362536, 42.362477, 42.36158, 42.361634, 42.354309, 42.354474, 42.361791)))</v>
          </cell>
        </row>
        <row r="553">
          <cell r="A553">
            <v>1922620</v>
          </cell>
          <cell r="B553" t="str">
            <v>Dumont city, Iowa</v>
          </cell>
          <cell r="C553">
            <v>634</v>
          </cell>
          <cell r="D553">
            <v>58214</v>
          </cell>
          <cell r="E553">
            <v>9.0999999999999998E-2</v>
          </cell>
          <cell r="F553">
            <v>0.11</v>
          </cell>
          <cell r="G553">
            <v>0.02</v>
          </cell>
          <cell r="H553">
            <v>1.7999999999999999E-2</v>
          </cell>
          <cell r="I553">
            <v>0.40200000000000002</v>
          </cell>
          <cell r="J553">
            <v>-4.7095761381475603E-3</v>
          </cell>
          <cell r="K553">
            <v>0.54545454545454497</v>
          </cell>
          <cell r="L553">
            <v>0.10802469135802401</v>
          </cell>
          <cell r="M553">
            <v>0.163333333333333</v>
          </cell>
          <cell r="N553">
            <v>0.29139072847682101</v>
          </cell>
          <cell r="O553">
            <v>0.47770700636942598</v>
          </cell>
          <cell r="P553">
            <v>0.59447983014861905</v>
          </cell>
          <cell r="Q553">
            <v>0.28556263269638998</v>
          </cell>
          <cell r="R553">
            <v>0.41702127659574401</v>
          </cell>
          <cell r="S553">
            <v>0.72399150743099705</v>
          </cell>
          <cell r="T553">
            <v>0.76220806794055196</v>
          </cell>
          <cell r="U553">
            <v>0.56263269639065805</v>
          </cell>
          <cell r="V553">
            <v>0.41082802547770703</v>
          </cell>
          <cell r="W553">
            <v>2</v>
          </cell>
          <cell r="X553">
            <v>1</v>
          </cell>
          <cell r="Y553">
            <v>1</v>
          </cell>
          <cell r="Z553">
            <v>0</v>
          </cell>
          <cell r="AA553">
            <v>1</v>
          </cell>
          <cell r="AB553">
            <v>2</v>
          </cell>
          <cell r="AC553">
            <v>1</v>
          </cell>
          <cell r="AD553">
            <v>2</v>
          </cell>
          <cell r="AE553">
            <v>1</v>
          </cell>
          <cell r="AF553">
            <v>1</v>
          </cell>
          <cell r="AG553">
            <v>12</v>
          </cell>
          <cell r="AH553" t="str">
            <v>list(list(c(-92.990781, -92.956424, -92.956483, -92.990858, -92.990781, 42.759525, 42.759376, 42.744931, 42.745016, 42.759525)))</v>
          </cell>
        </row>
        <row r="554">
          <cell r="A554">
            <v>1969735</v>
          </cell>
          <cell r="B554" t="str">
            <v>St. Ansgar city, Iowa</v>
          </cell>
          <cell r="C554">
            <v>1160</v>
          </cell>
          <cell r="D554">
            <v>76458</v>
          </cell>
          <cell r="E554">
            <v>5.3999999999999999E-2</v>
          </cell>
          <cell r="F554">
            <v>7.0175438596491196E-2</v>
          </cell>
          <cell r="G554">
            <v>4.8732943469785503E-2</v>
          </cell>
          <cell r="H554">
            <v>2.79999999999999E-2</v>
          </cell>
          <cell r="I554">
            <v>0.36099999999999999</v>
          </cell>
          <cell r="J554">
            <v>4.7877145438121001E-2</v>
          </cell>
          <cell r="K554">
            <v>0.38433292533659702</v>
          </cell>
          <cell r="L554">
            <v>6.0439560439560398E-2</v>
          </cell>
          <cell r="M554">
            <v>0.155945419103313</v>
          </cell>
          <cell r="N554">
            <v>0.71523178807946997</v>
          </cell>
          <cell r="O554">
            <v>0.23991507430997799</v>
          </cell>
          <cell r="P554">
            <v>0.37261146496815201</v>
          </cell>
          <cell r="Q554">
            <v>0.64118895966029699</v>
          </cell>
          <cell r="R554">
            <v>0.56595744680851001</v>
          </cell>
          <cell r="S554">
            <v>0.547770700636942</v>
          </cell>
          <cell r="T554">
            <v>0.26963906581740898</v>
          </cell>
          <cell r="U554">
            <v>0.31104033970276002</v>
          </cell>
          <cell r="V554">
            <v>0.369426751592356</v>
          </cell>
          <cell r="W554">
            <v>0</v>
          </cell>
          <cell r="X554">
            <v>0</v>
          </cell>
          <cell r="Y554">
            <v>1</v>
          </cell>
          <cell r="Z554">
            <v>1</v>
          </cell>
          <cell r="AA554">
            <v>1</v>
          </cell>
          <cell r="AB554">
            <v>1</v>
          </cell>
          <cell r="AC554">
            <v>0</v>
          </cell>
          <cell r="AD554">
            <v>0</v>
          </cell>
          <cell r="AE554">
            <v>0</v>
          </cell>
          <cell r="AF554">
            <v>1</v>
          </cell>
          <cell r="AG554">
            <v>5</v>
          </cell>
          <cell r="AH554" t="str">
            <v>list(list(c(-92.931246, -92.930967, -92.930816, -92.930723, -92.931282, -92.930914, -92.930797, -92.930625, -92.927652, -92.925759, -92.925221, -92.925374, -92.923272, -92.923462, -92.922457, -92.915342, -92.910259, -92.910263, -92.905237, -92.905238, -92.911187, -92.911186, -92.909591, -92.909373, -92.908524, -92.908566, -92.925272, -92.925301, -92.927712, -92.927689, -92.930327, -92.931162, -92.931332, -92.931246, 43.382199, 43.382171, 43.38248, 43.382919, 43.383531, 43.383423, 43.383747, 43.383701, 
43.38207, 43.382058, 43.382804, 43.388773, 43.388785, 43.391643, 43.387522, 43.387596, 43.388113, 43.389325, 43.38932, 43.385726, 43.385743, 43.382079, 43.38208, 43.379612, 43.378348, 43.371179, 43.371274, 43.375027, 43.375024, 43.378504, 43.379404, 43.381874, 43.382086, 43.382199)))</v>
          </cell>
        </row>
        <row r="555">
          <cell r="A555">
            <v>1923970</v>
          </cell>
          <cell r="B555" t="str">
            <v>Eddyville city, Iowa</v>
          </cell>
          <cell r="C555">
            <v>970</v>
          </cell>
          <cell r="D555">
            <v>61480</v>
          </cell>
          <cell r="E555">
            <v>0.14499999999999999</v>
          </cell>
          <cell r="F555">
            <v>0.19955156950672601</v>
          </cell>
          <cell r="G555">
            <v>8.5201793721972993E-2</v>
          </cell>
          <cell r="H555">
            <v>4.0000000000000001E-3</v>
          </cell>
          <cell r="I555">
            <v>0.432</v>
          </cell>
          <cell r="J555">
            <v>-5.2734375E-2</v>
          </cell>
          <cell r="K555">
            <v>0.41071428571428498</v>
          </cell>
          <cell r="L555">
            <v>8.9935760171306195E-2</v>
          </cell>
          <cell r="M555">
            <v>0.206278026905829</v>
          </cell>
          <cell r="N555">
            <v>0.37748344370860898</v>
          </cell>
          <cell r="O555">
            <v>0.75796178343949006</v>
          </cell>
          <cell r="P555">
            <v>0.904458598726114</v>
          </cell>
          <cell r="Q555">
            <v>0.86730360934182504</v>
          </cell>
          <cell r="R555">
            <v>0.22765957446808499</v>
          </cell>
          <cell r="S555">
            <v>0.80254777070063699</v>
          </cell>
          <cell r="T555">
            <v>0.339702760084925</v>
          </cell>
          <cell r="U555">
            <v>0.467091295116772</v>
          </cell>
          <cell r="V555">
            <v>0.62632696390658105</v>
          </cell>
          <cell r="W555">
            <v>1</v>
          </cell>
          <cell r="X555">
            <v>2</v>
          </cell>
          <cell r="Y555">
            <v>2</v>
          </cell>
          <cell r="Z555">
            <v>2</v>
          </cell>
          <cell r="AA555">
            <v>0</v>
          </cell>
          <cell r="AB555">
            <v>2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13</v>
          </cell>
          <cell r="AH555" t="str">
            <v>list(list(c(-92.643817, -92.640376, -92.640359, -92.640602, -92.641168, -92.640352, -92.640336, -92.640204, -92.635844, -92.635881, -92.638664, -92.639527, -92.638723, -92.637267, -92.638163, -92.631163, -92.631207, -92.634231, -92.63331, -92.629669, -92.628478, -92.6118, -92.61173, -92.617107, -92.617126, -92.621331, -92.619594, -92.619645, -92.621207, -92.627591, -92.635079, -92.635291, -92.636583, -92.63902, -92.640145, -92.643773, -92.643817, 41.161379, 41.161402, 41.165224, 41.165221, 41.168666, 
41.168672, 41.173297, 41.175024, 41.174732, 41.172312, 41.172323, 41.169056, 41.167064, 41.167583, 41.168672, 41.168695, 41.164249, 41.163708, 41.163073, 41.162802, 41.161291, 41.161486, 41.157201, 41.157342, 41.158274, 41.158237, 41.153925, 41.152039, 41.152563, 41.150897, 41.149007, 41.149354, 41.15166, 41.157169, 41.15778, 41.160896, 41.161379)))</v>
          </cell>
        </row>
        <row r="556">
          <cell r="A556">
            <v>1978825</v>
          </cell>
          <cell r="B556" t="str">
            <v>Treynor city, Iowa</v>
          </cell>
          <cell r="C556">
            <v>1032</v>
          </cell>
          <cell r="D556">
            <v>121696</v>
          </cell>
          <cell r="E556">
            <v>5.0999999999999997E-2</v>
          </cell>
          <cell r="F556">
            <v>8.4309133489461299E-2</v>
          </cell>
          <cell r="G556">
            <v>7.0257611241217799E-3</v>
          </cell>
          <cell r="H556">
            <v>4.9000000000000002E-2</v>
          </cell>
          <cell r="I556">
            <v>0.246</v>
          </cell>
          <cell r="J556">
            <v>0.12295973884657201</v>
          </cell>
          <cell r="K556">
            <v>0.207397622192866</v>
          </cell>
          <cell r="L556">
            <v>8.7912087912087905E-2</v>
          </cell>
          <cell r="M556">
            <v>0.105386416861826</v>
          </cell>
          <cell r="N556">
            <v>0.98565121412803502</v>
          </cell>
          <cell r="O556">
            <v>0.21656050955414</v>
          </cell>
          <cell r="P556">
            <v>0.46284501061571098</v>
          </cell>
          <cell r="Q556">
            <v>0.15074309978768499</v>
          </cell>
          <cell r="R556">
            <v>0.77978723404255301</v>
          </cell>
          <cell r="S556">
            <v>0.101910828025477</v>
          </cell>
          <cell r="T556">
            <v>2.8662420382165599E-2</v>
          </cell>
          <cell r="U556">
            <v>0.451167728237791</v>
          </cell>
          <cell r="V556">
            <v>0.14861995753715401</v>
          </cell>
          <cell r="W556">
            <v>0</v>
          </cell>
          <cell r="X556">
            <v>0</v>
          </cell>
          <cell r="Y556">
            <v>1</v>
          </cell>
          <cell r="Z556">
            <v>0</v>
          </cell>
          <cell r="AA556">
            <v>2</v>
          </cell>
          <cell r="AB556">
            <v>0</v>
          </cell>
          <cell r="AC556">
            <v>0</v>
          </cell>
          <cell r="AD556">
            <v>0</v>
          </cell>
          <cell r="AE556">
            <v>1</v>
          </cell>
          <cell r="AF556">
            <v>0</v>
          </cell>
          <cell r="AG556">
            <v>4</v>
          </cell>
          <cell r="AH556" t="str">
            <v>list(list(c(-95.622565, -95.617053, -95.618237, -95.617264, -95.613055, -95.613065, -95.609118, -95.609168, -95.605972, -95.604515, -95.604556, -95.599662, -95.59969, -95.596846, -95.59679, -95.594713, -95.594908, -95.60212, -95.602162, -95.604816, -95.604818, -95.606972, -95.60703, -95.608254, -95.612997, -95.613007, -95.62256, -95.622565, 41.233204, 41.233478, 41.234557, 41.235335, 41.236721, 41.239548, 41.23962, 41.23816, 41.236191, 41.236084, 41.233395, 41.233468, 41.232578, 41.232625, 41.235493, 
41.235536, 41.22536, 41.225258, 41.229153, 41.229115, 41.231565, 41.231544, 41.229106, 41.227793, 41.227351, 41.231405, 41.231924, 41.233204)))</v>
          </cell>
        </row>
        <row r="557">
          <cell r="A557">
            <v>1917265</v>
          </cell>
          <cell r="B557" t="str">
            <v>Creston city, Iowa</v>
          </cell>
          <cell r="C557">
            <v>7536</v>
          </cell>
          <cell r="D557">
            <v>52633</v>
          </cell>
          <cell r="E557">
            <v>0.158</v>
          </cell>
          <cell r="F557">
            <v>0.23406789755807</v>
          </cell>
          <cell r="G557">
            <v>5.9857057772483603E-2</v>
          </cell>
          <cell r="H557">
            <v>3.5999999999999997E-2</v>
          </cell>
          <cell r="I557">
            <v>0.436</v>
          </cell>
          <cell r="J557">
            <v>-3.8039315802910298E-2</v>
          </cell>
          <cell r="K557">
            <v>0.42851307189542398</v>
          </cell>
          <cell r="L557">
            <v>0.110225763612217</v>
          </cell>
          <cell r="M557">
            <v>0.27099463966646797</v>
          </cell>
          <cell r="N557">
            <v>0.171081677704194</v>
          </cell>
          <cell r="O557">
            <v>0.80360934182590205</v>
          </cell>
          <cell r="P557">
            <v>0.94798301486199499</v>
          </cell>
          <cell r="Q557">
            <v>0.73248407643312097</v>
          </cell>
          <cell r="R557">
            <v>0.66595744680850999</v>
          </cell>
          <cell r="S557">
            <v>0.81740976645435204</v>
          </cell>
          <cell r="T557">
            <v>0.39702760084925598</v>
          </cell>
          <cell r="U557">
            <v>0.57430997876857703</v>
          </cell>
          <cell r="V557">
            <v>0.85138004246284504</v>
          </cell>
          <cell r="W557">
            <v>2</v>
          </cell>
          <cell r="X557">
            <v>2</v>
          </cell>
          <cell r="Y557">
            <v>2</v>
          </cell>
          <cell r="Z557">
            <v>2</v>
          </cell>
          <cell r="AA557">
            <v>1</v>
          </cell>
          <cell r="AB557">
            <v>2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16</v>
          </cell>
          <cell r="AH557" t="str">
            <v>list(list(c(-94.394698, -94.388811, -94.388502, -94.385141, -94.385144, -94.385296, -94.38656, -94.385394, -94.385354, -94.375777, -94.366321, -94.366283, -94.35678, -94.349182, -94.349684, -94.349706, -94.337198, -94.337185, -94.337195, -94.343122, -94.346764, -94.346912, -94.341813, -94.34181, -94.34677, -94.346754, -94.356787, -94.375735, -94.383901, -94.385226, -94.385217, -94.388079, -94.390455, -94.394717, -94.394698, 41.050211, 41.050158, 41.052092, 41.055042, 41.057344, 41.068169, 41.069147, 
41.071182, 41.078419, 41.078364, 41.078337, 41.074697, 41.074664, 41.07464, 41.071777, 41.070996, 41.070924, 41.060884, 41.057238, 41.05719, 41.056982, 41.050396, 41.050424, 41.050065, 41.050028, 41.042698, 41.042744, 41.042948, 41.042937, 41.042956, 41.048905, 41.048208, 41.047047, 41.046623, 41.050211)))</v>
          </cell>
        </row>
        <row r="558">
          <cell r="A558">
            <v>1906760</v>
          </cell>
          <cell r="B558" t="str">
            <v>Blairsburg city, Iowa</v>
          </cell>
          <cell r="C558">
            <v>176</v>
          </cell>
          <cell r="D558">
            <v>81250</v>
          </cell>
          <cell r="E558">
            <v>0.13699999999999901</v>
          </cell>
          <cell r="F558">
            <v>0.12068965517241299</v>
          </cell>
          <cell r="G558">
            <v>8.6206896551724102E-2</v>
          </cell>
          <cell r="H558">
            <v>0</v>
          </cell>
          <cell r="I558">
            <v>0.314</v>
          </cell>
          <cell r="J558">
            <v>-0.18139534883720901</v>
          </cell>
          <cell r="K558">
            <v>0.48</v>
          </cell>
          <cell r="L558">
            <v>0.21917808219178</v>
          </cell>
          <cell r="M558">
            <v>0.17241379310344801</v>
          </cell>
          <cell r="N558">
            <v>0.79139072847682101</v>
          </cell>
          <cell r="O558">
            <v>0.725053078556263</v>
          </cell>
          <cell r="P558">
            <v>0.64861995753715496</v>
          </cell>
          <cell r="Q558">
            <v>0.870488322717622</v>
          </cell>
          <cell r="R558">
            <v>0</v>
          </cell>
          <cell r="S558">
            <v>0.33014861995753703</v>
          </cell>
          <cell r="T558">
            <v>0.58067940552016895</v>
          </cell>
          <cell r="U558">
            <v>0.87367303609341795</v>
          </cell>
          <cell r="V558">
            <v>0.45859872611464902</v>
          </cell>
          <cell r="W558">
            <v>0</v>
          </cell>
          <cell r="X558">
            <v>2</v>
          </cell>
          <cell r="Y558">
            <v>1</v>
          </cell>
          <cell r="Z558">
            <v>2</v>
          </cell>
          <cell r="AA558">
            <v>0</v>
          </cell>
          <cell r="AB558">
            <v>1</v>
          </cell>
          <cell r="AC558">
            <v>2</v>
          </cell>
          <cell r="AD558">
            <v>1</v>
          </cell>
          <cell r="AE558">
            <v>2</v>
          </cell>
          <cell r="AF558">
            <v>1</v>
          </cell>
          <cell r="AG558">
            <v>12</v>
          </cell>
          <cell r="AH558" t="str">
            <v>list(list(c(-93.651288, -93.646409, -93.646447, -93.63639, -93.636, -93.636764, -93.640234, -93.646331, -93.646359, -93.651222, -93.651288, 42.481937, 42.481946, 42.485575, 42.4856, 42.481044, 42.470992, 42.470965, 42.471065, 42.474686, 42.474691, 42.481937)))</v>
          </cell>
        </row>
        <row r="559">
          <cell r="A559">
            <v>1950935</v>
          </cell>
          <cell r="B559" t="str">
            <v>Melcher-Dallas city, Iowa</v>
          </cell>
          <cell r="C559">
            <v>1195</v>
          </cell>
          <cell r="D559">
            <v>58611</v>
          </cell>
          <cell r="E559">
            <v>0.13600000000000001</v>
          </cell>
          <cell r="F559">
            <v>0.176339285714285</v>
          </cell>
          <cell r="G559">
            <v>2.0089285714285698E-2</v>
          </cell>
          <cell r="H559">
            <v>0.05</v>
          </cell>
          <cell r="I559">
            <v>0.39700000000000002</v>
          </cell>
          <cell r="J559">
            <v>-7.2204968944099293E-2</v>
          </cell>
          <cell r="K559">
            <v>0.45616264294790299</v>
          </cell>
          <cell r="L559">
            <v>0.12670565302144199</v>
          </cell>
          <cell r="M559">
            <v>0.20535714285714199</v>
          </cell>
          <cell r="N559">
            <v>0.298013245033112</v>
          </cell>
          <cell r="O559">
            <v>0.72186836518046704</v>
          </cell>
          <cell r="P559">
            <v>0.85881104033970201</v>
          </cell>
          <cell r="Q559">
            <v>0.28768577494692099</v>
          </cell>
          <cell r="R559">
            <v>0.78936170212765899</v>
          </cell>
          <cell r="S559">
            <v>0.709129511677282</v>
          </cell>
          <cell r="T559">
            <v>0.49681528662420299</v>
          </cell>
          <cell r="U559">
            <v>0.63906581740976598</v>
          </cell>
          <cell r="V559">
            <v>0.62101910828025397</v>
          </cell>
          <cell r="W559">
            <v>2</v>
          </cell>
          <cell r="X559">
            <v>2</v>
          </cell>
          <cell r="Y559">
            <v>2</v>
          </cell>
          <cell r="Z559">
            <v>0</v>
          </cell>
          <cell r="AA559">
            <v>2</v>
          </cell>
          <cell r="AB559">
            <v>2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14</v>
          </cell>
          <cell r="AH559" t="str">
            <v>list(list(c(-93.251843, -93.248735, -93.248105, -93.248195, -93.247022, -93.24704, -93.232407, -93.232348, -93.232275, -93.237241, -93.237173, -93.235169, -93.235169, -93.23722, -93.237139, -93.236358, -93.237246, -93.235606, -93.234858, -93.246893, -93.246739, -93.24678, -93.251825, -93.251843, 41.226233, 41.226235, 41.230426, 41.233549, 41.233554, 41.237151, 41.237119, 41.233525, 41.229871, 41.229881, 41.226222, 41.226246, 41.222314, 41.222319, 41.218924, 41.217638, 41.2166, 41.216601, 41.215327, 
41.215323, 41.219013, 41.222515, 41.222613, 41.226233)))</v>
          </cell>
        </row>
        <row r="560">
          <cell r="A560">
            <v>1901495</v>
          </cell>
          <cell r="B560" t="str">
            <v>Alta city, Iowa</v>
          </cell>
          <cell r="C560">
            <v>2087</v>
          </cell>
          <cell r="D560">
            <v>65833</v>
          </cell>
          <cell r="E560">
            <v>0.10199999999999999</v>
          </cell>
          <cell r="F560">
            <v>0.217884130982367</v>
          </cell>
          <cell r="G560">
            <v>3.2745591939546598E-2</v>
          </cell>
          <cell r="H560">
            <v>0.188</v>
          </cell>
          <cell r="I560">
            <v>0.27100000000000002</v>
          </cell>
          <cell r="J560">
            <v>0.108337758895379</v>
          </cell>
          <cell r="K560">
            <v>0.50582590815627104</v>
          </cell>
          <cell r="L560">
            <v>0.15071507150714999</v>
          </cell>
          <cell r="M560">
            <v>0.23677581863979799</v>
          </cell>
          <cell r="N560">
            <v>0.48675496688741698</v>
          </cell>
          <cell r="O560">
            <v>0.53927813163481897</v>
          </cell>
          <cell r="P560">
            <v>0.92781316348195297</v>
          </cell>
          <cell r="Q560">
            <v>0.44904458598726099</v>
          </cell>
          <cell r="R560">
            <v>0.98723404255319103</v>
          </cell>
          <cell r="S560">
            <v>0.17091295116772801</v>
          </cell>
          <cell r="T560">
            <v>0.661358811040339</v>
          </cell>
          <cell r="U560">
            <v>0.72929936305732401</v>
          </cell>
          <cell r="V560">
            <v>0.76326963906581702</v>
          </cell>
          <cell r="W560">
            <v>1</v>
          </cell>
          <cell r="X560">
            <v>1</v>
          </cell>
          <cell r="Y560">
            <v>2</v>
          </cell>
          <cell r="Z560">
            <v>1</v>
          </cell>
          <cell r="AA560">
            <v>2</v>
          </cell>
          <cell r="AB560">
            <v>0</v>
          </cell>
          <cell r="AC560">
            <v>0</v>
          </cell>
          <cell r="AD560">
            <v>1</v>
          </cell>
          <cell r="AE560">
            <v>2</v>
          </cell>
          <cell r="AF560">
            <v>2</v>
          </cell>
          <cell r="AG560">
            <v>12</v>
          </cell>
          <cell r="AH560" t="str">
            <v>list(list(c(-95.313929, -95.299185, -95.299147, -95.29283, -95.292824, -95.294309, -95.294319, -95.294293, -95.299282, -95.299325, -95.309157, -95.309114, -95.313904, -95.313929, 42.680279, 42.680226, 42.676649, 42.676654, 42.674851, 42.674854, 42.673765, 42.665789, 42.665767, 42.662145, 42.662114, 42.665741, 42.665836, 42.680279)))</v>
          </cell>
        </row>
        <row r="561">
          <cell r="A561">
            <v>1917850</v>
          </cell>
          <cell r="B561" t="str">
            <v>Cumming city, Iowa</v>
          </cell>
          <cell r="C561">
            <v>436</v>
          </cell>
          <cell r="D561">
            <v>162875</v>
          </cell>
          <cell r="E561">
            <v>4.3999999999999997E-2</v>
          </cell>
          <cell r="F561">
            <v>4.6632124352331598E-2</v>
          </cell>
          <cell r="G561">
            <v>0.10880829015544</v>
          </cell>
          <cell r="H561">
            <v>0</v>
          </cell>
          <cell r="I561">
            <v>0.25800000000000001</v>
          </cell>
          <cell r="J561">
            <v>0.24216524216524199</v>
          </cell>
          <cell r="K561">
            <v>0.19774011299434999</v>
          </cell>
          <cell r="L561">
            <v>9.6153846153846104E-2</v>
          </cell>
          <cell r="M561">
            <v>0.113989637305699</v>
          </cell>
          <cell r="N561">
            <v>0.99889624724061798</v>
          </cell>
          <cell r="O561">
            <v>0.17409766454352399</v>
          </cell>
          <cell r="P561">
            <v>0.21868365180467</v>
          </cell>
          <cell r="Q561">
            <v>0.91719745222929905</v>
          </cell>
          <cell r="R561">
            <v>0</v>
          </cell>
          <cell r="S561">
            <v>0.12738853503184699</v>
          </cell>
          <cell r="T561">
            <v>2.1231422505307799E-2</v>
          </cell>
          <cell r="U561">
            <v>0.50106157112526495</v>
          </cell>
          <cell r="V561">
            <v>0.16772823779193199</v>
          </cell>
          <cell r="W561">
            <v>0</v>
          </cell>
          <cell r="X561">
            <v>0</v>
          </cell>
          <cell r="Y561">
            <v>0</v>
          </cell>
          <cell r="Z561">
            <v>2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1</v>
          </cell>
          <cell r="AF561">
            <v>0</v>
          </cell>
          <cell r="AG561">
            <v>3</v>
          </cell>
          <cell r="AH561" t="str">
            <v>list(list(c(-93.790594, -93.78635, -93.786378, -93.790587, -93.7906, -93.780524, -93.780465, -93.779564, -93.7796, -93.770323, -93.770314, -93.765468, -93.760614, -93.760554, -93.762152, -93.762763, -93.75322, -93.753192, -93.750625, -93.750651, -93.741023, -93.741139, -93.736401, -93.736394, -93.731694, -93.731305, -93.740874, -93.740841, -93.745662, -93.745669, -93.750491, -93.750489, -93.749011, -93.749033, -93.750489, -93.750487, -93.751794, -93.753112, -93.762921, -93.764063, -93.769008, -93.770351, 
-93.779406, -93.779443, -93.779003, -93.776788, -93.77679, -93.779561, -93.780766, -93.78358, -93.780496, -93.780487, -93.784741, -93.784771, -93.78727, -93.787277, -93.788576, -93.788563, -93.790608, -93.790594, 41.486724, 41.486732, 41.490364, 41.490378, 41.494144, 41.494161, 41.486742, 41.486745, 41.490399, 41.490395, 41.49765, 41.497623, 41.497598, 41.495561, 41.493093, 41.490439, 41.490501, 41.489416, 41.489436, 41.490516, 41.490463, 41.497696, 41.497657, 41.501323, 41.501296, 41.483037, 41.483074, 
41.475863, 41.475917, 41.48317, 41.483267, 41.481997, 41.48266, 41.480481, 41.480455, 41.475952, 41.476932, 41.475947, 41.475955, 41.47395, 41.470907, 41.468753, 41.468686, 41.476067, 41.478375, 41.481358, 41.483322, 41.485324, 41.485323, 41.483084, 41.480941, 41.475872, 41.475874, 41.479477, 41.479468, 41.477765, 41.47776, 41.479462, 41.479458, 41.486724)))</v>
          </cell>
        </row>
        <row r="562">
          <cell r="A562">
            <v>1943410</v>
          </cell>
          <cell r="B562" t="str">
            <v>Larchwood city, Iowa</v>
          </cell>
          <cell r="C562">
            <v>926</v>
          </cell>
          <cell r="D562">
            <v>67188</v>
          </cell>
          <cell r="E562">
            <v>7.9000000000000001E-2</v>
          </cell>
          <cell r="F562">
            <v>4.8951048951048903E-2</v>
          </cell>
          <cell r="G562">
            <v>4.6620046620046603E-3</v>
          </cell>
          <cell r="H562">
            <v>1.7999999999999999E-2</v>
          </cell>
          <cell r="I562">
            <v>0.23100000000000001</v>
          </cell>
          <cell r="J562">
            <v>6.9284064665127001E-2</v>
          </cell>
          <cell r="K562">
            <v>0.35285053929121701</v>
          </cell>
          <cell r="L562">
            <v>7.8602620087336206E-2</v>
          </cell>
          <cell r="M562">
            <v>0.228438228438228</v>
          </cell>
          <cell r="N562">
            <v>0.52317880794701899</v>
          </cell>
          <cell r="O562">
            <v>0.402335456475583</v>
          </cell>
          <cell r="P562">
            <v>0.232484076433121</v>
          </cell>
          <cell r="Q562">
            <v>0.138004246284501</v>
          </cell>
          <cell r="R562">
            <v>0.41702127659574401</v>
          </cell>
          <cell r="S562">
            <v>7.6433121019108194E-2</v>
          </cell>
          <cell r="T562">
            <v>0.18152866242038199</v>
          </cell>
          <cell r="U562">
            <v>0.403397027600849</v>
          </cell>
          <cell r="V562">
            <v>0.73248407643312097</v>
          </cell>
          <cell r="W562">
            <v>1</v>
          </cell>
          <cell r="X562">
            <v>1</v>
          </cell>
          <cell r="Y562">
            <v>0</v>
          </cell>
          <cell r="Z562">
            <v>0</v>
          </cell>
          <cell r="AA562">
            <v>1</v>
          </cell>
          <cell r="AB562">
            <v>0</v>
          </cell>
          <cell r="AC562">
            <v>0</v>
          </cell>
          <cell r="AD562">
            <v>0</v>
          </cell>
          <cell r="AE562">
            <v>1</v>
          </cell>
          <cell r="AF562">
            <v>2</v>
          </cell>
          <cell r="AG562">
            <v>6</v>
          </cell>
          <cell r="AH562" t="str">
            <v>list(list(c(-96.446873, -96.4299, -96.42982, -96.422382, -96.42231, -96.42427, -96.42421, -96.425783, -96.42577, -96.429594, -96.429502, -96.446872, -96.446873, 43.462066, 43.461972, 43.458016, 43.458067, 43.45476, 43.454742, 43.450726, 43.450705, 43.449078, 43.450498, 43.447425, 43.447579, 43.462066)))</v>
          </cell>
        </row>
        <row r="563">
          <cell r="A563">
            <v>1937290</v>
          </cell>
          <cell r="B563" t="str">
            <v>Hospers city, Iowa</v>
          </cell>
          <cell r="C563">
            <v>718</v>
          </cell>
          <cell r="D563">
            <v>69444</v>
          </cell>
          <cell r="E563">
            <v>0.17399999999999999</v>
          </cell>
          <cell r="F563">
            <v>4.8484848484848402E-2</v>
          </cell>
          <cell r="G563">
            <v>4.54545454545454E-2</v>
          </cell>
          <cell r="H563">
            <v>4.8000000000000001E-2</v>
          </cell>
          <cell r="I563">
            <v>0.38200000000000001</v>
          </cell>
          <cell r="J563">
            <v>2.8653295128939799E-2</v>
          </cell>
          <cell r="K563">
            <v>0.48405253283302002</v>
          </cell>
          <cell r="L563">
            <v>0</v>
          </cell>
          <cell r="M563">
            <v>0.1</v>
          </cell>
          <cell r="N563">
            <v>0.57505518763796903</v>
          </cell>
          <cell r="O563">
            <v>0.83545647558386404</v>
          </cell>
          <cell r="P563">
            <v>0.22929936305732401</v>
          </cell>
          <cell r="Q563">
            <v>0.59872611464968095</v>
          </cell>
          <cell r="R563">
            <v>0.76489361702127601</v>
          </cell>
          <cell r="S563">
            <v>0.64118895966029699</v>
          </cell>
          <cell r="T563">
            <v>0.59660297239914994</v>
          </cell>
          <cell r="U563">
            <v>0</v>
          </cell>
          <cell r="V563">
            <v>0.13057324840764301</v>
          </cell>
          <cell r="W563">
            <v>1</v>
          </cell>
          <cell r="X563">
            <v>2</v>
          </cell>
          <cell r="Y563">
            <v>0</v>
          </cell>
          <cell r="Z563">
            <v>1</v>
          </cell>
          <cell r="AA563">
            <v>2</v>
          </cell>
          <cell r="AB563">
            <v>1</v>
          </cell>
          <cell r="AC563">
            <v>0</v>
          </cell>
          <cell r="AD563">
            <v>1</v>
          </cell>
          <cell r="AE563">
            <v>0</v>
          </cell>
          <cell r="AF563">
            <v>0</v>
          </cell>
          <cell r="AG563">
            <v>8</v>
          </cell>
          <cell r="AH563" t="str">
            <v>list(list(c(-95.909441, -95.904937, -95.903235, -95.902896, -95.901125, -95.900997, -95.897457, -95.897207, -95.897763, -95.899017, -95.899496, -95.904386, -95.904372, -95.907583, -95.907573, -95.909267, -95.909284, -95.904469, -95.904476, -95.909282, -95.909441, 43.076389, 43.076396, 43.083818, 43.083825, 43.083813, 43.080594, 43.072279, 43.070565, 43.067223, 43.064719, 43.067415, 43.067357, 43.061934, 43.061909, 43.059486, 43.059481, 43.064598, 43.064606, 43.067355, 43.067294, 43.076389)))</v>
          </cell>
        </row>
        <row r="564">
          <cell r="A564">
            <v>1982065</v>
          </cell>
          <cell r="B564" t="str">
            <v>Walnut city, Iowa</v>
          </cell>
          <cell r="C564">
            <v>747</v>
          </cell>
          <cell r="D564">
            <v>62500</v>
          </cell>
          <cell r="E564">
            <v>0.124</v>
          </cell>
          <cell r="F564">
            <v>0.13554216867469801</v>
          </cell>
          <cell r="G564">
            <v>3.3132530120481903E-2</v>
          </cell>
          <cell r="H564">
            <v>4.2000000000000003E-2</v>
          </cell>
          <cell r="I564">
            <v>0.7</v>
          </cell>
          <cell r="J564">
            <v>-4.84076433121019E-2</v>
          </cell>
          <cell r="K564">
            <v>0.52380952380952295</v>
          </cell>
          <cell r="L564">
            <v>0.16321243523316001</v>
          </cell>
          <cell r="M564">
            <v>0.16867469879517999</v>
          </cell>
          <cell r="N564">
            <v>0.39955849889624701</v>
          </cell>
          <cell r="O564">
            <v>0.65180467091295102</v>
          </cell>
          <cell r="P564">
            <v>0.72611464968152795</v>
          </cell>
          <cell r="Q564">
            <v>0.45541401273885301</v>
          </cell>
          <cell r="R564">
            <v>0.72659574468085097</v>
          </cell>
          <cell r="S564">
            <v>0.99044585987261102</v>
          </cell>
          <cell r="T564">
            <v>0.70382165605095504</v>
          </cell>
          <cell r="U564">
            <v>0.774946921443736</v>
          </cell>
          <cell r="V564">
            <v>0.435244161358811</v>
          </cell>
          <cell r="W564">
            <v>1</v>
          </cell>
          <cell r="X564">
            <v>1</v>
          </cell>
          <cell r="Y564">
            <v>2</v>
          </cell>
          <cell r="Z564">
            <v>1</v>
          </cell>
          <cell r="AA564">
            <v>2</v>
          </cell>
          <cell r="AB564">
            <v>2</v>
          </cell>
          <cell r="AC564">
            <v>1</v>
          </cell>
          <cell r="AD564">
            <v>2</v>
          </cell>
          <cell r="AE564">
            <v>2</v>
          </cell>
          <cell r="AF564">
            <v>1</v>
          </cell>
          <cell r="AG564">
            <v>15</v>
          </cell>
          <cell r="AH564" t="str">
            <v>list(list(c(-95.231763, -95.222144, -95.222185, -95.220477, -95.219141, -95.202894, -95.202863, -95.212453, -95.212508, -95.231721, -95.231763, 41.497439, 41.497404, 41.502953, 41.505123, 41.505482, 41.50537, 41.497349, 41.497362, 41.473476, 41.473586, 41.497439)))</v>
          </cell>
        </row>
        <row r="565">
          <cell r="A565">
            <v>1941565</v>
          </cell>
          <cell r="B565" t="str">
            <v>Kirkville city, Iowa</v>
          </cell>
          <cell r="C565">
            <v>157</v>
          </cell>
          <cell r="D565">
            <v>58750</v>
          </cell>
          <cell r="E565">
            <v>8.5999999999999993E-2</v>
          </cell>
          <cell r="F565">
            <v>0.12765957446808501</v>
          </cell>
          <cell r="G565">
            <v>0.12765957446808501</v>
          </cell>
          <cell r="H565">
            <v>5.5999999999999897E-2</v>
          </cell>
          <cell r="I565">
            <v>0.45100000000000001</v>
          </cell>
          <cell r="J565">
            <v>-5.9880239520958001E-2</v>
          </cell>
          <cell r="K565">
            <v>0.52272727272727204</v>
          </cell>
          <cell r="L565">
            <v>9.6153846153846104E-2</v>
          </cell>
          <cell r="M565">
            <v>0.14893617021276501</v>
          </cell>
          <cell r="N565">
            <v>0.30022075055187603</v>
          </cell>
          <cell r="O565">
            <v>0.44161358811040302</v>
          </cell>
          <cell r="P565">
            <v>0.68046709129511596</v>
          </cell>
          <cell r="Q565">
            <v>0.95116772823779105</v>
          </cell>
          <cell r="R565">
            <v>0.822340425531914</v>
          </cell>
          <cell r="S565">
            <v>0.84925690021231404</v>
          </cell>
          <cell r="T565">
            <v>0.70276008492568998</v>
          </cell>
          <cell r="U565">
            <v>0.50106157112526495</v>
          </cell>
          <cell r="V565">
            <v>0.321656050955414</v>
          </cell>
          <cell r="W565">
            <v>2</v>
          </cell>
          <cell r="X565">
            <v>1</v>
          </cell>
          <cell r="Y565">
            <v>2</v>
          </cell>
          <cell r="Z565">
            <v>2</v>
          </cell>
          <cell r="AA565">
            <v>2</v>
          </cell>
          <cell r="AB565">
            <v>2</v>
          </cell>
          <cell r="AC565">
            <v>1</v>
          </cell>
          <cell r="AD565">
            <v>2</v>
          </cell>
          <cell r="AE565">
            <v>1</v>
          </cell>
          <cell r="AF565">
            <v>0</v>
          </cell>
          <cell r="AG565">
            <v>15</v>
          </cell>
          <cell r="AH565" t="str">
            <v>list(list(c(-92.510788, -92.508601, -92.496354, -92.496383, -92.510733, -92.510788, 41.147692, 41.147711, 41.147747, 41.136842, 41.136809, 41.147692)))</v>
          </cell>
        </row>
        <row r="566">
          <cell r="A566">
            <v>1985935</v>
          </cell>
          <cell r="B566" t="str">
            <v>Williamson city, Iowa</v>
          </cell>
          <cell r="C566">
            <v>120</v>
          </cell>
          <cell r="D566">
            <v>45000</v>
          </cell>
          <cell r="E566">
            <v>0.35799999999999998</v>
          </cell>
          <cell r="F566">
            <v>0.15384615384615299</v>
          </cell>
          <cell r="G566">
            <v>0.141025641025641</v>
          </cell>
          <cell r="H566">
            <v>8.5000000000000006E-2</v>
          </cell>
          <cell r="I566">
            <v>0.5</v>
          </cell>
          <cell r="J566">
            <v>-0.21052631578947301</v>
          </cell>
          <cell r="K566">
            <v>0.52985074626865603</v>
          </cell>
          <cell r="L566">
            <v>0.242718446601941</v>
          </cell>
          <cell r="M566">
            <v>0.19230769230769201</v>
          </cell>
          <cell r="N566">
            <v>5.7395143487858701E-2</v>
          </cell>
          <cell r="O566">
            <v>0.99256900212314203</v>
          </cell>
          <cell r="P566">
            <v>0.79405520169851296</v>
          </cell>
          <cell r="Q566">
            <v>0.96072186836518003</v>
          </cell>
          <cell r="R566">
            <v>0.92340425531914805</v>
          </cell>
          <cell r="S566">
            <v>0.91295116772823703</v>
          </cell>
          <cell r="T566">
            <v>0.72399150743099705</v>
          </cell>
          <cell r="U566">
            <v>0.90658174097664501</v>
          </cell>
          <cell r="V566">
            <v>0.54883227176220795</v>
          </cell>
          <cell r="W566">
            <v>2</v>
          </cell>
          <cell r="X566">
            <v>2</v>
          </cell>
          <cell r="Y566">
            <v>2</v>
          </cell>
          <cell r="Z566">
            <v>2</v>
          </cell>
          <cell r="AA566">
            <v>2</v>
          </cell>
          <cell r="AB566">
            <v>2</v>
          </cell>
          <cell r="AC566">
            <v>2</v>
          </cell>
          <cell r="AD566">
            <v>2</v>
          </cell>
          <cell r="AE566">
            <v>2</v>
          </cell>
          <cell r="AF566">
            <v>1</v>
          </cell>
          <cell r="AG566">
            <v>19</v>
          </cell>
          <cell r="AH566" t="str">
            <v>list(list(c(-93.260556, -93.252956, -93.253298, -93.253217, -93.260672, -93.260556, 41.095476, 41.095467, 41.094304, 41.081029, 41.081023, 41.095476)))</v>
          </cell>
        </row>
        <row r="567">
          <cell r="A567">
            <v>1946605</v>
          </cell>
          <cell r="B567" t="str">
            <v>Lost Nation city, Iowa</v>
          </cell>
          <cell r="C567">
            <v>434</v>
          </cell>
          <cell r="D567">
            <v>57000</v>
          </cell>
          <cell r="E567">
            <v>0.14099999999999999</v>
          </cell>
          <cell r="F567">
            <v>9.8837209302325493E-2</v>
          </cell>
          <cell r="G567">
            <v>9.3023255813953404E-2</v>
          </cell>
          <cell r="H567">
            <v>2.79999999999999E-2</v>
          </cell>
          <cell r="I567">
            <v>0.40600000000000003</v>
          </cell>
          <cell r="J567">
            <v>-2.6905829596412498E-2</v>
          </cell>
          <cell r="K567">
            <v>0.44814814814814802</v>
          </cell>
          <cell r="L567">
            <v>0.19248826291079801</v>
          </cell>
          <cell r="M567">
            <v>0.145348837209302</v>
          </cell>
          <cell r="N567">
            <v>0.26048565121412798</v>
          </cell>
          <cell r="O567">
            <v>0.73885350318471299</v>
          </cell>
          <cell r="P567">
            <v>0.53397027600849201</v>
          </cell>
          <cell r="Q567">
            <v>0.88535031847133705</v>
          </cell>
          <cell r="R567">
            <v>0.56595744680851001</v>
          </cell>
          <cell r="S567">
            <v>0.73460721868365098</v>
          </cell>
          <cell r="T567">
            <v>0.47558386411889497</v>
          </cell>
          <cell r="U567">
            <v>0.83333333333333304</v>
          </cell>
          <cell r="V567">
            <v>0.29936305732483998</v>
          </cell>
          <cell r="W567">
            <v>2</v>
          </cell>
          <cell r="X567">
            <v>2</v>
          </cell>
          <cell r="Y567">
            <v>1</v>
          </cell>
          <cell r="Z567">
            <v>2</v>
          </cell>
          <cell r="AA567">
            <v>1</v>
          </cell>
          <cell r="AB567">
            <v>2</v>
          </cell>
          <cell r="AC567">
            <v>1</v>
          </cell>
          <cell r="AD567">
            <v>1</v>
          </cell>
          <cell r="AE567">
            <v>2</v>
          </cell>
          <cell r="AF567">
            <v>0</v>
          </cell>
          <cell r="AG567">
            <v>14</v>
          </cell>
          <cell r="AH567" t="str">
            <v>list(list(c(-90.825473, -90.810854, -90.810844, -90.8108, -90.825422, -90.825473, 41.974871, 41.974792, 41.972069, 41.960239, 41.960302, 41.974871)))</v>
          </cell>
        </row>
        <row r="568">
          <cell r="A568">
            <v>1910135</v>
          </cell>
          <cell r="B568" t="str">
            <v>Camanche city, Iowa</v>
          </cell>
          <cell r="C568">
            <v>4570</v>
          </cell>
          <cell r="D568">
            <v>64153</v>
          </cell>
          <cell r="E568">
            <v>0.115</v>
          </cell>
          <cell r="F568">
            <v>6.8834688346883402E-2</v>
          </cell>
          <cell r="G568">
            <v>3.1436314363143598E-2</v>
          </cell>
          <cell r="H568">
            <v>3.0000000000000001E-3</v>
          </cell>
          <cell r="I568">
            <v>0.35499999999999998</v>
          </cell>
          <cell r="J568">
            <v>2.7428057553956799E-2</v>
          </cell>
          <cell r="K568">
            <v>0.425476034143138</v>
          </cell>
          <cell r="L568">
            <v>0</v>
          </cell>
          <cell r="M568">
            <v>0.150135501355013</v>
          </cell>
          <cell r="N568">
            <v>0.44481236203090502</v>
          </cell>
          <cell r="O568">
            <v>0.613588110403397</v>
          </cell>
          <cell r="P568">
            <v>0.36305732484076397</v>
          </cell>
          <cell r="Q568">
            <v>0.42569002123142202</v>
          </cell>
          <cell r="R568">
            <v>0.22127659574468</v>
          </cell>
          <cell r="S568">
            <v>0.51910828025477695</v>
          </cell>
          <cell r="T568">
            <v>0.38853503184713301</v>
          </cell>
          <cell r="U568">
            <v>0</v>
          </cell>
          <cell r="V568">
            <v>0.32908704883227102</v>
          </cell>
          <cell r="W568">
            <v>1</v>
          </cell>
          <cell r="X568">
            <v>1</v>
          </cell>
          <cell r="Y568">
            <v>1</v>
          </cell>
          <cell r="Z568">
            <v>1</v>
          </cell>
          <cell r="AA568">
            <v>0</v>
          </cell>
          <cell r="AB568">
            <v>1</v>
          </cell>
          <cell r="AC568">
            <v>0</v>
          </cell>
          <cell r="AD568">
            <v>1</v>
          </cell>
          <cell r="AE568">
            <v>0</v>
          </cell>
          <cell r="AF568">
            <v>0</v>
          </cell>
          <cell r="AG568">
            <v>6</v>
          </cell>
          <cell r="AH568" t="str">
            <v>list(list(c(-90.317788, -90.316309, -90.315979, -90.315991, -90.317795, -90.317788, 41.779278, 41.779266, 41.779264, 41.778148, 41.778154, 41.779278)), list(c(-90.33054, -90.330525, -90.315943, -90.296535, -90.296509, -90.302085, -90.302084, -90.315919, -90.315898, -90.311056, -90.301334, -90.301362, -90.296601, -90.281783, -90.281779, -90.282266, -90.283148, -90.289745, -90.289738, -90.296153, -90.29641, -90.296409, -90.263238, -90.263239, -90.26247, -90.262454, -90.257527, -90.257684, -90.254427, 
-90.235753, -90.235246, -90.233413, -90.232726, -90.232239, -90.233436, -90.234951, -90.233454, -90.232313, -90.234044, -90.234855, -90.234219, -90.234734, -90.237276, -90.241789, -90.2423802567555, -90.2466566625497, -90.248631, -90.258622, -90.263286, -90.278633, -90.2797111770965, -90.27967, -90.296621, -90.29654, -90.296599, -90.298811, -90.302832, -90.309182, -90.315979, -90.315975, -90.330542, -90.33054, 41.786559, 41.793832, 41.793799, 41.793749, 41.800446, 41.800467, 41.801034, 41.801104, 
41.808342, 41.808319, 41.80827, 41.80122, 41.801023, 41.800984, 41.803965, 41.805113, 41.805924, 41.809579, 41.8136, 41.813604, 41.814644, 41.815281, 41.815186, 41.814662, 41.814657, 41.815207, 41.815275, 41.804515, 41.804516, 41.811278, 41.810974, 41.811154, 41.81046, 41.810023, 41.809082, 41.807849, 41.806775, 41.805967, 41.803982, 41.800939, 41.797669, 41.79485, 41.790285, 41.78476, 41.7829645079628, 41.7808029509078, 41.779805, 41.775295, 41.772112, 41.767358, 41.7665844038035, 41.771838, 41.771979, 
41.779132, 41.779112, 41.777871, 41.779258, 41.779254, 41.779264, 41.782844, 41.782908, 41.786559), c(-90.272765, -90.267374, -90.267359, -90.271169, -90.272765, 41.802607, 41.802591, 41.804552, 41.804405, 41.802607)))</v>
          </cell>
        </row>
        <row r="569">
          <cell r="A569">
            <v>1946065</v>
          </cell>
          <cell r="B569" t="str">
            <v>Lockridge city, Iowa</v>
          </cell>
          <cell r="C569">
            <v>244</v>
          </cell>
          <cell r="D569">
            <v>113750</v>
          </cell>
          <cell r="E569">
            <v>1.7999999999999999E-2</v>
          </cell>
          <cell r="F569">
            <v>8.6486486486486394E-2</v>
          </cell>
          <cell r="G569">
            <v>7.5675675675675597E-2</v>
          </cell>
          <cell r="H569">
            <v>0.02</v>
          </cell>
          <cell r="I569">
            <v>0.156</v>
          </cell>
          <cell r="J569">
            <v>-8.9552238805970102E-2</v>
          </cell>
          <cell r="K569">
            <v>0.51633986928104503</v>
          </cell>
          <cell r="L569">
            <v>8.8669950738916203E-2</v>
          </cell>
          <cell r="M569">
            <v>4.3243243243243197E-2</v>
          </cell>
          <cell r="N569">
            <v>0.975717439293598</v>
          </cell>
          <cell r="O569">
            <v>5.9447983014861899E-2</v>
          </cell>
          <cell r="P569">
            <v>0.47452229299363002</v>
          </cell>
          <cell r="Q569">
            <v>0.83014861995753697</v>
          </cell>
          <cell r="R569">
            <v>0.45531914893616998</v>
          </cell>
          <cell r="S569">
            <v>6.3694267515923501E-3</v>
          </cell>
          <cell r="T569">
            <v>0.67940552016985101</v>
          </cell>
          <cell r="U569">
            <v>0.45541401273885301</v>
          </cell>
          <cell r="V569">
            <v>3.9278131634819503E-2</v>
          </cell>
          <cell r="W569">
            <v>0</v>
          </cell>
          <cell r="X569">
            <v>0</v>
          </cell>
          <cell r="Y569">
            <v>1</v>
          </cell>
          <cell r="Z569">
            <v>2</v>
          </cell>
          <cell r="AA569">
            <v>1</v>
          </cell>
          <cell r="AB569">
            <v>0</v>
          </cell>
          <cell r="AC569">
            <v>2</v>
          </cell>
          <cell r="AD569">
            <v>2</v>
          </cell>
          <cell r="AE569">
            <v>1</v>
          </cell>
          <cell r="AF569">
            <v>0</v>
          </cell>
          <cell r="AG569">
            <v>9</v>
          </cell>
          <cell r="AH569" t="str">
            <v>list(list(c(-91.770497, -91.756471, -91.756475, -91.742095, -91.742063, -91.746829, -91.756567, -91.756476, -91.775638, -91.770497, 40.995713, 40.996275, 40.998848, 40.998965, 40.988178, 40.987926, 40.987814, 40.99506, 40.995004, 40.995713)))</v>
          </cell>
        </row>
        <row r="570">
          <cell r="A570">
            <v>1939225</v>
          </cell>
          <cell r="B570" t="str">
            <v>Jamaica city, Iowa</v>
          </cell>
          <cell r="C570">
            <v>195</v>
          </cell>
          <cell r="D570">
            <v>52250</v>
          </cell>
          <cell r="E570">
            <v>0.23499999999999999</v>
          </cell>
          <cell r="F570">
            <v>0.35106382978723399</v>
          </cell>
          <cell r="G570">
            <v>0</v>
          </cell>
          <cell r="H570">
            <v>3.1E-2</v>
          </cell>
          <cell r="I570">
            <v>0.315</v>
          </cell>
          <cell r="J570">
            <v>-0.129464285714285</v>
          </cell>
          <cell r="K570">
            <v>0.43103448275862</v>
          </cell>
          <cell r="L570">
            <v>6.9306930693069299E-2</v>
          </cell>
          <cell r="M570">
            <v>0.244680851063829</v>
          </cell>
          <cell r="N570">
            <v>0.16445916114790199</v>
          </cell>
          <cell r="O570">
            <v>0.92462845010615702</v>
          </cell>
          <cell r="P570">
            <v>0.98726114649681496</v>
          </cell>
          <cell r="Q570">
            <v>0</v>
          </cell>
          <cell r="R570">
            <v>0.60957446808510596</v>
          </cell>
          <cell r="S570">
            <v>0.33227176220806698</v>
          </cell>
          <cell r="T570">
            <v>0.40764331210191002</v>
          </cell>
          <cell r="U570">
            <v>0.36624203821655998</v>
          </cell>
          <cell r="V570">
            <v>0.78556263269639004</v>
          </cell>
          <cell r="W570">
            <v>2</v>
          </cell>
          <cell r="X570">
            <v>2</v>
          </cell>
          <cell r="Y570">
            <v>2</v>
          </cell>
          <cell r="Z570">
            <v>0</v>
          </cell>
          <cell r="AA570">
            <v>1</v>
          </cell>
          <cell r="AB570">
            <v>1</v>
          </cell>
          <cell r="AC570">
            <v>2</v>
          </cell>
          <cell r="AD570">
            <v>1</v>
          </cell>
          <cell r="AE570">
            <v>1</v>
          </cell>
          <cell r="AF570">
            <v>2</v>
          </cell>
          <cell r="AG570">
            <v>14</v>
          </cell>
          <cell r="AH570" t="str">
            <v>list(list(c(-94.314173, -94.299743, -94.299771, -94.314179, -94.314173, 41.848997, 41.84896, 41.841712, 41.841754, 41.848997)))</v>
          </cell>
        </row>
        <row r="571">
          <cell r="A571">
            <v>1933105</v>
          </cell>
          <cell r="B571" t="str">
            <v>Grinnell city, Iowa</v>
          </cell>
          <cell r="C571">
            <v>9564</v>
          </cell>
          <cell r="D571">
            <v>65320</v>
          </cell>
          <cell r="E571">
            <v>0.111</v>
          </cell>
          <cell r="F571">
            <v>0.123796423658872</v>
          </cell>
          <cell r="G571">
            <v>4.8968363136176002E-2</v>
          </cell>
          <cell r="H571">
            <v>0.04</v>
          </cell>
          <cell r="I571">
            <v>0.39399999999999902</v>
          </cell>
          <cell r="J571">
            <v>3.75352571056628E-2</v>
          </cell>
          <cell r="K571">
            <v>0.37241977450129998</v>
          </cell>
          <cell r="L571">
            <v>9.2303822937625707E-2</v>
          </cell>
          <cell r="M571">
            <v>0.283356258596973</v>
          </cell>
          <cell r="N571">
            <v>0.47240618101545201</v>
          </cell>
          <cell r="O571">
            <v>0.595541401273885</v>
          </cell>
          <cell r="P571">
            <v>0.66348195329087001</v>
          </cell>
          <cell r="Q571">
            <v>0.645435244161358</v>
          </cell>
          <cell r="R571">
            <v>0.70106382978723403</v>
          </cell>
          <cell r="S571">
            <v>0.69426751592356595</v>
          </cell>
          <cell r="T571">
            <v>0.23566878980891701</v>
          </cell>
          <cell r="U571">
            <v>0.47770700636942598</v>
          </cell>
          <cell r="V571">
            <v>0.88216560509554098</v>
          </cell>
          <cell r="W571">
            <v>1</v>
          </cell>
          <cell r="X571">
            <v>1</v>
          </cell>
          <cell r="Y571">
            <v>1</v>
          </cell>
          <cell r="Z571">
            <v>1</v>
          </cell>
          <cell r="AA571">
            <v>2</v>
          </cell>
          <cell r="AB571">
            <v>2</v>
          </cell>
          <cell r="AC571">
            <v>0</v>
          </cell>
          <cell r="AD571">
            <v>0</v>
          </cell>
          <cell r="AE571">
            <v>1</v>
          </cell>
          <cell r="AF571">
            <v>2</v>
          </cell>
          <cell r="AG571">
            <v>11</v>
          </cell>
          <cell r="AH571" t="str">
            <v>list(list(c(-92.748886, -92.741865, -92.74192, -92.741912, -92.74073, -92.740717, -92.727373, -92.717552, -92.717692, -92.717955, -92.707986, -92.707971, -92.703139, -92.703149, -92.702064, -92.702068, -92.70269, -92.70188, -92.701919, -92.707969, -92.707969, -92.707963, -92.712806, -92.712743, -92.717651, -92.717654, -92.712764, -92.712761, -92.715101, -92.717661, -92.717654, -92.721632, -92.721523, -92.717672, -92.717685, -92.721461, -92.721395, -92.717696, -92.717717, -92.717689, -92.712871, -92.712763, 
-92.72115, -92.720611, -92.724878, -92.724897, -92.720652, -92.721062, -92.722863, -92.726871, -92.726863, -92.727111, -92.722487, -92.722621, -92.727213, -92.727355, -92.727374, -92.727373, -92.731548, -92.741782, -92.741773, -92.73045, -92.730477, -92.728902, -92.728912, -92.737335, -92.741779, -92.741787, -92.74431, -92.742995, -92.734236, -92.727468, -92.727947, -92.727758, -92.73152, -92.731517, -92.727572, -92.727579, -92.735557, -92.735556, -92.736944, -92.736943, -92.745774, -92.745818, -92.748642, 
-92.748886, 41.746959, 41.747526, 41.753427, 41.754004, 41.754008, 41.762011, 41.761705, 41.761719, 41.757827, 41.757065, 41.757025, 41.760655, 41.760645, 41.74974, 41.749737, 41.746092, 41.746094, 41.744538, 41.740901, 41.740302, 41.738258, 41.731574, 41.731586, 41.728892, 41.728907, 41.728001, 41.727974, 41.726049, 41.726057, 41.726565, 41.727966, 41.727981, 41.724305, 41.724276, 41.721799, 41.721822, 41.719542, 41.719547, 41.716997, 41.716029, 41.71701, 41.709808, 41.709843, 41.70254, 41.702576, 
41.698968, 41.698946, 41.6964, 41.696482, 41.698136, 41.696348, 41.688096, 41.68808, 41.681382, 41.681391, 41.688096, 41.696352, 41.698163, 41.696493, 41.695818, 41.698975, 41.698967, 41.702606, 41.702594, 41.7044, 41.709875, 41.709875, 41.712782, 41.714412, 41.715565, 41.709876, 41.709883, 41.717148, 41.719989, 41.719991, 41.7229, 41.722898, 41.725447, 41.725527, 41.728033, 41.72803, 41.738867, 41.738882, 41.743326, 41.743796, 41.746959)))</v>
          </cell>
        </row>
        <row r="572">
          <cell r="A572">
            <v>1918075</v>
          </cell>
          <cell r="B572" t="str">
            <v>Dakota City city, Iowa</v>
          </cell>
          <cell r="C572">
            <v>759</v>
          </cell>
          <cell r="D572">
            <v>60417</v>
          </cell>
          <cell r="E572">
            <v>6.3E-2</v>
          </cell>
          <cell r="F572">
            <v>0.11111111111111099</v>
          </cell>
          <cell r="G572">
            <v>3.0030030030029999E-2</v>
          </cell>
          <cell r="H572">
            <v>9.0999999999999998E-2</v>
          </cell>
          <cell r="I572">
            <v>0.23899999999999999</v>
          </cell>
          <cell r="J572">
            <v>-9.9644128113879002E-2</v>
          </cell>
          <cell r="K572">
            <v>0.45303867403314901</v>
          </cell>
          <cell r="L572">
            <v>0.14960629921259799</v>
          </cell>
          <cell r="M572">
            <v>0.14714714714714699</v>
          </cell>
          <cell r="N572">
            <v>0.34216335540838799</v>
          </cell>
          <cell r="O572">
            <v>0.29193205944798301</v>
          </cell>
          <cell r="P572">
            <v>0.59660297239914994</v>
          </cell>
          <cell r="Q572">
            <v>0.403397027600849</v>
          </cell>
          <cell r="R572">
            <v>0.930851063829787</v>
          </cell>
          <cell r="S572">
            <v>8.9171974522292904E-2</v>
          </cell>
          <cell r="T572">
            <v>0.48619957537154901</v>
          </cell>
          <cell r="U572">
            <v>0.72611464968152795</v>
          </cell>
          <cell r="V572">
            <v>0.30891719745222901</v>
          </cell>
          <cell r="W572">
            <v>1</v>
          </cell>
          <cell r="X572">
            <v>0</v>
          </cell>
          <cell r="Y572">
            <v>1</v>
          </cell>
          <cell r="Z572">
            <v>1</v>
          </cell>
          <cell r="AA572">
            <v>2</v>
          </cell>
          <cell r="AB572">
            <v>0</v>
          </cell>
          <cell r="AC572">
            <v>2</v>
          </cell>
          <cell r="AD572">
            <v>1</v>
          </cell>
          <cell r="AE572">
            <v>2</v>
          </cell>
          <cell r="AF572">
            <v>0</v>
          </cell>
          <cell r="AG572">
            <v>10</v>
          </cell>
          <cell r="AH572" t="str">
            <v>list(list(c(-94.207481, -94.205626, -94.203454, -94.200103, -94.200144, -94.198158, -94.198268, -94.196591, -94.196555, -94.193883, -94.191954, -94.188401, -94.188366, -94.19046, -94.205665, -94.207256, -94.207419, -94.207391, -94.207386, -94.207481, 42.730281, 42.728419, 42.727952, 42.728039, 42.729596, 42.729604, 42.7262, 42.725923, 42.724832, 42.72525, 42.731656, 42.731653, 42.717147, 42.717103, 42.716795, 42.716754, 42.717811, 42.721282, 42.728117, 42.730281)))</v>
          </cell>
        </row>
        <row r="573">
          <cell r="A573">
            <v>1925860</v>
          </cell>
          <cell r="B573" t="str">
            <v>Estherville city, Iowa</v>
          </cell>
          <cell r="C573">
            <v>5904</v>
          </cell>
          <cell r="D573">
            <v>54124</v>
          </cell>
          <cell r="E573">
            <v>0.126</v>
          </cell>
          <cell r="F573">
            <v>0.10718492343934</v>
          </cell>
          <cell r="G573">
            <v>6.2426383981154299E-2</v>
          </cell>
          <cell r="H573">
            <v>1.0999999999999999E-2</v>
          </cell>
          <cell r="I573">
            <v>0.37</v>
          </cell>
          <cell r="J573">
            <v>-7.1698113207547098E-2</v>
          </cell>
          <cell r="K573">
            <v>0.49081557678177801</v>
          </cell>
          <cell r="L573">
            <v>8.3153347732181401E-2</v>
          </cell>
          <cell r="M573">
            <v>0.243031016882606</v>
          </cell>
          <cell r="N573">
            <v>0.19646799116997701</v>
          </cell>
          <cell r="O573">
            <v>0.66560509554140102</v>
          </cell>
          <cell r="P573">
            <v>0.57643312101910804</v>
          </cell>
          <cell r="Q573">
            <v>0.75159235668789803</v>
          </cell>
          <cell r="R573">
            <v>0.314893617021276</v>
          </cell>
          <cell r="S573">
            <v>0.59341825902335399</v>
          </cell>
          <cell r="T573">
            <v>0.61571125265392701</v>
          </cell>
          <cell r="U573">
            <v>0.42887473460721798</v>
          </cell>
          <cell r="V573">
            <v>0.78237791932059397</v>
          </cell>
          <cell r="W573">
            <v>2</v>
          </cell>
          <cell r="X573">
            <v>1</v>
          </cell>
          <cell r="Y573">
            <v>1</v>
          </cell>
          <cell r="Z573">
            <v>2</v>
          </cell>
          <cell r="AA573">
            <v>0</v>
          </cell>
          <cell r="AB573">
            <v>1</v>
          </cell>
          <cell r="AC573">
            <v>1</v>
          </cell>
          <cell r="AD573">
            <v>1</v>
          </cell>
          <cell r="AE573">
            <v>1</v>
          </cell>
          <cell r="AF573">
            <v>2</v>
          </cell>
          <cell r="AG573">
            <v>12</v>
          </cell>
          <cell r="AH573" t="str">
            <v>list(list(c(-94.871408, -94.861581, -94.856883, -94.856907, -94.846963, -94.838616, -94.836758, -94.837919, -94.835221, -94.835693, -94.82688, -94.826886, -94.824068, -94.82772, -94.829212, -94.827395, -94.827337, -94.827218, -94.826581, -94.826631, -94.816898, -94.816746, -94.81194, -94.811874, -94.813272, -94.799946, -94.800104, -94.806668, -94.80658, -94.806547, -94.806993, -94.811506, -94.811549, -94.813276, -94.813892, -94.815013, -94.816487, -94.816472, -94.821983, -94.829608, -94.848189, -94.856687, 
-94.856773, -94.859501, -94.864124, -94.864207, -94.856836, -94.856837, -94.85955, -94.859502, -94.871365, -94.871408, 43.406792, 43.406777, 43.406777, 43.41407, 43.413848, 43.41386, 43.415819, 43.417762, 43.417877, 43.420621, 43.421052, 43.424616, 43.424667, 43.417368, 43.413655, 43.413602, 43.416905, 43.417291, 43.417295, 43.413593, 43.413735, 43.40645, 43.406493, 43.40282, 43.402822, 43.402525, 43.399301, 43.39925, 43.390011, 43.384929, 43.384936, 43.384936, 43.381285, 43.381285, 43.382072, 43.382035, 
43.382551, 43.384917, 43.384983, 43.385048, 43.385072, 43.385282, 43.394339, 43.395201, 43.394448, 43.399689, 43.399778, 43.40065, 43.401109, 43.403458, 43.403301, 43.406792)))</v>
          </cell>
        </row>
        <row r="574">
          <cell r="A574">
            <v>1954840</v>
          </cell>
          <cell r="B574" t="str">
            <v>Mount Vernon city, Iowa</v>
          </cell>
          <cell r="C574">
            <v>4527</v>
          </cell>
          <cell r="D574">
            <v>112656</v>
          </cell>
          <cell r="E574">
            <v>8.1999999999999906E-2</v>
          </cell>
          <cell r="F574">
            <v>3.7301587301587301E-2</v>
          </cell>
          <cell r="G574">
            <v>1.9047619047619001E-2</v>
          </cell>
          <cell r="H574">
            <v>4.2000000000000003E-2</v>
          </cell>
          <cell r="I574">
            <v>0.42</v>
          </cell>
          <cell r="J574">
            <v>4.6604527296937402E-3</v>
          </cell>
          <cell r="K574">
            <v>0.29592284085927201</v>
          </cell>
          <cell r="L574">
            <v>6.8047337278106496E-2</v>
          </cell>
          <cell r="M574">
            <v>0.20158730158730101</v>
          </cell>
          <cell r="N574">
            <v>0.97240618101545195</v>
          </cell>
          <cell r="O574">
            <v>0.42144373673036001</v>
          </cell>
          <cell r="P574">
            <v>0.17940552016985101</v>
          </cell>
          <cell r="Q574">
            <v>0.27070063694267499</v>
          </cell>
          <cell r="R574">
            <v>0.72659574468085097</v>
          </cell>
          <cell r="S574">
            <v>0.77176220806794005</v>
          </cell>
          <cell r="T574">
            <v>9.76645435244161E-2</v>
          </cell>
          <cell r="U574">
            <v>0.36199575371549803</v>
          </cell>
          <cell r="V574">
            <v>0.60084925690021196</v>
          </cell>
          <cell r="W574">
            <v>0</v>
          </cell>
          <cell r="X574">
            <v>1</v>
          </cell>
          <cell r="Y574">
            <v>0</v>
          </cell>
          <cell r="Z574">
            <v>0</v>
          </cell>
          <cell r="AA574">
            <v>2</v>
          </cell>
          <cell r="AB574">
            <v>2</v>
          </cell>
          <cell r="AC574">
            <v>0</v>
          </cell>
          <cell r="AD574">
            <v>0</v>
          </cell>
          <cell r="AE574">
            <v>1</v>
          </cell>
          <cell r="AF574">
            <v>1</v>
          </cell>
          <cell r="AG574">
            <v>7</v>
          </cell>
          <cell r="AH574" t="str">
            <v>list(list(c(-91.443711, -91.443624, -91.429195, -91.429178, -91.433992, -91.434032, -91.432287, -91.431399, -91.430276, -91.429156, -91.427789, -91.42432, -91.424316, -91.425973, -91.425972, -91.424315, -91.424312, -91.429144, -91.429162, -91.424309, -91.404856, -91.404856, -91.404887, -91.404991, -91.405031, -91.405063, -91.405067, -91.443756, -91.443711, 41.916966, 41.935875, 41.935809, 41.939447, 41.939416, 41.947171, 41.947181, 41.944925, 41.945027, 41.945885, 41.947208, 41.94723, 41.943441, 
41.943438, 41.942367, 41.942371, 41.93942, 41.939447, 41.935809, 41.935786, 41.935966, 41.935619, 41.93234, 41.921519, 41.917049, 41.912375, 41.910538, 41.910396, 41.916966)))</v>
          </cell>
        </row>
        <row r="575">
          <cell r="A575">
            <v>1948810</v>
          </cell>
          <cell r="B575" t="str">
            <v>Manchester city, Iowa</v>
          </cell>
          <cell r="C575">
            <v>5065</v>
          </cell>
          <cell r="D575">
            <v>61191</v>
          </cell>
          <cell r="E575">
            <v>0.114</v>
          </cell>
          <cell r="F575">
            <v>0.15366430260047201</v>
          </cell>
          <cell r="G575">
            <v>0.10874704491725699</v>
          </cell>
          <cell r="H575">
            <v>3.5000000000000003E-2</v>
          </cell>
          <cell r="I575">
            <v>0.31900000000000001</v>
          </cell>
          <cell r="J575">
            <v>-2.20119714230546E-2</v>
          </cell>
          <cell r="K575">
            <v>0.50065530799475699</v>
          </cell>
          <cell r="L575">
            <v>8.1433224755700306E-2</v>
          </cell>
          <cell r="M575">
            <v>0.27462568951930599</v>
          </cell>
          <cell r="N575">
            <v>0.36754966887417201</v>
          </cell>
          <cell r="O575">
            <v>0.60934182590233499</v>
          </cell>
          <cell r="P575">
            <v>0.79299363057324801</v>
          </cell>
          <cell r="Q575">
            <v>0.91613588110403399</v>
          </cell>
          <cell r="R575">
            <v>0.65</v>
          </cell>
          <cell r="S575">
            <v>0.35031847133757898</v>
          </cell>
          <cell r="T575">
            <v>0.65392781316348103</v>
          </cell>
          <cell r="U575">
            <v>0.41932059447983</v>
          </cell>
          <cell r="V575">
            <v>0.85881104033970201</v>
          </cell>
          <cell r="W575">
            <v>1</v>
          </cell>
          <cell r="X575">
            <v>1</v>
          </cell>
          <cell r="Y575">
            <v>2</v>
          </cell>
          <cell r="Z575">
            <v>2</v>
          </cell>
          <cell r="AA575">
            <v>1</v>
          </cell>
          <cell r="AB575">
            <v>1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13</v>
          </cell>
          <cell r="AH575" t="str">
            <v>list(list(c(-91.486911, -91.483349, -91.483408, -91.484466, -91.48449, -91.480419, -91.480688, -91.483119, -91.483084, -91.480727, -91.479572, -91.474712, -91.474759, -91.479495, -91.479448, -91.484612, -91.484639, -91.484757, -91.484849, -91.482359, -91.474048, -91.474011, -91.471895, -91.471874, -91.469969, -91.470376, -91.464239, -91.464217, -91.465441, -91.462785, -91.457911, -91.457905, -91.456999, -91.456971, -91.456299, -91.456311, -91.454393, -91.454341, -91.448525, -91.448418, -91.440878, 
-91.440768, -91.435751, -91.435624, -91.440576, -91.440411, -91.433033, -91.433, -91.430523, -91.405895, -91.40587, -91.415537, -91.421068, -91.429715, -91.440274, -91.440273, -91.447665, -91.447658, -91.449044, -91.448894, -91.448412, -91.44802, -91.457224, -91.462962, -91.462953, -91.46733, -91.468057, -91.468078, -91.471384, -91.471405, -91.475237, -91.474835, -91.473725, -91.479583, -91.479593, -91.480784, -91.484297, -91.487019, -91.486911, 42.469168, 42.469201, 42.471243, 42.471243, 42.472829, 
42.472866, 42.471438, 42.471504, 42.469204, 42.46922, 42.469228, 42.469464, 42.476493, 42.476517, 42.480157, 42.480138, 42.483797, 42.483796, 42.487414, 42.487745, 42.487861, 42.486603, 42.486624, 42.485419, 42.485207, 42.501942, 42.502339, 42.503629, 42.504179, 42.505598, 42.505746, 42.506568, 42.506626, 42.506277, 42.506298, 42.506483, 42.506517, 42.505805, 42.5059, 42.502263, 42.502318, 42.498657, 42.498677, 42.49322, 42.493199, 42.487727, 42.487771, 42.484133, 42.484145, 42.484289, 42.481349, 
42.480695, 42.480681, 42.481435, 42.481537, 42.473179, 42.473124, 42.471597, 42.471537, 42.470264, 42.469316, 42.46855, 42.468447, 42.468363, 42.469469, 42.469225, 42.469243, 42.466783, 42.466215, 42.467258, 42.465632, 42.467926, 42.469132, 42.468998, 42.465972, 42.466324, 42.464692, 42.464476, 42.469168)))</v>
          </cell>
        </row>
        <row r="576">
          <cell r="A576">
            <v>1947730</v>
          </cell>
          <cell r="B576" t="str">
            <v>Lytton city, Iowa</v>
          </cell>
          <cell r="C576">
            <v>282</v>
          </cell>
          <cell r="D576">
            <v>62708</v>
          </cell>
          <cell r="E576">
            <v>7.5999999999999998E-2</v>
          </cell>
          <cell r="F576">
            <v>0.195804195804195</v>
          </cell>
          <cell r="G576">
            <v>0.10489510489510399</v>
          </cell>
          <cell r="H576">
            <v>8.3000000000000004E-2</v>
          </cell>
          <cell r="I576">
            <v>0.34</v>
          </cell>
          <cell r="J576">
            <v>-0.104761904761904</v>
          </cell>
          <cell r="K576">
            <v>0.31854838709677402</v>
          </cell>
          <cell r="L576">
            <v>0.10062893081761</v>
          </cell>
          <cell r="M576">
            <v>0.11888111888111801</v>
          </cell>
          <cell r="N576">
            <v>0.40618101545253799</v>
          </cell>
          <cell r="O576">
            <v>0.38535031847133699</v>
          </cell>
          <cell r="P576">
            <v>0.89702760084925603</v>
          </cell>
          <cell r="Q576">
            <v>0.90976645435244097</v>
          </cell>
          <cell r="R576">
            <v>0.91595744680850999</v>
          </cell>
          <cell r="S576">
            <v>0.44055201698513802</v>
          </cell>
          <cell r="T576">
            <v>0.12738853503184699</v>
          </cell>
          <cell r="U576">
            <v>0.52760084925689998</v>
          </cell>
          <cell r="V576">
            <v>0.19002123142250499</v>
          </cell>
          <cell r="W576">
            <v>1</v>
          </cell>
          <cell r="X576">
            <v>1</v>
          </cell>
          <cell r="Y576">
            <v>2</v>
          </cell>
          <cell r="Z576">
            <v>2</v>
          </cell>
          <cell r="AA576">
            <v>2</v>
          </cell>
          <cell r="AB576">
            <v>1</v>
          </cell>
          <cell r="AC576">
            <v>2</v>
          </cell>
          <cell r="AD576">
            <v>0</v>
          </cell>
          <cell r="AE576">
            <v>1</v>
          </cell>
          <cell r="AF576">
            <v>0</v>
          </cell>
          <cell r="AG576">
            <v>12</v>
          </cell>
          <cell r="AH576" t="str">
            <v>list(list(c(-94.86667, -94.862666, -94.862662, -94.856946, -94.856953, -94.855551, -94.855493, -94.855698, -94.856994, -94.856994, -94.866692, -94.86667, 42.425061, 42.425061, 42.426523, 42.427606, 42.425351, 42.425354, 42.424034, 42.420644, 42.420644, 42.420198, 42.420137, 42.425061)))</v>
          </cell>
        </row>
        <row r="577">
          <cell r="A577">
            <v>1935580</v>
          </cell>
          <cell r="B577" t="str">
            <v>Hazleton city, Iowa</v>
          </cell>
          <cell r="C577">
            <v>713</v>
          </cell>
          <cell r="D577">
            <v>51964</v>
          </cell>
          <cell r="E577">
            <v>0.14899999999999999</v>
          </cell>
          <cell r="F577">
            <v>0.22508038585209</v>
          </cell>
          <cell r="G577">
            <v>0.109324758842443</v>
          </cell>
          <cell r="H577">
            <v>4.8000000000000001E-2</v>
          </cell>
          <cell r="I577">
            <v>0.499</v>
          </cell>
          <cell r="J577">
            <v>-0.13365735115431299</v>
          </cell>
          <cell r="K577">
            <v>0.54396728016359897</v>
          </cell>
          <cell r="L577">
            <v>0.17724867724867699</v>
          </cell>
          <cell r="M577">
            <v>0.29581993569131798</v>
          </cell>
          <cell r="N577">
            <v>0.16004415011037501</v>
          </cell>
          <cell r="O577">
            <v>0.76857749469214398</v>
          </cell>
          <cell r="P577">
            <v>0.93524416135881105</v>
          </cell>
          <cell r="Q577">
            <v>0.918259023354564</v>
          </cell>
          <cell r="R577">
            <v>0.76489361702127601</v>
          </cell>
          <cell r="S577">
            <v>0.91188959660297197</v>
          </cell>
          <cell r="T577">
            <v>0.76008492569002095</v>
          </cell>
          <cell r="U577">
            <v>0.806794055201698</v>
          </cell>
          <cell r="V577">
            <v>0.91401273885350298</v>
          </cell>
          <cell r="W577">
            <v>2</v>
          </cell>
          <cell r="X577">
            <v>2</v>
          </cell>
          <cell r="Y577">
            <v>2</v>
          </cell>
          <cell r="Z577">
            <v>2</v>
          </cell>
          <cell r="AA577">
            <v>2</v>
          </cell>
          <cell r="AB577">
            <v>2</v>
          </cell>
          <cell r="AC577">
            <v>2</v>
          </cell>
          <cell r="AD577">
            <v>2</v>
          </cell>
          <cell r="AE577">
            <v>2</v>
          </cell>
          <cell r="AF577">
            <v>2</v>
          </cell>
          <cell r="AG577">
            <v>20</v>
          </cell>
          <cell r="AH577" t="str">
            <v>list(list(c(-91.914113, -91.913947, -91.899248, -91.899301, -91.894329, -91.894359, -91.896273, -91.899319, -91.899557, -91.899546, -91.914171, -91.914113, 42.613789, 42.624691, 42.624785, 42.623, 42.622862, 42.617687, 42.618585, 42.618302, 42.609102, 42.610292, 42.610145, 42.613789)))</v>
          </cell>
        </row>
        <row r="578">
          <cell r="A578">
            <v>1956910</v>
          </cell>
          <cell r="B578" t="str">
            <v>Nora Springs city, Iowa</v>
          </cell>
          <cell r="C578">
            <v>1369</v>
          </cell>
          <cell r="D578">
            <v>78594</v>
          </cell>
          <cell r="E578">
            <v>5.2999999999999999E-2</v>
          </cell>
          <cell r="F578">
            <v>2.7322404371584699E-2</v>
          </cell>
          <cell r="G578">
            <v>1.4571948998178499E-2</v>
          </cell>
          <cell r="H578">
            <v>6.0000000000000001E-3</v>
          </cell>
          <cell r="I578">
            <v>0.36799999999999999</v>
          </cell>
          <cell r="J578">
            <v>-4.33263452131376E-2</v>
          </cell>
          <cell r="K578">
            <v>0.37777777777777699</v>
          </cell>
          <cell r="L578">
            <v>0.18322981366459601</v>
          </cell>
          <cell r="M578">
            <v>0.12568306010928901</v>
          </cell>
          <cell r="N578">
            <v>0.75055187637969001</v>
          </cell>
          <cell r="O578">
            <v>0.22929936305732401</v>
          </cell>
          <cell r="P578">
            <v>0.13057324840764301</v>
          </cell>
          <cell r="Q578">
            <v>0.21443736730360899</v>
          </cell>
          <cell r="R578">
            <v>0.244680851063829</v>
          </cell>
          <cell r="S578">
            <v>0.581740976645435</v>
          </cell>
          <cell r="T578">
            <v>0.25371549893842799</v>
          </cell>
          <cell r="U578">
            <v>0.82059447983014799</v>
          </cell>
          <cell r="V578">
            <v>0.22292993630573199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1</v>
          </cell>
          <cell r="AC578">
            <v>1</v>
          </cell>
          <cell r="AD578">
            <v>0</v>
          </cell>
          <cell r="AE578">
            <v>2</v>
          </cell>
          <cell r="AF578">
            <v>0</v>
          </cell>
          <cell r="AG578">
            <v>4</v>
          </cell>
          <cell r="AH578" t="str">
            <v>list(list(c(-93.028929, -93.024295, -93.02368, -93.023849, -92.994585, -92.994519, -92.994427, -93.023444, -93.023715, -93.02367, -93.026213, -93.029861, -93.028929, 43.149729, 43.147469, 43.147457, 43.155344, 43.155358, 43.14275, 43.133629, 43.133615, 43.146817, 43.146976, 43.147249, 43.147302, 43.149729)))</v>
          </cell>
        </row>
        <row r="579">
          <cell r="A579">
            <v>1926265</v>
          </cell>
          <cell r="B579" t="str">
            <v>Exira city, Iowa</v>
          </cell>
          <cell r="C579">
            <v>787</v>
          </cell>
          <cell r="D579">
            <v>47344</v>
          </cell>
          <cell r="E579">
            <v>0.23399999999999899</v>
          </cell>
          <cell r="F579">
            <v>0.15835777126099701</v>
          </cell>
          <cell r="G579">
            <v>4.1055718475073298E-2</v>
          </cell>
          <cell r="H579">
            <v>2.1000000000000001E-2</v>
          </cell>
          <cell r="I579">
            <v>0.442</v>
          </cell>
          <cell r="J579">
            <v>-6.3095238095238093E-2</v>
          </cell>
          <cell r="K579">
            <v>0.45848375451263501</v>
          </cell>
          <cell r="L579">
            <v>2.57142857142857E-2</v>
          </cell>
          <cell r="M579">
            <v>0.22287390029325499</v>
          </cell>
          <cell r="N579">
            <v>8.2781456953642293E-2</v>
          </cell>
          <cell r="O579">
            <v>0.92356687898089096</v>
          </cell>
          <cell r="P579">
            <v>0.80785562632696395</v>
          </cell>
          <cell r="Q579">
            <v>0.55838641188959603</v>
          </cell>
          <cell r="R579">
            <v>0.47127659574468</v>
          </cell>
          <cell r="S579">
            <v>0.82696390658174102</v>
          </cell>
          <cell r="T579">
            <v>0.50636942675159202</v>
          </cell>
          <cell r="U579">
            <v>0.15605095541401201</v>
          </cell>
          <cell r="V579">
            <v>0.71019108280254695</v>
          </cell>
          <cell r="W579">
            <v>2</v>
          </cell>
          <cell r="X579">
            <v>2</v>
          </cell>
          <cell r="Y579">
            <v>2</v>
          </cell>
          <cell r="Z579">
            <v>1</v>
          </cell>
          <cell r="AA579">
            <v>1</v>
          </cell>
          <cell r="AB579">
            <v>2</v>
          </cell>
          <cell r="AC579">
            <v>1</v>
          </cell>
          <cell r="AD579">
            <v>1</v>
          </cell>
          <cell r="AE579">
            <v>0</v>
          </cell>
          <cell r="AF579">
            <v>2</v>
          </cell>
          <cell r="AG579">
            <v>14</v>
          </cell>
          <cell r="AH579" t="str">
            <v>list(list(c(-94.893316, -94.890862, -94.885704, -94.885686, -94.875386, -94.873899, -94.873899, -94.871254, -94.871226, -94.870855, -94.870643, -94.869432, -94.869106, -94.869105, -94.869092, -94.873919, -94.873877, -94.883433, -94.883201, -94.883064, -94.885854, -94.889245, -94.893209, -94.893316, 41.598337, 41.598099, 41.598362, 41.596688, 41.59657, 41.596853, 41.595981, 41.596343, 41.595795, 41.595822, 41.595742, 41.595753, 41.595551, 41.594877, 41.58742, 41.586806, 41.583856, 41.584061, 41.584785, 
41.587441, 41.587453, 41.587369, 41.587347, 41.598337)))</v>
          </cell>
        </row>
        <row r="580">
          <cell r="A580">
            <v>1979500</v>
          </cell>
          <cell r="B580" t="str">
            <v>Underwood city, Iowa</v>
          </cell>
          <cell r="C580">
            <v>954</v>
          </cell>
          <cell r="D580">
            <v>105341</v>
          </cell>
          <cell r="E580">
            <v>3.3000000000000002E-2</v>
          </cell>
          <cell r="F580">
            <v>2.2222222222222199E-2</v>
          </cell>
          <cell r="G580">
            <v>2.53968253968253E-2</v>
          </cell>
          <cell r="H580">
            <v>0</v>
          </cell>
          <cell r="I580">
            <v>0.23100000000000001</v>
          </cell>
          <cell r="J580">
            <v>4.0348964013086103E-2</v>
          </cell>
          <cell r="K580">
            <v>0.21828358208955201</v>
          </cell>
          <cell r="L580">
            <v>5.1204819277108397E-2</v>
          </cell>
          <cell r="M580">
            <v>0.11111111111111099</v>
          </cell>
          <cell r="N580">
            <v>0.94812362030904995</v>
          </cell>
          <cell r="O580">
            <v>0.11464968152866201</v>
          </cell>
          <cell r="P580">
            <v>0.112526539278131</v>
          </cell>
          <cell r="Q580">
            <v>0.35138004246284499</v>
          </cell>
          <cell r="R580">
            <v>0</v>
          </cell>
          <cell r="S580">
            <v>7.6433121019108194E-2</v>
          </cell>
          <cell r="T580">
            <v>3.7154989384288697E-2</v>
          </cell>
          <cell r="U580">
            <v>0.26326963906581702</v>
          </cell>
          <cell r="V580">
            <v>0.161358811040339</v>
          </cell>
          <cell r="W580">
            <v>0</v>
          </cell>
          <cell r="X580">
            <v>0</v>
          </cell>
          <cell r="Y580">
            <v>0</v>
          </cell>
          <cell r="Z580">
            <v>1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1</v>
          </cell>
          <cell r="AH580" t="str">
            <v>list(list(c(-95.695018, -95.689548, -95.689561, -95.688377, -95.684577, -95.684564, -95.689453, -95.689341, -95.684488, -95.68447, -95.67972, -95.679724, -95.675569, -95.673838, -95.672245, -95.673134, -95.671878, -95.674385, -95.677576, -95.670098, -95.672887, -95.677033, -95.677624, -95.680031, -95.687608, -95.692399, -95.69286, -95.695018, 41.365296, 41.372032, 41.375332, 41.376226, 41.382597, 41.387117, 41.387115, 41.390753, 41.390758, 41.394408, 41.394391, 41.393836, 41.39213, 41.390742, 41.390726, 
41.38908, 41.387137, 41.387133, 41.383764, 41.383498, 41.37951, 41.377245, 41.376242, 41.372703, 41.3653, 41.365298, 41.366722, 41.365296)))</v>
          </cell>
        </row>
        <row r="581">
          <cell r="A581">
            <v>1949215</v>
          </cell>
          <cell r="B581" t="str">
            <v>Maquoketa city, Iowa</v>
          </cell>
          <cell r="C581">
            <v>6128</v>
          </cell>
          <cell r="D581">
            <v>60240</v>
          </cell>
          <cell r="E581">
            <v>0.14199999999999999</v>
          </cell>
          <cell r="F581">
            <v>0.18246534282502799</v>
          </cell>
          <cell r="G581">
            <v>3.5219183214687103E-2</v>
          </cell>
          <cell r="H581">
            <v>8.5999999999999993E-2</v>
          </cell>
          <cell r="I581">
            <v>0.40600000000000003</v>
          </cell>
          <cell r="J581">
            <v>-2.1169190685556001E-3</v>
          </cell>
          <cell r="K581">
            <v>0.49208897041962801</v>
          </cell>
          <cell r="L581">
            <v>5.4551895147006702E-2</v>
          </cell>
          <cell r="M581">
            <v>0.23566878980891701</v>
          </cell>
          <cell r="N581">
            <v>0.33664459161147903</v>
          </cell>
          <cell r="O581">
            <v>0.743099787685774</v>
          </cell>
          <cell r="P581">
            <v>0.87898089171974503</v>
          </cell>
          <cell r="Q581">
            <v>0.47452229299363002</v>
          </cell>
          <cell r="R581">
            <v>0.92446808510638301</v>
          </cell>
          <cell r="S581">
            <v>0.73460721868365098</v>
          </cell>
          <cell r="T581">
            <v>0.61889596602972397</v>
          </cell>
          <cell r="U581">
            <v>0.27813163481953201</v>
          </cell>
          <cell r="V581">
            <v>0.76008492569002095</v>
          </cell>
          <cell r="W581">
            <v>1</v>
          </cell>
          <cell r="X581">
            <v>2</v>
          </cell>
          <cell r="Y581">
            <v>2</v>
          </cell>
          <cell r="Z581">
            <v>1</v>
          </cell>
          <cell r="AA581">
            <v>2</v>
          </cell>
          <cell r="AB581">
            <v>2</v>
          </cell>
          <cell r="AC581">
            <v>1</v>
          </cell>
          <cell r="AD581">
            <v>1</v>
          </cell>
          <cell r="AE581">
            <v>0</v>
          </cell>
          <cell r="AF581">
            <v>2</v>
          </cell>
          <cell r="AG581">
            <v>14</v>
          </cell>
          <cell r="AH581" t="str">
            <v>list(list(c(-90.694239, -90.69055, -90.688469, -90.688283, -90.686611, -90.686623, -90.689466, -90.689423, -90.688124, -90.684579, -90.684615, -90.688428, -90.687527, -90.688303, -90.687607, -90.687831, -90.684581, -90.684612, -90.684607, -90.683171, -90.674358, -90.672985, -90.667427, -90.665615, -90.665629, -90.665581, -90.660619, -90.659506, -90.662276, -90.658716, -90.658237, -90.656375, -90.656327, -90.646672, -90.646552, -90.644814, -90.641935, -90.641942, -90.644732, -90.641947, -90.641955, 
-90.646888, -90.646686, -90.647035, -90.661696, -90.665409, -90.665405, -90.679733, -90.679749, -90.674967, -90.674971, -90.670192, -90.670224, -90.665388, -90.662993, -90.662129, -90.662141, -90.65607, -90.656145, -90.658489, -90.651494, -90.651216, -90.652637, -90.652696, -90.651276, -90.651277, -90.654076, -90.656291, -90.656268, -90.65568, -90.656194, -90.65608, -90.656618, -90.665195, -90.665261, -90.665269, -90.663427, -90.663049, -90.663059, -90.665288, -90.665279, -90.659841, -90.659873, 
-90.661592, -90.663096, -90.664205, -90.665164, -90.664998, -90.664981, -90.674667, -90.678015, -90.680923, -90.684613, -90.684575, -90.694251, -90.694239, 42.055553, 42.055537, 42.05662, 42.055527, 42.055513, 42.057979, 42.059177, 42.061637, 42.060609, 42.061008, 42.065234, 42.065268, 42.067074, 42.067447, 42.068039, 42.071083, 42.071078, 42.074916, 42.075917, 42.075964, 42.076259, 42.076295, 42.076436, 42.076505, 42.079524, 42.079524, 42.07953, 42.077874, 42.076496, 42.07645, 42.079182, 42.079149, 
42.076426, 42.076361, 42.07293, 42.071652, 42.071631, 42.069015, 42.068108, 42.066627, 42.061783, 42.061776, 42.054802, 42.054606, 42.054585, 42.053696, 42.054633, 42.054459, 42.047469, 42.046281, 42.047251, 42.047296, 42.050968, 42.050981, 42.050961, 42.049953, 42.047365, 42.047234, 42.052466, 42.054373, 42.054381, 42.047333, 42.047313, 42.045898, 42.045293, 42.043678, 42.043644, 42.043657, 42.04151, 42.040121, 42.032841, 42.032839, 42.023487, 42.023461, 42.032822, 42.035852, 42.036421, 42.036422, 
42.039146, 42.039146, 42.041424, 42.041387, 42.043603, 42.043436, 42.042923, 42.042992, 42.04237, 42.043314, 42.044596, 42.045508, 42.046015, 42.047201, 42.047183, 42.054424, 42.054432, 42.055553)))</v>
          </cell>
        </row>
        <row r="582">
          <cell r="A582">
            <v>1912315</v>
          </cell>
          <cell r="B582" t="str">
            <v>Centerville city, Iowa</v>
          </cell>
          <cell r="C582">
            <v>5412</v>
          </cell>
          <cell r="D582">
            <v>46563</v>
          </cell>
          <cell r="E582">
            <v>0.21299999999999999</v>
          </cell>
          <cell r="F582">
            <v>0.17865804365400101</v>
          </cell>
          <cell r="G582">
            <v>6.1843168957154401E-2</v>
          </cell>
          <cell r="H582">
            <v>3.5999999999999997E-2</v>
          </cell>
          <cell r="I582">
            <v>0.42899999999999999</v>
          </cell>
          <cell r="J582">
            <v>-2.0984081041968101E-2</v>
          </cell>
          <cell r="K582">
            <v>0.49711740041928698</v>
          </cell>
          <cell r="L582">
            <v>0.14419735927727501</v>
          </cell>
          <cell r="M582">
            <v>0.298302344381568</v>
          </cell>
          <cell r="N582">
            <v>7.1743929359823405E-2</v>
          </cell>
          <cell r="O582">
            <v>0.89702760084925603</v>
          </cell>
          <cell r="P582">
            <v>0.86836518046709099</v>
          </cell>
          <cell r="Q582">
            <v>0.74946921443736703</v>
          </cell>
          <cell r="R582">
            <v>0.66595744680850999</v>
          </cell>
          <cell r="S582">
            <v>0.78768577494692105</v>
          </cell>
          <cell r="T582">
            <v>0.63906581740976598</v>
          </cell>
          <cell r="U582">
            <v>0.71337579617834301</v>
          </cell>
          <cell r="V582">
            <v>0.918259023354564</v>
          </cell>
          <cell r="W582">
            <v>2</v>
          </cell>
          <cell r="X582">
            <v>2</v>
          </cell>
          <cell r="Y582">
            <v>2</v>
          </cell>
          <cell r="Z582">
            <v>2</v>
          </cell>
          <cell r="AA582">
            <v>1</v>
          </cell>
          <cell r="AB582">
            <v>2</v>
          </cell>
          <cell r="AC582">
            <v>1</v>
          </cell>
          <cell r="AD582">
            <v>1</v>
          </cell>
          <cell r="AE582">
            <v>2</v>
          </cell>
          <cell r="AF582">
            <v>2</v>
          </cell>
          <cell r="AG582">
            <v>17</v>
          </cell>
          <cell r="AH582" t="str">
            <v>list(list(c(-92.891959, -92.891724, -92.891742, -92.889268, -92.887212, -92.891742, -92.891715, -92.886726, -92.886792, -92.887367, -92.888881, -92.890987, -92.866115, -92.862212, -92.862205, -92.863571, -92.86381, -92.862923, -92.864367, -92.862222, -92.860545, -92.860532, -92.858159, -92.858115, -92.857999, -92.853382, -92.853318, -92.857921, -92.857239, -92.853169, -92.853187, -92.848414, -92.848388, -92.843623, -92.843587, -92.848366, -92.862669, -92.862673, -92.864517, -92.864898, -92.867681, 
-92.867707, -92.866364, -92.866065, -92.867887, -92.867885, -92.862417, -92.862414, -92.867895, -92.872716, -92.872803, -92.874147, -92.892019, -92.891959, 40.725313, 40.727464, 40.746977, 40.748069, 40.750682, 40.750606, 40.753562, 40.754448, 40.751982, 40.749858, 40.748181, 40.746974, 40.747008, 40.747061, 40.747578, 40.747626, 40.74807, 40.748587, 40.749558, 40.75241, 40.752425, 40.750671, 40.750693, 40.743341, 40.732545, 40.732567, 40.725555, 40.725311, 40.718204, 40.718163, 40.723927, 40.724575, 
40.717837, 40.717805, 40.710586, 40.710596, 40.710692, 40.711869, 40.711893, 40.708117, 40.708092, 40.710179, 40.710175, 40.711901, 40.710764, 40.713423, 40.713228, 40.71436, 40.714407, 40.714445, 40.71443, 40.714433, 40.714536, 40.725313)))</v>
          </cell>
        </row>
        <row r="583">
          <cell r="A583">
            <v>1957945</v>
          </cell>
          <cell r="B583" t="str">
            <v>Numa city, Iowa</v>
          </cell>
          <cell r="C583">
            <v>68</v>
          </cell>
          <cell r="D583">
            <v>63125</v>
          </cell>
          <cell r="E583">
            <v>0.121</v>
          </cell>
          <cell r="F583">
            <v>0.15625</v>
          </cell>
          <cell r="G583">
            <v>0.375</v>
          </cell>
          <cell r="H583">
            <v>0</v>
          </cell>
          <cell r="I583">
            <v>0.625</v>
          </cell>
          <cell r="J583">
            <v>-0.26086956521739102</v>
          </cell>
          <cell r="K583">
            <v>0.55813953488372003</v>
          </cell>
          <cell r="L583">
            <v>0.2</v>
          </cell>
          <cell r="M583">
            <v>0.1875</v>
          </cell>
          <cell r="N583">
            <v>0.41721854304635703</v>
          </cell>
          <cell r="O583">
            <v>0.63906581740976598</v>
          </cell>
          <cell r="P583">
            <v>0.80254777070063699</v>
          </cell>
          <cell r="Q583">
            <v>1</v>
          </cell>
          <cell r="R583">
            <v>0</v>
          </cell>
          <cell r="S583">
            <v>0.97876857749469204</v>
          </cell>
          <cell r="T583">
            <v>0.79511677282377902</v>
          </cell>
          <cell r="U583">
            <v>0.84182590233545596</v>
          </cell>
          <cell r="V583">
            <v>0.52972399150743099</v>
          </cell>
          <cell r="W583">
            <v>1</v>
          </cell>
          <cell r="X583">
            <v>1</v>
          </cell>
          <cell r="Y583">
            <v>2</v>
          </cell>
          <cell r="Z583">
            <v>2</v>
          </cell>
          <cell r="AA583">
            <v>0</v>
          </cell>
          <cell r="AB583">
            <v>2</v>
          </cell>
          <cell r="AC583">
            <v>2</v>
          </cell>
          <cell r="AD583">
            <v>2</v>
          </cell>
          <cell r="AE583">
            <v>2</v>
          </cell>
          <cell r="AF583">
            <v>1</v>
          </cell>
          <cell r="AG583">
            <v>15</v>
          </cell>
          <cell r="AH583" t="str">
            <v>list(list(c(-92.987259, -92.98252, -92.982508, -92.978181, -92.978269, -92.976648, -92.976582, -92.975754, -92.975612, -92.973415, -92.973393, -92.982447, -92.982447, -92.986772, -92.987182, -92.987188, -92.987214, -92.987259, 40.688723, 40.688743, 40.689933, 40.690021, 40.692379, 40.692414, 40.689262, 40.689264, 40.690719, 40.690731, 40.681586, 40.681417, 40.680319, 40.680349, 40.680351, 40.681445, 40.685099, 40.688723)))</v>
          </cell>
        </row>
        <row r="584">
          <cell r="A584">
            <v>1901135</v>
          </cell>
          <cell r="B584" t="str">
            <v>Algona city, Iowa</v>
          </cell>
          <cell r="C584">
            <v>5487</v>
          </cell>
          <cell r="D584">
            <v>56040</v>
          </cell>
          <cell r="E584">
            <v>6.9000000000000006E-2</v>
          </cell>
          <cell r="F584">
            <v>5.4858934169278999E-2</v>
          </cell>
          <cell r="G584">
            <v>1.76332288401253E-2</v>
          </cell>
          <cell r="H584">
            <v>0.02</v>
          </cell>
          <cell r="I584">
            <v>0.38600000000000001</v>
          </cell>
          <cell r="J584">
            <v>-1.31294964028776E-2</v>
          </cell>
          <cell r="K584">
            <v>0.39717794617193602</v>
          </cell>
          <cell r="L584">
            <v>8.3980762116167201E-2</v>
          </cell>
          <cell r="M584">
            <v>0.22335423197492099</v>
          </cell>
          <cell r="N584">
            <v>0.23730684326710799</v>
          </cell>
          <cell r="O584">
            <v>0.33864118895966</v>
          </cell>
          <cell r="P584">
            <v>0.26751592356687898</v>
          </cell>
          <cell r="Q584">
            <v>0.248407643312101</v>
          </cell>
          <cell r="R584">
            <v>0.45531914893616998</v>
          </cell>
          <cell r="S584">
            <v>0.65711252653927799</v>
          </cell>
          <cell r="T584">
            <v>0.29617834394904402</v>
          </cell>
          <cell r="U584">
            <v>0.43205944798301399</v>
          </cell>
          <cell r="V584">
            <v>0.71231422505307795</v>
          </cell>
          <cell r="W584">
            <v>2</v>
          </cell>
          <cell r="X584">
            <v>1</v>
          </cell>
          <cell r="Y584">
            <v>0</v>
          </cell>
          <cell r="Z584">
            <v>0</v>
          </cell>
          <cell r="AA584">
            <v>1</v>
          </cell>
          <cell r="AB584">
            <v>1</v>
          </cell>
          <cell r="AC584">
            <v>1</v>
          </cell>
          <cell r="AD584">
            <v>0</v>
          </cell>
          <cell r="AE584">
            <v>1</v>
          </cell>
          <cell r="AF584">
            <v>2</v>
          </cell>
          <cell r="AG584">
            <v>9</v>
          </cell>
          <cell r="AH584" t="str">
            <v>list(list(c(-94.281913, -94.266294, -94.266303, -94.251311, -94.251314, -94.251317, -94.246636, -94.246623, -94.239158, -94.239272, -94.236742, -94.237073, -94.229566, -94.225091, -94.223488, -94.207076, -94.202367, -94.202301, -94.199844, -94.199785, -94.19975, -94.198327, -94.19833, -94.197325, -94.197387, -94.202321, -94.203935, -94.204108, -94.207492, -94.207488, -94.212257, -94.212373, -94.225253, -94.222791, -94.224069, -94.224108, -94.227124, -94.227106, -94.229561, -94.231057, -94.231955, 
-94.231979, -94.234875, -94.238279, -94.240656, -94.241384, -94.245476, -94.244673, -94.24656, -94.246603, -94.254627, -94.255085, -94.253077, -94.24934, -94.248498, -94.247791, -94.247575, -94.247574, -94.247068, -94.247067, -94.246583, -94.246969, -94.244756, -94.246596, -94.246673, -94.247729, -94.251282, -94.251282, -94.257159, -94.257175, -94.252342, -94.252347, -94.257185, -94.257189, -94.265555, -94.266303, -94.266284, -94.263735, -94.263719, -94.266285, -94.266289, -94.267618, -94.27672, 
-94.276728, -94.281913, 43.082923, 43.082878, 43.084335, 43.0833, 43.084294, 43.085401, 43.085381, 43.086436, 43.086421, 43.090392, 43.090429, 43.086417, 43.086431, 43.086458, 43.086477, 43.086412, 43.086419, 43.08453, 43.084531, 43.082834, 43.08107, 43.081069, 43.082829, 43.082824, 43.07726, 43.077061, 43.076301, 43.067848, 43.067351, 43.066614, 43.066703, 43.059455, 43.059683, 43.057339, 43.057248, 43.055426, 43.055471, 43.056818, 43.05674, 43.059687, 43.059686, 43.059679, 43.059686, 43.061182, 
43.06158, 43.060573, 43.061741, 43.063249, 43.06378, 43.063242, 43.063328, 43.064058, 43.064156, 43.066867, 43.066838, 43.067703, 43.068073, 43.069111, 43.069109, 43.069925, 43.069927, 43.073635, 43.074112, 43.074123, 43.082831, 43.082071, 43.082838, 43.077834, 43.077855, 43.080046, 43.080089, 43.081637, 43.081649, 43.082846, 43.082873, 43.082329, 43.074418, 43.074413, 43.073178, 43.074144, 43.072765, 43.073616, 43.073631, 43.079525, 43.082923)))</v>
          </cell>
        </row>
        <row r="585">
          <cell r="A585">
            <v>1983415</v>
          </cell>
          <cell r="B585" t="str">
            <v>Wesley city, Iowa</v>
          </cell>
          <cell r="C585">
            <v>391</v>
          </cell>
          <cell r="D585">
            <v>68125</v>
          </cell>
          <cell r="E585">
            <v>0.108</v>
          </cell>
          <cell r="F585">
            <v>0.10489510489510399</v>
          </cell>
          <cell r="G585">
            <v>4.8951048951048903E-2</v>
          </cell>
          <cell r="H585">
            <v>3.5999999999999997E-2</v>
          </cell>
          <cell r="I585">
            <v>0.28000000000000003</v>
          </cell>
          <cell r="J585">
            <v>2.5641025641025602E-3</v>
          </cell>
          <cell r="K585">
            <v>0.51037344398340201</v>
          </cell>
          <cell r="L585">
            <v>2.0689655172413699E-2</v>
          </cell>
          <cell r="M585">
            <v>0.14685314685314599</v>
          </cell>
          <cell r="N585">
            <v>0.53642384105960195</v>
          </cell>
          <cell r="O585">
            <v>0.57749469214437299</v>
          </cell>
          <cell r="P585">
            <v>0.56050955414012704</v>
          </cell>
          <cell r="Q585">
            <v>0.64437367303609305</v>
          </cell>
          <cell r="R585">
            <v>0.66595744680850999</v>
          </cell>
          <cell r="S585">
            <v>0.19957537154989299</v>
          </cell>
          <cell r="T585">
            <v>0.66772823779193202</v>
          </cell>
          <cell r="U585">
            <v>0.14012738853503101</v>
          </cell>
          <cell r="V585">
            <v>0.305732484076433</v>
          </cell>
          <cell r="W585">
            <v>1</v>
          </cell>
          <cell r="X585">
            <v>1</v>
          </cell>
          <cell r="Y585">
            <v>1</v>
          </cell>
          <cell r="Z585">
            <v>1</v>
          </cell>
          <cell r="AA585">
            <v>1</v>
          </cell>
          <cell r="AB585">
            <v>0</v>
          </cell>
          <cell r="AC585">
            <v>0</v>
          </cell>
          <cell r="AD585">
            <v>1</v>
          </cell>
          <cell r="AE585">
            <v>0</v>
          </cell>
          <cell r="AF585">
            <v>0</v>
          </cell>
          <cell r="AG585">
            <v>6</v>
          </cell>
          <cell r="AH585" t="str">
            <v>list(list(c(-94.000086, -93.990141, -93.990082, -93.985084, -93.977817, -93.977812, -93.983952, -93.983937, -93.985144, -93.985173, -93.988142, -93.988157, -93.990155, -93.990143, -93.999966, -94.000086, 43.097156, 43.097122, 43.089382, 43.089403, 43.090022, 43.088718, 43.088191, 43.086301, 43.08632, 43.082626, 43.08263, 43.082192, 43.0822, 43.082655, 43.082637, 43.097156)))</v>
          </cell>
        </row>
        <row r="586">
          <cell r="A586">
            <v>1937560</v>
          </cell>
          <cell r="B586" t="str">
            <v>Humboldt city, Iowa</v>
          </cell>
          <cell r="C586">
            <v>4792</v>
          </cell>
          <cell r="D586">
            <v>74500</v>
          </cell>
          <cell r="E586">
            <v>0.159</v>
          </cell>
          <cell r="F586">
            <v>0.142152023692003</v>
          </cell>
          <cell r="G586">
            <v>5.3800592300098697E-2</v>
          </cell>
          <cell r="H586">
            <v>7.8E-2</v>
          </cell>
          <cell r="I586">
            <v>0.39799999999999902</v>
          </cell>
          <cell r="J586">
            <v>2.1748400852878401E-2</v>
          </cell>
          <cell r="K586">
            <v>0.368844843604831</v>
          </cell>
          <cell r="L586">
            <v>6.1358313817330201E-2</v>
          </cell>
          <cell r="M586">
            <v>0.20582428430404701</v>
          </cell>
          <cell r="N586">
            <v>0.68653421633554002</v>
          </cell>
          <cell r="O586">
            <v>0.80573248407643305</v>
          </cell>
          <cell r="P586">
            <v>0.75159235668789803</v>
          </cell>
          <cell r="Q586">
            <v>0.68365180467091202</v>
          </cell>
          <cell r="R586">
            <v>0.90531914893617005</v>
          </cell>
          <cell r="S586">
            <v>0.71549893842887402</v>
          </cell>
          <cell r="T586">
            <v>0.22929936305732401</v>
          </cell>
          <cell r="U586">
            <v>0.31634819532908698</v>
          </cell>
          <cell r="V586">
            <v>0.62420382165605004</v>
          </cell>
          <cell r="W586">
            <v>0</v>
          </cell>
          <cell r="X586">
            <v>2</v>
          </cell>
          <cell r="Y586">
            <v>2</v>
          </cell>
          <cell r="Z586">
            <v>2</v>
          </cell>
          <cell r="AA586">
            <v>2</v>
          </cell>
          <cell r="AB586">
            <v>2</v>
          </cell>
          <cell r="AC586">
            <v>0</v>
          </cell>
          <cell r="AD586">
            <v>0</v>
          </cell>
          <cell r="AE586">
            <v>0</v>
          </cell>
          <cell r="AF586">
            <v>1</v>
          </cell>
          <cell r="AG586">
            <v>11</v>
          </cell>
          <cell r="AH586" t="str">
            <v>list(list(c(-94.247514, -94.246684, -94.246684, -94.241821, -94.241812, -94.239498, -94.239416, -94.23686, -94.236891, -94.227136, -94.222203, -94.222215, -94.217336, -94.207963, -94.207588, -94.207546, -94.207481, -94.207386, -94.207391, -94.207419, -94.207256, -94.207259, -94.207132, -94.21462, -94.21787, -94.217756, -94.217434, -94.236587, -94.236704, -94.236386, -94.234708, -94.23474, -94.237903, -94.24026, -94.242089, -94.245811, -94.246681, -94.246624, -94.241741, -94.241758, -94.246752, -94.247514, 
42.739022, 42.739025, 42.746233, 42.746216, 42.739008, 42.739, 42.742625, 42.742614, 42.746193, 42.74616, 42.746135, 42.738923, 42.738912, 42.738916, 42.738691, 42.731702, 42.730281, 42.728117, 42.721282, 42.717811, 42.716754, 42.716008, 42.698732, 42.698708, 42.699856, 42.700841, 42.702245, 42.702222, 42.723772, 42.725323, 42.725314, 42.727274, 42.727731, 42.727089, 42.725007, 42.724753, 42.726057, 42.731968, 42.731934, 42.735705, 42.735718, 42.739022)))</v>
          </cell>
        </row>
        <row r="587">
          <cell r="A587">
            <v>1949395</v>
          </cell>
          <cell r="B587" t="str">
            <v>Marengo city, Iowa</v>
          </cell>
          <cell r="C587">
            <v>2435</v>
          </cell>
          <cell r="D587">
            <v>57941</v>
          </cell>
          <cell r="E587">
            <v>0.13200000000000001</v>
          </cell>
          <cell r="F587">
            <v>0.16114982578397199</v>
          </cell>
          <cell r="G587">
            <v>5.5749128919860599E-2</v>
          </cell>
          <cell r="H587">
            <v>1.7999999999999999E-2</v>
          </cell>
          <cell r="I587">
            <v>0.33700000000000002</v>
          </cell>
          <cell r="J587">
            <v>-3.6787974683544299E-2</v>
          </cell>
          <cell r="K587">
            <v>0.53230769230769204</v>
          </cell>
          <cell r="L587">
            <v>7.41935483870967E-2</v>
          </cell>
          <cell r="M587">
            <v>0.25348432055749098</v>
          </cell>
          <cell r="N587">
            <v>0.28476821192052898</v>
          </cell>
          <cell r="O587">
            <v>0.70276008492568998</v>
          </cell>
          <cell r="P587">
            <v>0.81528662420382103</v>
          </cell>
          <cell r="Q587">
            <v>0.69639065817409695</v>
          </cell>
          <cell r="R587">
            <v>0.41702127659574401</v>
          </cell>
          <cell r="S587">
            <v>0.43099787685774898</v>
          </cell>
          <cell r="T587">
            <v>0.72823779193205895</v>
          </cell>
          <cell r="U587">
            <v>0.38004246284500998</v>
          </cell>
          <cell r="V587">
            <v>0.81104033970276002</v>
          </cell>
          <cell r="W587">
            <v>2</v>
          </cell>
          <cell r="X587">
            <v>2</v>
          </cell>
          <cell r="Y587">
            <v>2</v>
          </cell>
          <cell r="Z587">
            <v>2</v>
          </cell>
          <cell r="AA587">
            <v>1</v>
          </cell>
          <cell r="AB587">
            <v>1</v>
          </cell>
          <cell r="AC587">
            <v>1</v>
          </cell>
          <cell r="AD587">
            <v>2</v>
          </cell>
          <cell r="AE587">
            <v>1</v>
          </cell>
          <cell r="AF587">
            <v>2</v>
          </cell>
          <cell r="AG587">
            <v>16</v>
          </cell>
          <cell r="AH587" t="str">
            <v>list(list(c(-92.084476, -92.083388, -92.082664, -92.080498, -92.081151, -92.078428, -92.07228, -92.064469, -92.064569, -92.060038, -92.057904, -92.053151, -92.052597, -92.04989, -92.049913, -92.046099, -92.04513, -92.053541, -92.053638, -92.056438, -92.058094, -92.061278, -92.061264, -92.064753, -92.064797, -92.074605, -92.074525, -92.084592, -92.084476, 41.791628, 41.793953, 41.797017, 41.799964, 41.804267, 41.80891, 41.809734, 41.809406, 41.803898, 41.803443, 41.801567, 41.801187, 41.798247, 41.796745, 
41.792139, 41.791395, 41.789222, 41.789326, 41.786438, 41.786843, 41.788065, 41.787799, 41.789372, 41.789448, 41.782263, 41.782406, 41.791683, 41.788268, 41.791628)))</v>
          </cell>
        </row>
        <row r="588">
          <cell r="A588">
            <v>1942870</v>
          </cell>
          <cell r="B588" t="str">
            <v>Lambs Grove city, Iowa</v>
          </cell>
          <cell r="C588">
            <v>174</v>
          </cell>
          <cell r="D588">
            <v>93750</v>
          </cell>
          <cell r="E588">
            <v>0</v>
          </cell>
          <cell r="F588">
            <v>5.5555555555555497E-2</v>
          </cell>
          <cell r="G588">
            <v>0</v>
          </cell>
          <cell r="H588">
            <v>0.09</v>
          </cell>
          <cell r="I588">
            <v>0.28499999999999998</v>
          </cell>
          <cell r="J588">
            <v>1.1627906976744099E-2</v>
          </cell>
          <cell r="K588">
            <v>0.25165562913907202</v>
          </cell>
          <cell r="L588">
            <v>0</v>
          </cell>
          <cell r="M588">
            <v>0.125</v>
          </cell>
          <cell r="N588">
            <v>0.902869757174392</v>
          </cell>
          <cell r="O588">
            <v>0</v>
          </cell>
          <cell r="P588">
            <v>0.273885350318471</v>
          </cell>
          <cell r="Q588">
            <v>0</v>
          </cell>
          <cell r="R588">
            <v>0.927659574468085</v>
          </cell>
          <cell r="S588">
            <v>0.21337579617834301</v>
          </cell>
          <cell r="T588">
            <v>6.2632696390658105E-2</v>
          </cell>
          <cell r="U588">
            <v>0</v>
          </cell>
          <cell r="V588">
            <v>0.21443736730360899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2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2</v>
          </cell>
          <cell r="AH588" t="str">
            <v>list(list(c(-93.084523, -93.081437, -93.081398, -93.076625, -93.075371, -93.075043, -93.074898, -93.074912, -93.075084, -93.075087, -93.075469, -93.077328, -93.084447, -93.084523, 41.70133, 41.700978, 41.702729, 41.702723, 41.702724, 41.700879, 41.700878, 41.700092, 41.700094, 41.699163, 41.699162, 41.69916, 41.699164, 41.70133)))</v>
          </cell>
        </row>
        <row r="589">
          <cell r="A589">
            <v>1956505</v>
          </cell>
          <cell r="B589" t="str">
            <v>Newton city, Iowa</v>
          </cell>
          <cell r="C589">
            <v>15760</v>
          </cell>
          <cell r="D589">
            <v>57771</v>
          </cell>
          <cell r="E589">
            <v>0.111</v>
          </cell>
          <cell r="F589">
            <v>9.9822799763732997E-2</v>
          </cell>
          <cell r="G589">
            <v>4.72533963378617E-2</v>
          </cell>
          <cell r="H589">
            <v>5.7000000000000002E-2</v>
          </cell>
          <cell r="I589">
            <v>0.38200000000000001</v>
          </cell>
          <cell r="J589">
            <v>3.3171627114199499E-2</v>
          </cell>
          <cell r="K589">
            <v>0.49038373894813497</v>
          </cell>
          <cell r="L589">
            <v>8.6087311301509595E-2</v>
          </cell>
          <cell r="M589">
            <v>0.29503839338452398</v>
          </cell>
          <cell r="N589">
            <v>0.28145695364238399</v>
          </cell>
          <cell r="O589">
            <v>0.595541401273885</v>
          </cell>
          <cell r="P589">
            <v>0.53609341825902301</v>
          </cell>
          <cell r="Q589">
            <v>0.62101910828025397</v>
          </cell>
          <cell r="R589">
            <v>0.83085106382978702</v>
          </cell>
          <cell r="S589">
            <v>0.64118895966029699</v>
          </cell>
          <cell r="T589">
            <v>0.61252653927813105</v>
          </cell>
          <cell r="U589">
            <v>0.43842887473460701</v>
          </cell>
          <cell r="V589">
            <v>0.91295116772823703</v>
          </cell>
          <cell r="W589">
            <v>2</v>
          </cell>
          <cell r="X589">
            <v>1</v>
          </cell>
          <cell r="Y589">
            <v>1</v>
          </cell>
          <cell r="Z589">
            <v>1</v>
          </cell>
          <cell r="AA589">
            <v>2</v>
          </cell>
          <cell r="AB589">
            <v>1</v>
          </cell>
          <cell r="AC589">
            <v>0</v>
          </cell>
          <cell r="AD589">
            <v>1</v>
          </cell>
          <cell r="AE589">
            <v>1</v>
          </cell>
          <cell r="AF589">
            <v>2</v>
          </cell>
          <cell r="AG589">
            <v>12</v>
          </cell>
          <cell r="AH589" t="str">
            <v>list(list(c(-93.085943, -93.085222, -93.084072, -93.077818, -93.077328, -93.075469, -93.075087, -93.075084, -93.074912, -93.074898, -93.075043, -93.075371, -93.076625, -93.076574, -93.074489, -93.074302, -93.068186, -93.080677, -93.08048, -93.079612, -93.067532, -93.067611, -93.064498, -93.060925, -93.05939, -93.057959, -93.057877, -93.048479, -93.048472, -93.046152, -93.046162, -93.032682, -93.029072, -93.029062, -93.02832, -93.019704, -93.02251, -93.025186, -93.024209, -93.024242, -93.027508, -93.027503, 
-93.01932, -93.019343, -93.009627, -93.009653, -93.014086, -93.014139, -93.013806, -93.009606, -93.009652, -92.999957, -92.999816, -93.00951, -93.009605, -93.0048, -93.004796, -92.999994, -92.999932, -93.004806, -93.014619, -93.014643, -93.014654, -93.01373, -93.005672, -92.999919, -92.999214, -92.994679, -92.994688, -92.999982, -92.999928, -93.003933, -93.002853, -93.005872, -93.006389, -93.006716, -93.003005, -93.0004, -93.004964, -93.004267, -93.004197, -93.002398, -93.002017, -93.009744, -93.009721, 
-93.008289, -93.010261, -93.01463, -93.014624, -93.016728, -93.019497, -93.019512, -93.024463, -93.029355, -93.029347, -93.033172, -93.03909, -93.070903, -93.070981, -93.072143, -93.072084, -93.073867, -93.073841, -93.08582, -93.085093, -93.0853, -93.085943, 41.685389, 41.68832, 41.689585, 41.693934, 41.69916, 41.699162, 41.699163, 41.700094, 41.700092, 41.700878, 41.700879, 41.702724, 41.702723, 41.706376, 41.706377, 41.70738, 41.713612, 41.71366, 41.720887, 41.720766, 41.720723, 41.717164, 41.717115, 
41.719716, 41.720764, 41.719672, 41.717755, 41.717705, 41.719617, 41.719608, 41.717657, 41.717653, 41.720327, 41.717723, 41.717188, 41.717196, 41.720801, 41.723025, 41.723733, 41.729717, 41.729696, 41.731645, 41.731607, 41.720795, 41.720896, 41.710028, 41.710013, 41.703268, 41.699312, 41.699584, 41.702775, 41.702766, 41.70204, 41.699698, 41.690233, 41.690152, 41.688311, 41.688294, 41.684988, 41.68338, 41.683616, 41.683085, 41.682867, 41.6824, 41.682356, 41.680721, 41.68104, 41.681945, 41.677843, 
41.677746, 41.677033, 41.675037, 41.674085, 41.673871, 41.673221, 41.672287, 41.67296, 41.671171, 41.671217, 41.6705, 41.667929, 41.668133, 41.666837, 41.666861, 41.664105, 41.662746, 41.663266, 41.663266, 41.664898, 41.66687, 41.666886, 41.669485, 41.674221, 41.674232, 41.677912, 41.680477, 41.680464, 41.680158, 41.674065, 41.674122, 41.678941, 41.678946, 41.677668, 41.677822, 41.68085, 41.682582, 41.685389)))</v>
          </cell>
        </row>
        <row r="590">
          <cell r="A590">
            <v>1980175</v>
          </cell>
          <cell r="B590" t="str">
            <v>Valeria city, Iowa</v>
          </cell>
          <cell r="C590">
            <v>39</v>
          </cell>
          <cell r="D590">
            <v>63750</v>
          </cell>
          <cell r="E590">
            <v>0</v>
          </cell>
          <cell r="F590">
            <v>0.15384615384615299</v>
          </cell>
          <cell r="G590">
            <v>0.15384615384615299</v>
          </cell>
          <cell r="H590">
            <v>0</v>
          </cell>
          <cell r="I590">
            <v>0.25</v>
          </cell>
          <cell r="J590">
            <v>-0.31578947368421001</v>
          </cell>
          <cell r="K590">
            <v>0.4</v>
          </cell>
          <cell r="L590">
            <v>0</v>
          </cell>
          <cell r="M590">
            <v>0</v>
          </cell>
          <cell r="N590">
            <v>0.431567328918322</v>
          </cell>
          <cell r="O590">
            <v>0</v>
          </cell>
          <cell r="P590">
            <v>0.79405520169851296</v>
          </cell>
          <cell r="Q590">
            <v>0.96921443736730295</v>
          </cell>
          <cell r="R590">
            <v>0</v>
          </cell>
          <cell r="S590">
            <v>0.113588110403397</v>
          </cell>
          <cell r="T590">
            <v>0.30148619957537098</v>
          </cell>
          <cell r="U590">
            <v>0</v>
          </cell>
          <cell r="V590">
            <v>0</v>
          </cell>
          <cell r="W590">
            <v>1</v>
          </cell>
          <cell r="X590">
            <v>0</v>
          </cell>
          <cell r="Y590">
            <v>2</v>
          </cell>
          <cell r="Z590">
            <v>2</v>
          </cell>
          <cell r="AA590">
            <v>0</v>
          </cell>
          <cell r="AB590">
            <v>0</v>
          </cell>
          <cell r="AC590">
            <v>2</v>
          </cell>
          <cell r="AD590">
            <v>0</v>
          </cell>
          <cell r="AE590">
            <v>0</v>
          </cell>
          <cell r="AF590">
            <v>0</v>
          </cell>
          <cell r="AG590">
            <v>7</v>
          </cell>
          <cell r="AH590" t="str">
            <v>list(list(c(-93.328306, -93.326959, -93.325202, -93.323514, -93.323474, -93.328239, -93.328306, 41.730052, 41.730048, 41.73185, 41.731832, 41.728208, 41.728265, 41.730052)))</v>
          </cell>
        </row>
        <row r="591">
          <cell r="A591">
            <v>1936345</v>
          </cell>
          <cell r="B591" t="str">
            <v>Hills city, Iowa</v>
          </cell>
          <cell r="C591">
            <v>863</v>
          </cell>
          <cell r="D591">
            <v>83333</v>
          </cell>
          <cell r="E591">
            <v>8.4000000000000005E-2</v>
          </cell>
          <cell r="F591">
            <v>5.9360730593607303E-2</v>
          </cell>
          <cell r="G591">
            <v>0</v>
          </cell>
          <cell r="H591">
            <v>3.5999999999999997E-2</v>
          </cell>
          <cell r="I591">
            <v>0.215</v>
          </cell>
          <cell r="J591">
            <v>0.22759601706970101</v>
          </cell>
          <cell r="K591">
            <v>0.33067729083665298</v>
          </cell>
          <cell r="L591">
            <v>8.1023454157782504E-2</v>
          </cell>
          <cell r="M591">
            <v>0.230593607305936</v>
          </cell>
          <cell r="N591">
            <v>0.81567328918322202</v>
          </cell>
          <cell r="O591">
            <v>0.436305732484076</v>
          </cell>
          <cell r="P591">
            <v>0.305732484076433</v>
          </cell>
          <cell r="Q591">
            <v>0</v>
          </cell>
          <cell r="R591">
            <v>0.66595744680850999</v>
          </cell>
          <cell r="S591">
            <v>5.0955414012738801E-2</v>
          </cell>
          <cell r="T591">
            <v>0.144373673036093</v>
          </cell>
          <cell r="U591">
            <v>0.41507430997876799</v>
          </cell>
          <cell r="V591">
            <v>0.73779193205944704</v>
          </cell>
          <cell r="W591">
            <v>0</v>
          </cell>
          <cell r="X591">
            <v>1</v>
          </cell>
          <cell r="Y591">
            <v>0</v>
          </cell>
          <cell r="Z591">
            <v>0</v>
          </cell>
          <cell r="AA591">
            <v>1</v>
          </cell>
          <cell r="AB591">
            <v>0</v>
          </cell>
          <cell r="AC591">
            <v>0</v>
          </cell>
          <cell r="AD591">
            <v>0</v>
          </cell>
          <cell r="AE591">
            <v>1</v>
          </cell>
          <cell r="AF591">
            <v>2</v>
          </cell>
          <cell r="AG591">
            <v>5</v>
          </cell>
          <cell r="AH591" t="str">
            <v>list(list(c(-91.543819, -91.542754, -91.541594, -91.541551, -91.53698, -91.537143, -91.541513, -91.541473, -91.537147, -91.53722, -91.541444, -91.541422, -91.53911, -91.537266, -91.537003, -91.536851, -91.531024, -91.530999, -91.533557, -91.533579, -91.536849, -91.536651, -91.528698, -91.529697, -91.52975, -91.529336, -91.527956, -91.525444, -91.522285, -91.526555, -91.534267, -91.534243, -91.532513, -91.532504, -91.534221, -91.534261, -91.536412, -91.536819, -91.540659, -91.540665, -91.54162, -91.541822, 
-91.542904, -91.545069, -91.543819, 41.550089, 41.553694, 41.553554, 41.55818, 41.558198, 41.563379, 41.563364, 41.569119, 41.569135, 41.573425, 41.573375, 41.57641, 41.576012, 41.576459, 41.583782, 41.573566, 41.573634, 41.572398, 41.572369, 41.573466, 41.573423, 41.560692, 41.560297, 41.55929, 41.558399, 41.556622, 41.554706, 41.552987, 41.551532, 41.551019, 41.550979, 41.548264, 41.54826, 41.546669, 41.546664, 41.543677, 41.543651, 41.547365, 41.547361, 41.549652, 41.54965, 41.547322, 41.543627, 
41.543638, 41.550089)))</v>
          </cell>
        </row>
        <row r="592">
          <cell r="A592">
            <v>1957360</v>
          </cell>
          <cell r="B592" t="str">
            <v>North Liberty city, Iowa</v>
          </cell>
          <cell r="C592">
            <v>20479</v>
          </cell>
          <cell r="D592">
            <v>102102</v>
          </cell>
          <cell r="E592">
            <v>6.0999999999999999E-2</v>
          </cell>
          <cell r="F592">
            <v>2.88025493320259E-2</v>
          </cell>
          <cell r="G592">
            <v>3.5298443436695602E-2</v>
          </cell>
          <cell r="H592">
            <v>3.3000000000000002E-2</v>
          </cell>
          <cell r="I592">
            <v>0.22600000000000001</v>
          </cell>
          <cell r="J592">
            <v>0.53125467324659703</v>
          </cell>
          <cell r="K592">
            <v>0.133124159569699</v>
          </cell>
          <cell r="L592">
            <v>6.6369149788305298E-2</v>
          </cell>
          <cell r="M592">
            <v>0.20995220002451201</v>
          </cell>
          <cell r="N592">
            <v>0.93708609271523102</v>
          </cell>
          <cell r="O592">
            <v>0.27707006369426701</v>
          </cell>
          <cell r="P592">
            <v>0.13906581740976601</v>
          </cell>
          <cell r="Q592">
            <v>0.47558386411889497</v>
          </cell>
          <cell r="R592">
            <v>0.626595744680851</v>
          </cell>
          <cell r="S592">
            <v>6.7940552016985095E-2</v>
          </cell>
          <cell r="T592">
            <v>5.3078556263269601E-3</v>
          </cell>
          <cell r="U592">
            <v>0.34713375796178297</v>
          </cell>
          <cell r="V592">
            <v>0.64755838641188901</v>
          </cell>
          <cell r="W592">
            <v>0</v>
          </cell>
          <cell r="X592">
            <v>0</v>
          </cell>
          <cell r="Y592">
            <v>0</v>
          </cell>
          <cell r="Z592">
            <v>1</v>
          </cell>
          <cell r="AA592">
            <v>1</v>
          </cell>
          <cell r="AB592">
            <v>0</v>
          </cell>
          <cell r="AC592">
            <v>0</v>
          </cell>
          <cell r="AD592">
            <v>0</v>
          </cell>
          <cell r="AE592">
            <v>1</v>
          </cell>
          <cell r="AF592">
            <v>1</v>
          </cell>
          <cell r="AG592">
            <v>4</v>
          </cell>
          <cell r="AH592" t="str">
            <v>list(list(c(-91.646881, -91.641729, -91.617536, -91.61749, -91.624741, -91.624794, -91.627269, -91.627241, -91.639455, -91.639504, -91.641713, -91.64191, -91.641774, -91.641409, -91.639865, -91.636958, -91.639636, -91.641438, -91.641421, -91.627137, -91.627101, -91.622226, -91.622201, -91.618293, -91.620443, -91.620209, -91.617325, -91.617128, -91.611506, -91.611507, -91.608096, -91.607723, -91.600272, -91.597769, -91.597803, -91.588256, -91.586846, -91.587163, -91.592103, -91.592181, -91.593801, 
-91.593827, -91.595773, -91.595806, -91.591059, -91.590543, -91.590424, -91.574636, -91.573655, -91.575869, -91.575761, -91.571101, -91.571003, -91.566193, -91.566101, -91.572757, -91.572762, -91.575049, -91.57482, -91.575758, -91.57574, -91.576834, -91.57682, -91.580535, -91.580525, -91.580324, -91.580476, -91.590256, -91.590189, -91.593259, -91.593325, -91.587604, -91.587581, -91.58583, -91.585715, -91.589953, -91.594985, -91.5982, -91.598631, -91.607813, -91.607884, -91.617528, -91.634714, -91.63468, 
-91.642237, -91.646937, -91.646881, 41.730491, 41.730587, 41.73052, 41.733151, 41.733253, 41.730671, 41.730661, 41.734152, 41.734212, 41.730706, 41.730725, 41.737895, 41.747754, 41.749474, 41.751944, 41.752495, 41.752708, 41.755191, 41.759763, 41.759714, 41.763329, 41.76328, 41.766942, 41.766997, 41.770569, 41.771983, 41.771958, 41.771956, 41.7719, 41.77044, 41.770377, 41.766801, 41.766633, 41.767064, 41.770242, 41.770133, 41.769587, 41.766532, 41.766569, 41.761994, 41.762017, 41.76084, 41.760876, 
41.759176, 41.759236, 41.759274, 41.75202, 41.75189, 41.750804, 41.749599, 41.744684, 41.74465, 41.739088, 41.738989, 41.733835, 41.733597, 41.730707, 41.73, 41.732347, 41.732356, 41.733628, 41.733641, 41.734847, 41.73489, 41.734388, 41.73422, 41.733709, 41.733808, 41.73017, 41.730185, 41.726534, 41.726503, 41.725053, 41.725047, 41.722893, 41.72287, 41.722886, 41.722919, 41.722911, 41.723051, 41.719427, 41.719557, 41.719646, 41.723265, 41.723567, 41.723393, 41.730491)), list(c(-91.651502, -91.644927, 
-91.643094, -91.642886, -91.65158, -91.651502, 41.752577, 41.752503, 41.74997, 41.745175, 41.745279, 41.752577)))</v>
          </cell>
        </row>
        <row r="593">
          <cell r="A593">
            <v>1978060</v>
          </cell>
          <cell r="B593" t="str">
            <v>Tiffin city, Iowa</v>
          </cell>
          <cell r="C593">
            <v>4512</v>
          </cell>
          <cell r="D593">
            <v>100952</v>
          </cell>
          <cell r="E593">
            <v>7.5999999999999998E-2</v>
          </cell>
          <cell r="F593">
            <v>0</v>
          </cell>
          <cell r="G593">
            <v>0</v>
          </cell>
          <cell r="H593">
            <v>4.0000000000000001E-3</v>
          </cell>
          <cell r="I593">
            <v>0.24099999999999999</v>
          </cell>
          <cell r="J593">
            <v>1.3174114021571599</v>
          </cell>
          <cell r="K593">
            <v>0.12641083521444599</v>
          </cell>
          <cell r="L593">
            <v>0</v>
          </cell>
          <cell r="M593">
            <v>0.21695760598503699</v>
          </cell>
          <cell r="N593">
            <v>0.93267108167770396</v>
          </cell>
          <cell r="O593">
            <v>0.38535031847133699</v>
          </cell>
          <cell r="P593">
            <v>0</v>
          </cell>
          <cell r="Q593">
            <v>0</v>
          </cell>
          <cell r="R593">
            <v>0.22765957446808499</v>
          </cell>
          <cell r="S593">
            <v>9.3418259023354502E-2</v>
          </cell>
          <cell r="T593">
            <v>4.2462845010615702E-3</v>
          </cell>
          <cell r="U593">
            <v>0</v>
          </cell>
          <cell r="V593">
            <v>0.68046709129511596</v>
          </cell>
          <cell r="W593">
            <v>0</v>
          </cell>
          <cell r="X593">
            <v>1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2</v>
          </cell>
          <cell r="AG593">
            <v>3</v>
          </cell>
          <cell r="AH593" t="str">
            <v>list(list(c(-91.686017, -91.681104, -91.681082, -91.667155, -91.667076, -91.66654, -91.666474, -91.670624, -91.671098, -91.671154, -91.661571, -91.661556, -91.651769, -91.651814, -91.646937, -91.646907, -91.642227, -91.642261, -91.641747, -91.638471, -91.634337, -91.637421, -91.651917, -91.651933, -91.660899, -91.662685, -91.661639, -91.66166, -91.66391, -91.663952, -91.671333, -91.671362, -91.676213, -91.671367, -91.671417, -91.668984, -91.669013, -91.685925, -91.686017, 41.709075, 41.708633, 41.716458, 
41.71636, 41.716843, 41.718477, 41.719974, 41.720017, 41.720581, 41.72366, 41.723542, 41.727196, 41.727059, 41.723437, 41.723393, 41.719764, 41.719718, 41.70544, 41.700492, 41.694448, 41.686987, 41.686983, 41.687138, 41.693686, 41.693404, 41.692802, 41.690847, 41.688147, 41.688225, 41.687221, 41.68726, 41.693554, 41.694293, 41.694523, 41.698184, 41.698168, 41.703447, 41.70301, 41.709075)), list(c(-91.690806, -91.685969, -91.686017, -91.687223, -91.69082, -91.690806, 41.712863, 41.712835, 41.709075, 
41.709265, 41.710486, 41.712863)))</v>
          </cell>
        </row>
        <row r="594">
          <cell r="A594">
            <v>1912720</v>
          </cell>
          <cell r="B594" t="str">
            <v>Chariton city, Iowa</v>
          </cell>
          <cell r="C594">
            <v>4193</v>
          </cell>
          <cell r="D594">
            <v>46979</v>
          </cell>
          <cell r="E594">
            <v>0.17100000000000001</v>
          </cell>
          <cell r="F594">
            <v>0.124107633168588</v>
          </cell>
          <cell r="G594">
            <v>6.6447007138934602E-2</v>
          </cell>
          <cell r="H594">
            <v>9.0999999999999998E-2</v>
          </cell>
          <cell r="I594">
            <v>0.4</v>
          </cell>
          <cell r="J594">
            <v>-2.9622772506364199E-2</v>
          </cell>
          <cell r="K594">
            <v>0.60954755967224705</v>
          </cell>
          <cell r="L594">
            <v>5.3534303534303503E-2</v>
          </cell>
          <cell r="M594">
            <v>0.205930807248764</v>
          </cell>
          <cell r="N594">
            <v>7.6158940397350994E-2</v>
          </cell>
          <cell r="O594">
            <v>0.82908704883227102</v>
          </cell>
          <cell r="P594">
            <v>0.66454352441613496</v>
          </cell>
          <cell r="Q594">
            <v>0.78662420382165599</v>
          </cell>
          <cell r="R594">
            <v>0.930851063829787</v>
          </cell>
          <cell r="S594">
            <v>0.71974522292993603</v>
          </cell>
          <cell r="T594">
            <v>0.88853503184713301</v>
          </cell>
          <cell r="U594">
            <v>0.27176220806793999</v>
          </cell>
          <cell r="V594">
            <v>0.62526539278131599</v>
          </cell>
          <cell r="W594">
            <v>2</v>
          </cell>
          <cell r="X594">
            <v>2</v>
          </cell>
          <cell r="Y594">
            <v>1</v>
          </cell>
          <cell r="Z594">
            <v>2</v>
          </cell>
          <cell r="AA594">
            <v>2</v>
          </cell>
          <cell r="AB594">
            <v>2</v>
          </cell>
          <cell r="AC594">
            <v>1</v>
          </cell>
          <cell r="AD594">
            <v>2</v>
          </cell>
          <cell r="AE594">
            <v>0</v>
          </cell>
          <cell r="AF594">
            <v>1</v>
          </cell>
          <cell r="AG594">
            <v>15</v>
          </cell>
          <cell r="AH594" t="str">
            <v>list(list(c(-93.32776, -93.327711, -93.327682, -93.327682, -93.311118, -93.31798, -93.317963, -93.308391, -93.308449, -93.303393, -93.298883, -93.298936, -93.294158, -93.294035, -93.292918, -93.292906, -93.290641, -93.290658, -93.286488, -93.286475, -93.287994, -93.287982, -93.289153, -93.289136, -93.287492, -93.289132, -93.289196, -93.289095, -93.293823, -93.29381, -93.298686, -93.298691, -93.303193, -93.304353, -93.306168, -93.306163, -93.308126, -93.308079, -93.31285, -93.312939, -93.31304, -93.317316, 
-93.317844, -93.31939, -93.321692, -93.321919, -93.321833, -93.31975, -93.327753, -93.32776, 41.014567, 41.026268, 41.027114, 41.032621, 41.032743, 41.034701, 41.036099, 41.036057, 41.032612, 41.032634, 41.032653, 41.029237, 41.02927, 41.014874, 41.014467, 41.007228, 41.00722, 41.009786, 41.009737, 41.008571, 41.008566, 41.006938, 41.00723, 41.005812, 41.005262, 41.005297, 41.004651, 40.999848, 40.999869, 40.998427, 41.002696, 41.003543, 41.003483, 41.001936, 41.001934, 41.003605, 41.003584, 40.999932, 
40.999918, 41.000044, 41.003555, 41.003551, 41.004318, 41.003893, 41.005038, 41.00517, 41.005252, 41.007202, 41.007211, 41.014567), c(-93.295554, -93.295497, -93.293919, -93.293929, -93.295682, -93.295554, 41.001146, 41.001103, 41.001209, 41.002921, 41.002903, 41.001146)))</v>
          </cell>
        </row>
        <row r="595">
          <cell r="A595">
            <v>1903025</v>
          </cell>
          <cell r="B595" t="str">
            <v>Arnolds Park city, Iowa</v>
          </cell>
          <cell r="C595">
            <v>1110</v>
          </cell>
          <cell r="D595">
            <v>86833</v>
          </cell>
          <cell r="E595">
            <v>0.06</v>
          </cell>
          <cell r="F595">
            <v>3.4482758620689599E-2</v>
          </cell>
          <cell r="G595">
            <v>1.34099616858237E-2</v>
          </cell>
          <cell r="H595">
            <v>5.0000000000000001E-3</v>
          </cell>
          <cell r="I595">
            <v>0.55100000000000005</v>
          </cell>
          <cell r="J595">
            <v>-1.42095914742451E-2</v>
          </cell>
          <cell r="K595">
            <v>0.29545454545454503</v>
          </cell>
          <cell r="L595">
            <v>1.33230198019801</v>
          </cell>
          <cell r="M595">
            <v>0.15134099616858199</v>
          </cell>
          <cell r="N595">
            <v>0.86092715231787997</v>
          </cell>
          <cell r="O595">
            <v>0.27070063694267499</v>
          </cell>
          <cell r="P595">
            <v>0.160297239915074</v>
          </cell>
          <cell r="Q595">
            <v>0.20382165605095501</v>
          </cell>
          <cell r="R595">
            <v>0.23297872340425499</v>
          </cell>
          <cell r="S595">
            <v>0.94904458598726105</v>
          </cell>
          <cell r="T595">
            <v>9.6602972399150694E-2</v>
          </cell>
          <cell r="U595">
            <v>0.99787685774946899</v>
          </cell>
          <cell r="V595">
            <v>0.33545647558386399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2</v>
          </cell>
          <cell r="AC595">
            <v>1</v>
          </cell>
          <cell r="AD595">
            <v>0</v>
          </cell>
          <cell r="AE595">
            <v>2</v>
          </cell>
          <cell r="AF595">
            <v>1</v>
          </cell>
          <cell r="AG595">
            <v>6</v>
          </cell>
          <cell r="AH595" t="str">
            <v>list(list(c(-95.144044, -95.141677, -95.139395, -95.136419, -95.133858, -95.131168, -95.129154, -95.126906, -95.126322, -95.127006, -95.127462, -95.127838, -95.12786, -95.127331, -95.127038, -95.126609, -95.126231, -95.126139, -95.124955, -95.121614, -95.122485, -95.120336, -95.116033, -95.111875, -95.111863, -95.10685, -95.106836, -95.117281, -95.120313, -95.121362, -95.125347, -95.125086, -95.124664, -95.123637, -95.12355, -95.120416, -95.119248, -95.119927, -95.101883, -95.101823, -95.111835, 
-95.111851, -95.114615, -95.114616, -95.11603, -95.118482, -95.120246, -95.122707, -95.125163, -95.124828, -95.122437, -95.123991, -95.124607, -95.126793, -95.125411, -95.124992, -95.125831, -95.126009, -95.131594, -95.131507, -95.126586, -95.12617, -95.131586, -95.131576, -95.139056, -95.141142, -95.142114, -95.142019, -95.141862, -95.14161, -95.143837, -95.146114, -95.144044, 43.362371, 43.367704, 43.36621, 43.367021, 43.368621, 43.368823, 43.369891, 43.372258, 43.373795, 43.375137, 43.375745, 
43.376615, 43.376835, 43.376862, 43.375991, 43.375793, 43.375936, 43.375546, 43.374092, 43.373935, 43.37118, 43.370683, 43.373064, 43.376623, 43.374941, 43.374911, 43.371195, 43.371222, 43.370566, 43.370057, 43.364121, 43.363871, 43.36387, 43.365113, 43.363505, 43.363493, 43.361519, 43.360472, 43.360388, 43.356794, 43.356849, 43.353221, 43.353331, 43.354833, 43.356199, 43.356566, 43.35616, 43.357289, 43.356726, 43.353559, 43.349616, 43.347189, 43.344501, 43.343619, 43.342998, 43.342481, 43.342508, 
43.342524, 43.34246, 43.353322, 43.353307, 43.35693, 43.356979, 43.353322, 43.353355, 43.353356, 43.3534, 43.357039, 43.35863, 43.359503, 43.360753, 43.360778, 43.362371)))</v>
          </cell>
        </row>
        <row r="596">
          <cell r="A596">
            <v>1952095</v>
          </cell>
          <cell r="B596" t="str">
            <v>Milford city, Iowa</v>
          </cell>
          <cell r="C596">
            <v>3321</v>
          </cell>
          <cell r="D596">
            <v>63369</v>
          </cell>
          <cell r="E596">
            <v>8.8999999999999996E-2</v>
          </cell>
          <cell r="F596">
            <v>8.9045483664317707E-2</v>
          </cell>
          <cell r="G596">
            <v>5.7014734144778902E-2</v>
          </cell>
          <cell r="H596">
            <v>4.2000000000000003E-2</v>
          </cell>
          <cell r="I596">
            <v>0.29399999999999998</v>
          </cell>
          <cell r="J596">
            <v>0.14596273291925399</v>
          </cell>
          <cell r="K596">
            <v>0.30947455523376</v>
          </cell>
          <cell r="L596">
            <v>0.170551449687322</v>
          </cell>
          <cell r="M596">
            <v>0.24407431133888499</v>
          </cell>
          <cell r="N596">
            <v>0.42384105960264901</v>
          </cell>
          <cell r="O596">
            <v>0.46284501061571098</v>
          </cell>
          <cell r="P596">
            <v>0.484076433121019</v>
          </cell>
          <cell r="Q596">
            <v>0.70488322717621998</v>
          </cell>
          <cell r="R596">
            <v>0.72659574468085097</v>
          </cell>
          <cell r="S596">
            <v>0.25796178343949</v>
          </cell>
          <cell r="T596">
            <v>0.11889596602972299</v>
          </cell>
          <cell r="U596">
            <v>0.79193205944798295</v>
          </cell>
          <cell r="V596">
            <v>0.78450106157112498</v>
          </cell>
          <cell r="W596">
            <v>1</v>
          </cell>
          <cell r="X596">
            <v>1</v>
          </cell>
          <cell r="Y596">
            <v>1</v>
          </cell>
          <cell r="Z596">
            <v>2</v>
          </cell>
          <cell r="AA596">
            <v>2</v>
          </cell>
          <cell r="AB596">
            <v>0</v>
          </cell>
          <cell r="AC596">
            <v>0</v>
          </cell>
          <cell r="AD596">
            <v>0</v>
          </cell>
          <cell r="AE596">
            <v>2</v>
          </cell>
          <cell r="AF596">
            <v>2</v>
          </cell>
          <cell r="AG596">
            <v>11</v>
          </cell>
          <cell r="AH596" t="str">
            <v>list(list(c(-95.165002, -95.163856, -95.163833, -95.162955, -95.162945, -95.161082, -95.161078, -95.16498, -95.164971, -95.154852, -95.154897, -95.154895, -95.149972, -95.14984, -95.149933, -95.146578, -95.14447, -95.142114, -95.141374, -95.143236, -95.146661, -95.146676, -95.136553, -95.136593, -95.142853, -95.140121, -95.139056, -95.131576, -95.131547, -95.131507, -95.131594, -95.126009, -95.125831, -95.124992, -95.126589, -95.127937, -95.129381, -95.131127, -95.12392, -95.122992, -95.122272, -95.12158, 
-95.121648, -95.119945, -95.120017, -95.127839, -95.128045, -95.131774, -95.131709, -95.13599, -95.136707, -95.139333, -95.139207, -95.143313, -95.144497, -95.145686, -95.146383, -95.142109, -95.142167, -95.137354, -95.137393, -95.140145, -95.140136, -95.144306, -95.146054, -95.145355, -95.144757, -95.146888, -95.146857, -95.142203, -95.142211, -95.145943, -95.145961, -95.146854, -95.146867, -95.14823, -95.148224, -95.147034, -95.147055, -95.14692, -95.150094, -95.149986, -95.152411, -95.151224, 
-95.151245, -95.153923, -95.156211, -95.160098, -95.160046, -95.163231, -95.162555, -95.162532, -95.163046, -95.163857, -95.165024, -95.165002, 43.33189, 43.331885, 43.333521, 43.333515, 43.333922, 43.333923, 43.334348, 43.334348, 43.335174, 43.335169, 43.34171, 43.342449, 43.342455, 43.345898, 43.34745, 43.348743, 43.353435, 43.3534, 43.350687, 43.346057, 43.346062, 43.342448, 43.342446, 43.346076, 43.346022, 43.352667, 43.353355, 43.353322, 43.353322, 43.353322, 43.34246, 43.342524, 43.342508, 
43.342481, 43.341357, 43.341735, 43.340547, 43.340299, 43.340802, 43.342406, 43.343386, 43.343958, 43.34243, 43.34244, 43.33951, 43.339208, 43.337859, 43.337845, 43.339688, 43.339709, 43.33873, 43.338532, 43.341749, 43.341751, 43.340997, 43.337442, 43.329539, 43.329494, 43.327861, 43.327772, 43.325637, 43.325269, 43.324182, 43.324312, 43.323058, 43.320553, 43.318371, 43.318163, 43.317711, 43.317469, 43.314647, 43.314666, 43.317076, 43.317071, 43.316443, 43.316449, 43.31611, 43.316129, 43.313667, 
43.3135, 43.313472, 43.315109, 43.31513, 43.316191, 43.318851, 43.318881, 43.31707, 43.317074, 43.320708, 43.320694, 43.322901, 43.327931, 43.32793, 43.330569, 43.330566, 43.33189), c(-95.133495, -95.131695, -95.131668, -95.131676, -95.133411, -95.133495, 43.340245, 43.340243, 43.341366, 43.342339, 43.342437, 43.340245)))</v>
          </cell>
        </row>
        <row r="597">
          <cell r="A597">
            <v>1958710</v>
          </cell>
          <cell r="B597" t="str">
            <v>Okoboji city, Iowa</v>
          </cell>
          <cell r="C597">
            <v>768</v>
          </cell>
          <cell r="D597">
            <v>73000</v>
          </cell>
          <cell r="E597">
            <v>0.111999999999999</v>
          </cell>
          <cell r="F597">
            <v>5.5350553505535E-3</v>
          </cell>
          <cell r="G597">
            <v>7.0110701107010995E-2</v>
          </cell>
          <cell r="H597">
            <v>1.6E-2</v>
          </cell>
          <cell r="I597">
            <v>0.38600000000000001</v>
          </cell>
          <cell r="J597">
            <v>-4.8327137546468397E-2</v>
          </cell>
          <cell r="K597">
            <v>0.2</v>
          </cell>
          <cell r="L597">
            <v>1.14839181286549</v>
          </cell>
          <cell r="M597">
            <v>0.25092250922509202</v>
          </cell>
          <cell r="N597">
            <v>0.64790286975717404</v>
          </cell>
          <cell r="O597">
            <v>0.59872611464968095</v>
          </cell>
          <cell r="P597">
            <v>6.1571125265392698E-2</v>
          </cell>
          <cell r="Q597">
            <v>0.80360934182590205</v>
          </cell>
          <cell r="R597">
            <v>0.39361702127659498</v>
          </cell>
          <cell r="S597">
            <v>0.65711252653927799</v>
          </cell>
          <cell r="T597">
            <v>2.3354564755838601E-2</v>
          </cell>
          <cell r="U597">
            <v>0.99681528662420305</v>
          </cell>
          <cell r="V597">
            <v>0.80573248407643305</v>
          </cell>
          <cell r="W597">
            <v>1</v>
          </cell>
          <cell r="X597">
            <v>1</v>
          </cell>
          <cell r="Y597">
            <v>0</v>
          </cell>
          <cell r="Z597">
            <v>2</v>
          </cell>
          <cell r="AA597">
            <v>1</v>
          </cell>
          <cell r="AB597">
            <v>1</v>
          </cell>
          <cell r="AC597">
            <v>1</v>
          </cell>
          <cell r="AD597">
            <v>0</v>
          </cell>
          <cell r="AE597">
            <v>2</v>
          </cell>
          <cell r="AF597">
            <v>2</v>
          </cell>
          <cell r="AG597">
            <v>11</v>
          </cell>
          <cell r="AH597" t="str">
            <v>list(list(c(-95.162807, -95.16061, -95.160685, -95.159817, -95.155646, -95.155667, -95.150717, -95.147247, -95.147169, -95.142191, -95.142242, -95.138664, -95.140418, -95.137265, -95.137238, -95.14221, -95.142213, -95.136515, -95.134509, -95.133122, -95.127648, -95.127327, -95.127288, -95.121479, -95.121024, -95.122257, -95.116297, -95.116809, -95.12075, -95.124612, -95.126976, -95.127854, -95.125778, -95.128261, -95.130525, -95.133561, -95.136571, -95.140197, -95.140736, -95.140638, -95.142493, 
-95.144248, -95.150702, -95.150847, -95.151044, -95.151027, -95.150863, -95.150701, -95.150067, -95.149913, -95.150139, -95.150505, -95.150739, -95.150738, -95.151035, -95.152072, -95.154405, -95.151919, -95.152363, -95.154478, -95.158572, -95.161764, -95.162456, -95.164272, -95.162807, 43.415114, 43.41512, 43.411992, 43.411029, 43.411027, 43.407352, 43.407405, 43.407444, 43.393075, 43.392966, 43.387131, 43.387153, 43.39297, 43.392981, 43.396596, 43.396607, 43.397517, 43.397219, 43.395738, 43.396628, 
43.397198, 43.396003, 43.393036, 43.392973, 43.392965, 43.390125, 43.389979, 43.387808, 43.38767, 43.386195, 43.384448, 43.381348, 43.377253, 43.377003, 43.374558, 43.376182, 43.376848, 43.376588, 43.375995, 43.380199, 43.383731, 43.384621, 43.385801, 43.386437, 43.386953, 43.387415, 43.388375, 43.388821, 43.390224, 43.390977, 43.391696, 43.392443, 43.392737, 43.393073, 43.39312, 43.39445, 43.396173, 43.401923, 43.404215, 43.405244, 43.405679, 43.41079, 43.412906, 43.414676, 43.415114)))</v>
          </cell>
        </row>
        <row r="598">
          <cell r="A598">
            <v>1959655</v>
          </cell>
          <cell r="B598" t="str">
            <v>Orleans city, Iowa</v>
          </cell>
          <cell r="C598">
            <v>521</v>
          </cell>
          <cell r="D598">
            <v>74750</v>
          </cell>
          <cell r="E598">
            <v>1.9E-2</v>
          </cell>
          <cell r="F598">
            <v>1.46520146520146E-2</v>
          </cell>
          <cell r="G598">
            <v>1.46520146520146E-2</v>
          </cell>
          <cell r="H598">
            <v>8.4000000000000005E-2</v>
          </cell>
          <cell r="I598">
            <v>0.48599999999999999</v>
          </cell>
          <cell r="J598">
            <v>-0.14309210526315699</v>
          </cell>
          <cell r="K598">
            <v>0.32985386221294299</v>
          </cell>
          <cell r="L598">
            <v>1.0992</v>
          </cell>
          <cell r="M598">
            <v>0.24542124542124499</v>
          </cell>
          <cell r="N598">
            <v>0.68984547461368595</v>
          </cell>
          <cell r="O598">
            <v>6.2632696390658105E-2</v>
          </cell>
          <cell r="P598">
            <v>8.2802547770700605E-2</v>
          </cell>
          <cell r="Q598">
            <v>0.217622080679405</v>
          </cell>
          <cell r="R598">
            <v>0.92021276595744605</v>
          </cell>
          <cell r="S598">
            <v>0.89808917197452198</v>
          </cell>
          <cell r="T598">
            <v>0.14118895966029699</v>
          </cell>
          <cell r="U598">
            <v>0.99469214437367304</v>
          </cell>
          <cell r="V598">
            <v>0.79193205944798295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2</v>
          </cell>
          <cell r="AB598">
            <v>2</v>
          </cell>
          <cell r="AC598">
            <v>2</v>
          </cell>
          <cell r="AD598">
            <v>0</v>
          </cell>
          <cell r="AE598">
            <v>2</v>
          </cell>
          <cell r="AF598">
            <v>2</v>
          </cell>
          <cell r="AG598">
            <v>10</v>
          </cell>
          <cell r="AH598" t="str">
            <v>list(list(c(-95.131851, -95.12873, -95.128344, -95.125901, -95.12641, -95.125374, -95.123845, -95.122112, -95.120335, -95.115069, -95.116019, -95.111766, -95.109041, -95.104519, -95.099672, -95.096707, -95.092967, -95.090512, -95.089992, -95.087844, -95.086722, -95.084475, -95.083306, -95.083701, -95.082171, -95.08048, -95.08197, -95.082608, -95.083584, -95.086093, -95.086368, -95.082576, -95.08231, -95.092237, -95.091696, -95.082244, -95.082168, -95.090758, -95.089246, -95.089753, -95.09058, -95.090617, 
-95.090039, -95.093344, -95.09334, -95.097171, -95.102194, -95.102163, -95.106062, -95.107526, -95.112158, -95.112093, -95.114269, -95.117862, -95.121953, -95.120866, -95.123763, -95.124616, -95.125292, -95.131837, -95.131851, 43.471659, 43.472883, 43.474278, 43.474219, 43.477833, 43.474138, 43.470176, 43.467774, 43.460644, 43.456956, 43.453624, 43.446661, 43.445507, 43.445439, 43.445839, 43.44642, 43.44792, 43.451687, 43.455274, 43.458161, 43.461703, 43.464248, 43.467537, 43.469311, 43.471732, 43.472797, 
43.469663, 43.466792, 43.464071, 43.461082, 43.459515, 43.459517, 43.446184, 43.445721, 43.441303, 43.441377, 43.43674, 43.436698, 43.433088, 43.430626, 43.430627, 43.430628, 43.433082, 43.440901, 43.44339, 43.443888, 43.442581, 43.444942, 43.44336, 43.441383, 43.441401, 43.445187, 43.445592, 43.452229, 43.459019, 43.459492, 43.464725, 43.466954, 43.470622, 43.47068, 43.471659)))</v>
          </cell>
        </row>
        <row r="599">
          <cell r="A599">
            <v>1919090</v>
          </cell>
          <cell r="B599" t="str">
            <v>Davis City city, Iowa</v>
          </cell>
          <cell r="C599">
            <v>179</v>
          </cell>
          <cell r="D599">
            <v>36833</v>
          </cell>
          <cell r="E599">
            <v>0.2</v>
          </cell>
          <cell r="F599">
            <v>0.197368421052631</v>
          </cell>
          <cell r="G599">
            <v>0.118421052631578</v>
          </cell>
          <cell r="H599">
            <v>1.6E-2</v>
          </cell>
          <cell r="I599">
            <v>0.45399999999999902</v>
          </cell>
          <cell r="J599">
            <v>-0.12254901960784299</v>
          </cell>
          <cell r="K599">
            <v>0.48113207547169801</v>
          </cell>
          <cell r="L599">
            <v>0.2</v>
          </cell>
          <cell r="M599">
            <v>0.30263157894736797</v>
          </cell>
          <cell r="N599">
            <v>1.10375275938189E-2</v>
          </cell>
          <cell r="O599">
            <v>0.88428874734607199</v>
          </cell>
          <cell r="P599">
            <v>0.90021231422505299</v>
          </cell>
          <cell r="Q599">
            <v>0.93949044585987196</v>
          </cell>
          <cell r="R599">
            <v>0.39361702127659498</v>
          </cell>
          <cell r="S599">
            <v>0.85244161358810999</v>
          </cell>
          <cell r="T599">
            <v>0.58492569002123096</v>
          </cell>
          <cell r="U599">
            <v>0.84182590233545596</v>
          </cell>
          <cell r="V599">
            <v>0.92250530785562601</v>
          </cell>
          <cell r="W599">
            <v>2</v>
          </cell>
          <cell r="X599">
            <v>2</v>
          </cell>
          <cell r="Y599">
            <v>2</v>
          </cell>
          <cell r="Z599">
            <v>2</v>
          </cell>
          <cell r="AA599">
            <v>1</v>
          </cell>
          <cell r="AB599">
            <v>2</v>
          </cell>
          <cell r="AC599">
            <v>2</v>
          </cell>
          <cell r="AD599">
            <v>1</v>
          </cell>
          <cell r="AE599">
            <v>2</v>
          </cell>
          <cell r="AF599">
            <v>2</v>
          </cell>
          <cell r="AG599">
            <v>18</v>
          </cell>
          <cell r="AH599" t="str">
            <v>list(list(c(-93.81994, -93.819961, -93.819942, -93.80505, -93.805032, -93.8058, -93.805857, -93.819985, -93.81994, 40.638228, 40.641981, 40.645402, 40.645406, 40.638025, 40.636748, 40.634555, 40.63452, 40.638228)))</v>
          </cell>
        </row>
        <row r="600">
          <cell r="A600">
            <v>1902935</v>
          </cell>
          <cell r="B600" t="str">
            <v>Armstrong city, Iowa</v>
          </cell>
          <cell r="C600">
            <v>875</v>
          </cell>
          <cell r="D600">
            <v>58250</v>
          </cell>
          <cell r="E600">
            <v>5.3999999999999999E-2</v>
          </cell>
          <cell r="F600">
            <v>6.43274853801169E-2</v>
          </cell>
          <cell r="G600">
            <v>1.1695906432748499E-2</v>
          </cell>
          <cell r="H600">
            <v>6.3E-2</v>
          </cell>
          <cell r="I600">
            <v>0.41899999999999998</v>
          </cell>
          <cell r="J600">
            <v>-5.5075593952483799E-2</v>
          </cell>
          <cell r="K600">
            <v>0.47955390334572401</v>
          </cell>
          <cell r="L600">
            <v>0.14499999999999999</v>
          </cell>
          <cell r="M600">
            <v>0.157894736842105</v>
          </cell>
          <cell r="N600">
            <v>0.29249448123620297</v>
          </cell>
          <cell r="O600">
            <v>0.23991507430997799</v>
          </cell>
          <cell r="P600">
            <v>0.33333333333333298</v>
          </cell>
          <cell r="Q600">
            <v>0.192144373673036</v>
          </cell>
          <cell r="R600">
            <v>0.86170212765957399</v>
          </cell>
          <cell r="S600">
            <v>0.76857749469214398</v>
          </cell>
          <cell r="T600">
            <v>0.57855626326963905</v>
          </cell>
          <cell r="U600">
            <v>0.71443736730360896</v>
          </cell>
          <cell r="V600">
            <v>0.38110403397027598</v>
          </cell>
          <cell r="W600">
            <v>2</v>
          </cell>
          <cell r="X600">
            <v>0</v>
          </cell>
          <cell r="Y600">
            <v>1</v>
          </cell>
          <cell r="Z600">
            <v>0</v>
          </cell>
          <cell r="AA600">
            <v>2</v>
          </cell>
          <cell r="AB600">
            <v>2</v>
          </cell>
          <cell r="AC600">
            <v>1</v>
          </cell>
          <cell r="AD600">
            <v>1</v>
          </cell>
          <cell r="AE600">
            <v>2</v>
          </cell>
          <cell r="AF600">
            <v>1</v>
          </cell>
          <cell r="AG600">
            <v>12</v>
          </cell>
          <cell r="AH600" t="str">
            <v>list(list(c(-94.518154, -94.502402, -94.482536, -94.469969, -94.469972, -94.472676, -94.472685, -94.477068, -94.477055, -94.482571, -94.482564, -94.487522, -94.487527, -94.492492, -94.492463, -94.497257, -94.497252, -94.495811, -94.495824, -94.497449, -94.49743, -94.502402, -94.507766, -94.513727, -94.518154, 43.399668, 43.399629, 43.399896, 43.399741, 43.3979, 43.397892, 43.385524, 43.385517, 43.386597, 43.386626, 43.389102, 43.389087, 43.392844, 43.392767, 43.397419, 43.398845, 43.394767, 43.394775, 
43.392592, 43.392579, 43.398896, 43.399487, 43.399495, 43.397242, 43.399668)))</v>
          </cell>
        </row>
        <row r="601">
          <cell r="A601">
            <v>1929775</v>
          </cell>
          <cell r="B601" t="str">
            <v>Garden Grove city, Iowa</v>
          </cell>
          <cell r="C601">
            <v>174</v>
          </cell>
          <cell r="D601">
            <v>34000</v>
          </cell>
          <cell r="E601">
            <v>0.222</v>
          </cell>
          <cell r="F601">
            <v>0.439024390243902</v>
          </cell>
          <cell r="G601">
            <v>0.134146341463414</v>
          </cell>
          <cell r="H601">
            <v>5.0999999999999997E-2</v>
          </cell>
          <cell r="I601">
            <v>0.46600000000000003</v>
          </cell>
          <cell r="J601">
            <v>-0.175355450236966</v>
          </cell>
          <cell r="K601">
            <v>0.49612403100775099</v>
          </cell>
          <cell r="L601">
            <v>0.15463917525773099</v>
          </cell>
          <cell r="M601">
            <v>0.57317073170731703</v>
          </cell>
          <cell r="N601">
            <v>7.7262693156732896E-3</v>
          </cell>
          <cell r="O601">
            <v>0.91188959660297197</v>
          </cell>
          <cell r="P601">
            <v>0.99681528662420305</v>
          </cell>
          <cell r="Q601">
            <v>0.95541401273885296</v>
          </cell>
          <cell r="R601">
            <v>0.79468085106382902</v>
          </cell>
          <cell r="S601">
            <v>0.87154989384288695</v>
          </cell>
          <cell r="T601">
            <v>0.63481953290870397</v>
          </cell>
          <cell r="U601">
            <v>0.74203821656050895</v>
          </cell>
          <cell r="V601">
            <v>1</v>
          </cell>
          <cell r="W601">
            <v>2</v>
          </cell>
          <cell r="X601">
            <v>2</v>
          </cell>
          <cell r="Y601">
            <v>2</v>
          </cell>
          <cell r="Z601">
            <v>2</v>
          </cell>
          <cell r="AA601">
            <v>2</v>
          </cell>
          <cell r="AB601">
            <v>2</v>
          </cell>
          <cell r="AC601">
            <v>2</v>
          </cell>
          <cell r="AD601">
            <v>1</v>
          </cell>
          <cell r="AE601">
            <v>2</v>
          </cell>
          <cell r="AF601">
            <v>2</v>
          </cell>
          <cell r="AG601">
            <v>19</v>
          </cell>
          <cell r="AH601" t="str">
            <v>list(list(c(-93.619283, -93.595286, -93.595284, -93.59527, -93.600102, -93.604977, -93.605001, -93.619214, -93.619283, 40.830635, 40.830656, 40.829918, 40.822707, 40.822704, 40.821535, 40.823342, 40.823333, 40.830635)))</v>
          </cell>
        </row>
        <row r="602">
          <cell r="A602">
            <v>1932070</v>
          </cell>
          <cell r="B602" t="str">
            <v>Grand River city, Iowa</v>
          </cell>
          <cell r="C602">
            <v>196</v>
          </cell>
          <cell r="D602">
            <v>40156</v>
          </cell>
          <cell r="E602">
            <v>0.193</v>
          </cell>
          <cell r="F602">
            <v>6.6666666666666596E-2</v>
          </cell>
          <cell r="G602">
            <v>0.17777777777777701</v>
          </cell>
          <cell r="H602">
            <v>1.39999999999999E-2</v>
          </cell>
          <cell r="I602">
            <v>0.51300000000000001</v>
          </cell>
          <cell r="J602">
            <v>-0.169491525423728</v>
          </cell>
          <cell r="K602">
            <v>0.62015503875968903</v>
          </cell>
          <cell r="L602">
            <v>0.18095238095238</v>
          </cell>
          <cell r="M602">
            <v>0.25555555555555498</v>
          </cell>
          <cell r="N602">
            <v>2.64900662251655E-2</v>
          </cell>
          <cell r="O602">
            <v>0.87473460721868301</v>
          </cell>
          <cell r="P602">
            <v>0.34713375796178297</v>
          </cell>
          <cell r="Q602">
            <v>0.98195329087048799</v>
          </cell>
          <cell r="R602">
            <v>0.35957446808510601</v>
          </cell>
          <cell r="S602">
            <v>0.92569002123142197</v>
          </cell>
          <cell r="T602">
            <v>0.902335456475583</v>
          </cell>
          <cell r="U602">
            <v>0.81316348195329002</v>
          </cell>
          <cell r="V602">
            <v>0.81740976645435204</v>
          </cell>
          <cell r="W602">
            <v>2</v>
          </cell>
          <cell r="X602">
            <v>2</v>
          </cell>
          <cell r="Y602">
            <v>1</v>
          </cell>
          <cell r="Z602">
            <v>2</v>
          </cell>
          <cell r="AA602">
            <v>1</v>
          </cell>
          <cell r="AB602">
            <v>2</v>
          </cell>
          <cell r="AC602">
            <v>2</v>
          </cell>
          <cell r="AD602">
            <v>2</v>
          </cell>
          <cell r="AE602">
            <v>2</v>
          </cell>
          <cell r="AF602">
            <v>2</v>
          </cell>
          <cell r="AG602">
            <v>18</v>
          </cell>
          <cell r="AH602" t="str">
            <v>list(list(c(-93.968191, -93.957481, -93.957382, -93.960008, -93.961781, -93.962716, -93.965257, -93.968004, -93.968081, -93.968191, 40.821424, 40.821407, 40.81695, 40.816925, 40.816817, 40.816604, 40.816405, 40.815901, 40.818444, 40.821424)))</v>
          </cell>
        </row>
        <row r="603">
          <cell r="A603">
            <v>1942960</v>
          </cell>
          <cell r="B603" t="str">
            <v>Lamoni city, Iowa</v>
          </cell>
          <cell r="C603">
            <v>1969</v>
          </cell>
          <cell r="D603">
            <v>54554</v>
          </cell>
          <cell r="E603">
            <v>0.16600000000000001</v>
          </cell>
          <cell r="F603">
            <v>0.139813581890812</v>
          </cell>
          <cell r="G603">
            <v>4.6604527296937398E-2</v>
          </cell>
          <cell r="H603">
            <v>3.6999999999999998E-2</v>
          </cell>
          <cell r="I603">
            <v>0.38500000000000001</v>
          </cell>
          <cell r="J603">
            <v>-0.15275387263338999</v>
          </cell>
          <cell r="K603">
            <v>0.31882770870337401</v>
          </cell>
          <cell r="L603">
            <v>0.14269406392694001</v>
          </cell>
          <cell r="M603">
            <v>0.24900133155792201</v>
          </cell>
          <cell r="N603">
            <v>0.21081677704194199</v>
          </cell>
          <cell r="O603">
            <v>0.82059447983014799</v>
          </cell>
          <cell r="P603">
            <v>0.743099787685774</v>
          </cell>
          <cell r="Q603">
            <v>0.611464968152866</v>
          </cell>
          <cell r="R603">
            <v>0.67978723404255303</v>
          </cell>
          <cell r="S603">
            <v>0.65498938428874698</v>
          </cell>
          <cell r="T603">
            <v>0.129511677282377</v>
          </cell>
          <cell r="U603">
            <v>0.70488322717621998</v>
          </cell>
          <cell r="V603">
            <v>0.79936305732484003</v>
          </cell>
          <cell r="W603">
            <v>2</v>
          </cell>
          <cell r="X603">
            <v>2</v>
          </cell>
          <cell r="Y603">
            <v>2</v>
          </cell>
          <cell r="Z603">
            <v>1</v>
          </cell>
          <cell r="AA603">
            <v>2</v>
          </cell>
          <cell r="AB603">
            <v>1</v>
          </cell>
          <cell r="AC603">
            <v>2</v>
          </cell>
          <cell r="AD603">
            <v>0</v>
          </cell>
          <cell r="AE603">
            <v>2</v>
          </cell>
          <cell r="AF603">
            <v>2</v>
          </cell>
          <cell r="AG603">
            <v>16</v>
          </cell>
          <cell r="AH603" t="str">
            <v>list(list(c(-93.957913, -93.95791, -93.919975, -93.919978, -93.900366, -93.900799, -93.901066, -93.903293, -93.902808, -93.902897, -93.90106, -93.901047, -93.899255, -93.899242, -93.897714, -93.897419, -93.895942, -93.891972, -93.893505, -93.894595, -93.896016, -93.896031, -93.897329, -93.899579, -93.900975, -93.907257, -93.907227, -93.916592, -93.916625, -93.917908, -93.917898, -93.919934, -93.919909, -93.957928, -93.957913, 40.623709, 40.630982, 40.630906, 40.623654, 40.623605, 40.627107, 40.624427, 
40.624429, 40.627292, 40.638159, 40.638163, 40.630858, 40.630858, 40.628653, 40.628659, 40.625496, 40.625032, 40.624943, 40.623032, 40.62037, 40.620369, 40.61814, 40.616792, 40.616784, 40.616707, 40.616262, 40.611824, 40.612081, 40.609116, 40.60912, 40.611631, 40.611622, 40.609122, 40.6092, 40.623709)))</v>
          </cell>
        </row>
        <row r="604">
          <cell r="A604">
            <v>1939450</v>
          </cell>
          <cell r="B604" t="str">
            <v>Jefferson city, Iowa</v>
          </cell>
          <cell r="C604">
            <v>4182</v>
          </cell>
          <cell r="D604">
            <v>58895</v>
          </cell>
          <cell r="E604">
            <v>7.2999999999999995E-2</v>
          </cell>
          <cell r="F604">
            <v>9.11270983213429E-2</v>
          </cell>
          <cell r="G604">
            <v>8.3932853717026301E-2</v>
          </cell>
          <cell r="H604">
            <v>1.0999999999999999E-2</v>
          </cell>
          <cell r="I604">
            <v>0.50800000000000001</v>
          </cell>
          <cell r="J604">
            <v>-3.7514384349827297E-2</v>
          </cell>
          <cell r="K604">
            <v>0.34282018111254797</v>
          </cell>
          <cell r="L604">
            <v>7.3333333333333306E-2</v>
          </cell>
          <cell r="M604">
            <v>0.23069544364508299</v>
          </cell>
          <cell r="N604">
            <v>0.314569536423841</v>
          </cell>
          <cell r="O604">
            <v>0.369426751592356</v>
          </cell>
          <cell r="P604">
            <v>0.49575371549893799</v>
          </cell>
          <cell r="Q604">
            <v>0.85987261146496796</v>
          </cell>
          <cell r="R604">
            <v>0.314893617021276</v>
          </cell>
          <cell r="S604">
            <v>0.920382165605095</v>
          </cell>
          <cell r="T604">
            <v>0.16454352441613501</v>
          </cell>
          <cell r="U604">
            <v>0.37791932059447902</v>
          </cell>
          <cell r="V604">
            <v>0.73885350318471299</v>
          </cell>
          <cell r="W604">
            <v>2</v>
          </cell>
          <cell r="X604">
            <v>1</v>
          </cell>
          <cell r="Y604">
            <v>1</v>
          </cell>
          <cell r="Z604">
            <v>2</v>
          </cell>
          <cell r="AA604">
            <v>0</v>
          </cell>
          <cell r="AB604">
            <v>2</v>
          </cell>
          <cell r="AC604">
            <v>1</v>
          </cell>
          <cell r="AD604">
            <v>0</v>
          </cell>
          <cell r="AE604">
            <v>1</v>
          </cell>
          <cell r="AF604">
            <v>2</v>
          </cell>
          <cell r="AG604">
            <v>12</v>
          </cell>
          <cell r="AH604" t="str">
            <v>list(list(c(-94.416381, -94.41159, -94.411377, -94.406601, -94.406913, -94.397237, -94.397899, -94.387595, -94.387624, -94.377933, -94.358514, -94.358478, -94.35788, -94.367612, -94.367547, -94.377278, -94.378928, -94.379789, -94.381624, -94.382745, -94.382925, -94.396574, -94.396642, -94.399682, -94.404094, -94.406401, -94.406561, -94.416173, -94.416381, 42.018483, 42.018933, 42.012972, 42.012993, 42.022317, 42.022266, 42.03451, 42.034473, 42.038254, 42.038284, 42.038216, 42.034637, 42.000847, 42.000808, 
41.993679, 41.993672, 41.993671, 41.992181, 41.993264, 41.996854, 42.000795, 42.000701, 42.008013, 42.008895, 42.008662, 42.007887, 42.011529, 42.011585, 42.018483)))</v>
          </cell>
        </row>
        <row r="605">
          <cell r="A605">
            <v>1928380</v>
          </cell>
          <cell r="B605" t="str">
            <v>Forest City city, Iowa</v>
          </cell>
          <cell r="C605">
            <v>4285</v>
          </cell>
          <cell r="D605">
            <v>69205</v>
          </cell>
          <cell r="E605">
            <v>0.124</v>
          </cell>
          <cell r="F605">
            <v>0.12159709618874701</v>
          </cell>
          <cell r="G605">
            <v>3.93224440411373E-2</v>
          </cell>
          <cell r="H605">
            <v>2.7E-2</v>
          </cell>
          <cell r="I605">
            <v>0.35299999999999998</v>
          </cell>
          <cell r="J605">
            <v>3.2281377981209301E-2</v>
          </cell>
          <cell r="K605">
            <v>0.27775658145745802</v>
          </cell>
          <cell r="L605">
            <v>0.104225352112676</v>
          </cell>
          <cell r="M605">
            <v>0.14761040532365299</v>
          </cell>
          <cell r="N605">
            <v>0.56732891832229504</v>
          </cell>
          <cell r="O605">
            <v>0.65180467091295102</v>
          </cell>
          <cell r="P605">
            <v>0.65498938428874698</v>
          </cell>
          <cell r="Q605">
            <v>0.531847133757961</v>
          </cell>
          <cell r="R605">
            <v>0.55638297872340403</v>
          </cell>
          <cell r="S605">
            <v>0.50849256900212303</v>
          </cell>
          <cell r="T605">
            <v>8.2802547770700605E-2</v>
          </cell>
          <cell r="U605">
            <v>0.54458598726114604</v>
          </cell>
          <cell r="V605">
            <v>0.31316348195329002</v>
          </cell>
          <cell r="W605">
            <v>1</v>
          </cell>
          <cell r="X605">
            <v>1</v>
          </cell>
          <cell r="Y605">
            <v>1</v>
          </cell>
          <cell r="Z605">
            <v>1</v>
          </cell>
          <cell r="AA605">
            <v>1</v>
          </cell>
          <cell r="AB605">
            <v>1</v>
          </cell>
          <cell r="AC605">
            <v>0</v>
          </cell>
          <cell r="AD605">
            <v>0</v>
          </cell>
          <cell r="AE605">
            <v>1</v>
          </cell>
          <cell r="AF605">
            <v>0</v>
          </cell>
          <cell r="AG605">
            <v>7</v>
          </cell>
          <cell r="AH605" t="str">
            <v>list(list(c(-93.656254, -93.651367, -93.651406, -93.651584, -93.651245, -93.644194, -93.644224, -93.641674, -93.639865, -93.621861, -93.621861, -93.617778, -93.616931, -93.616933, -93.623292, -93.623274, -93.621793, -93.620303, -93.617394, -93.616953, -93.6218, -93.621936, -93.621673, -93.619807, -93.617216, -93.617243, -93.622728, -93.625444, -93.624411, -93.623326, -93.620622, -93.619956, -93.617293, -93.617276, -93.617175, -93.616864, -93.616263, -93.61583, -93.615749, -93.616024, -93.615786, 
-93.615694, -93.617219, -93.618744, -93.621215, -93.622503, -93.625615, -93.625718, -93.629763, -93.629336, -93.634488, -93.635157, -93.631743, -93.630163, -93.630173, -93.656036, -93.656076, -93.656193, -93.656254, 43.266505, 43.266546, 43.270152, 43.27582, 43.277431, 43.277403, 43.278593, 43.278585, 43.277348, 43.277425, 43.273847, 43.273817, 43.273173, 43.270257, 43.27031, 43.266584, 43.259237, 43.259235, 43.25923, 43.255622, 43.255627, 43.249679, 43.249363, 43.249223, 43.247467, 43.246934, 43.246814, 
43.244033, 43.241239, 43.239387, 43.237876, 43.23585, 43.235879, 43.235679, 43.228041, 43.227706, 43.227399, 43.227062, 43.226767, 43.225743, 43.22517, 43.224983, 43.225069, 43.225276, 43.229322, 43.230217, 43.23076, 43.235132, 43.234751, 43.236845, 43.237157, 43.238711, 43.238502, 43.239145, 43.242035, 43.241831, 43.255515, 43.26288, 43.266505)))</v>
          </cell>
        </row>
        <row r="606">
          <cell r="A606">
            <v>1929955</v>
          </cell>
          <cell r="B606" t="str">
            <v>Garner city, Iowa</v>
          </cell>
          <cell r="C606">
            <v>3065</v>
          </cell>
          <cell r="D606">
            <v>70726</v>
          </cell>
          <cell r="E606">
            <v>0.115</v>
          </cell>
          <cell r="F606">
            <v>7.3859522085445301E-2</v>
          </cell>
          <cell r="G606">
            <v>1.44822592324402E-2</v>
          </cell>
          <cell r="H606">
            <v>1.9E-2</v>
          </cell>
          <cell r="I606">
            <v>0.43099999999999999</v>
          </cell>
          <cell r="J606">
            <v>-2.0453819111537201E-2</v>
          </cell>
          <cell r="K606">
            <v>0.35156594618438403</v>
          </cell>
          <cell r="L606">
            <v>4.2523033309709399E-2</v>
          </cell>
          <cell r="M606">
            <v>0.22085445329471301</v>
          </cell>
          <cell r="N606">
            <v>0.59602649006622499</v>
          </cell>
          <cell r="O606">
            <v>0.613588110403397</v>
          </cell>
          <cell r="P606">
            <v>0.39065817409766401</v>
          </cell>
          <cell r="Q606">
            <v>0.21337579617834301</v>
          </cell>
          <cell r="R606">
            <v>0.43723404255319098</v>
          </cell>
          <cell r="S606">
            <v>0.79511677282377902</v>
          </cell>
          <cell r="T606">
            <v>0.18046709129511601</v>
          </cell>
          <cell r="U606">
            <v>0.23142250530785499</v>
          </cell>
          <cell r="V606">
            <v>0.69745222929936301</v>
          </cell>
          <cell r="W606">
            <v>1</v>
          </cell>
          <cell r="X606">
            <v>1</v>
          </cell>
          <cell r="Y606">
            <v>1</v>
          </cell>
          <cell r="Z606">
            <v>0</v>
          </cell>
          <cell r="AA606">
            <v>1</v>
          </cell>
          <cell r="AB606">
            <v>2</v>
          </cell>
          <cell r="AC606">
            <v>1</v>
          </cell>
          <cell r="AD606">
            <v>0</v>
          </cell>
          <cell r="AE606">
            <v>0</v>
          </cell>
          <cell r="AF606">
            <v>2</v>
          </cell>
          <cell r="AG606">
            <v>9</v>
          </cell>
          <cell r="AH606" t="str">
            <v>list(list(c(-93.616401, -93.616397, -93.610231, -93.610242, -93.606543, -93.606374, -93.602228, -93.602202, -93.600963, -93.586826, -93.586803, -93.589773, -93.589755, -93.592745, -93.5927, -93.59663, -93.596636, -93.591685, -93.591821, -93.598623, -93.599471, -93.603927, -93.603987, -93.60655, -93.606549, -93.606548, -93.604877, -93.604845, -93.606551, -93.606553, -93.611448, -93.61148, -93.61621, -93.616406, -93.616401, 43.105568, 43.1064, 43.106394, 43.112163, 43.112179, 43.115853, 43.115664, 
43.113401, 43.112184, 43.112175, 43.107329, 43.10662, 43.10493, 43.104916, 43.097746, 43.097762, 43.096828, 43.096861, 43.090466, 43.090469, 43.083224, 43.083148, 43.082284, 43.082298, 43.083146, 43.083629, 43.083644, 43.086825, 43.086824, 43.087234, 43.086821, 43.089664, 43.089669, 43.089669, 43.105568)))</v>
          </cell>
        </row>
        <row r="607">
          <cell r="A607">
            <v>1900730</v>
          </cell>
          <cell r="B607" t="str">
            <v>Ainsworth city, Iowa</v>
          </cell>
          <cell r="C607">
            <v>511</v>
          </cell>
          <cell r="D607">
            <v>68333</v>
          </cell>
          <cell r="E607">
            <v>4.2999999999999997E-2</v>
          </cell>
          <cell r="F607">
            <v>0.11764705882352899</v>
          </cell>
          <cell r="G607">
            <v>4.4117647058823498E-2</v>
          </cell>
          <cell r="H607">
            <v>2.5000000000000001E-2</v>
          </cell>
          <cell r="I607">
            <v>0.34</v>
          </cell>
          <cell r="J607">
            <v>-9.8765432098765399E-2</v>
          </cell>
          <cell r="K607">
            <v>0.60949868073878599</v>
          </cell>
          <cell r="L607">
            <v>4.22535211267605E-2</v>
          </cell>
          <cell r="M607">
            <v>0.17647058823529399</v>
          </cell>
          <cell r="N607">
            <v>0.54635761589403897</v>
          </cell>
          <cell r="O607">
            <v>0.168789808917197</v>
          </cell>
          <cell r="P607">
            <v>0.62738853503184699</v>
          </cell>
          <cell r="Q607">
            <v>0.58280254777069995</v>
          </cell>
          <cell r="R607">
            <v>0.52978723404255301</v>
          </cell>
          <cell r="S607">
            <v>0.44055201698513802</v>
          </cell>
          <cell r="T607">
            <v>0.88747346072186795</v>
          </cell>
          <cell r="U607">
            <v>0.22929936305732401</v>
          </cell>
          <cell r="V607">
            <v>0.47770700636942598</v>
          </cell>
          <cell r="W607">
            <v>1</v>
          </cell>
          <cell r="X607">
            <v>0</v>
          </cell>
          <cell r="Y607">
            <v>1</v>
          </cell>
          <cell r="Z607">
            <v>1</v>
          </cell>
          <cell r="AA607">
            <v>1</v>
          </cell>
          <cell r="AB607">
            <v>1</v>
          </cell>
          <cell r="AC607">
            <v>2</v>
          </cell>
          <cell r="AD607">
            <v>2</v>
          </cell>
          <cell r="AE607">
            <v>0</v>
          </cell>
          <cell r="AF607">
            <v>1</v>
          </cell>
          <cell r="AG607">
            <v>10</v>
          </cell>
          <cell r="AH607" t="str">
            <v>list(list(c(-91.561508, -91.558321, -91.547297, -91.547332, -91.547334, -91.561644, -91.561508, 41.294216, 41.293735, 41.293613, 41.288696, 41.286358, 41.286473, 41.294216)))</v>
          </cell>
        </row>
        <row r="608">
          <cell r="A608">
            <v>1967440</v>
          </cell>
          <cell r="B608" t="str">
            <v>Riverside city, Iowa</v>
          </cell>
          <cell r="C608">
            <v>1060</v>
          </cell>
          <cell r="D608">
            <v>84091</v>
          </cell>
          <cell r="E608">
            <v>2.3E-2</v>
          </cell>
          <cell r="F608">
            <v>1.24378109452736E-2</v>
          </cell>
          <cell r="G608">
            <v>4.4776119402985003E-2</v>
          </cell>
          <cell r="H608">
            <v>0.02</v>
          </cell>
          <cell r="I608">
            <v>0.23</v>
          </cell>
          <cell r="J608">
            <v>6.7472306143000996E-2</v>
          </cell>
          <cell r="K608">
            <v>0.31921331316187501</v>
          </cell>
          <cell r="L608">
            <v>0.12608695652173901</v>
          </cell>
          <cell r="M608">
            <v>0.211442786069651</v>
          </cell>
          <cell r="N608">
            <v>0.82560706401766004</v>
          </cell>
          <cell r="O608">
            <v>7.1125265392781301E-2</v>
          </cell>
          <cell r="P608">
            <v>7.4309978768577395E-2</v>
          </cell>
          <cell r="Q608">
            <v>0.59447983014861905</v>
          </cell>
          <cell r="R608">
            <v>0.45531914893616998</v>
          </cell>
          <cell r="S608">
            <v>7.5371549893842801E-2</v>
          </cell>
          <cell r="T608">
            <v>0.13269639065817401</v>
          </cell>
          <cell r="U608">
            <v>0.63588110403397002</v>
          </cell>
          <cell r="V608">
            <v>0.65392781316348103</v>
          </cell>
          <cell r="W608">
            <v>0</v>
          </cell>
          <cell r="X608">
            <v>0</v>
          </cell>
          <cell r="Y608">
            <v>0</v>
          </cell>
          <cell r="Z608">
            <v>1</v>
          </cell>
          <cell r="AA608">
            <v>1</v>
          </cell>
          <cell r="AB608">
            <v>0</v>
          </cell>
          <cell r="AC608">
            <v>0</v>
          </cell>
          <cell r="AD608">
            <v>0</v>
          </cell>
          <cell r="AE608">
            <v>1</v>
          </cell>
          <cell r="AF608">
            <v>1</v>
          </cell>
          <cell r="AG608">
            <v>4</v>
          </cell>
          <cell r="AH608" t="str">
            <v>list(list(c(-91.590016, -91.575936, -91.579842, -91.580362, -91.573738, -91.57703, -91.570642, -91.570568, -91.560879, -91.560898, -91.555791, -91.555417, -91.552628, -91.5537, -91.550371, -91.550838, -91.550764, -91.549799, -91.549949, -91.543901, -91.543848, -91.539828, -91.541458, -91.541506, -91.540185, -91.527078, -91.526899, -91.519876, -91.520357, -91.519682, -91.51986, -91.518733, -91.534022, -91.534782, -91.541475, -91.541417, -91.546325, -91.546276, -91.550439, -91.550285, -91.558786, -91.57056, 
-91.570479, -91.589855, -91.590016, 41.48658, 41.487111, 41.487453, 41.490229, 41.490096, 41.48877, 41.488577, 41.481566, 41.484112, 41.486095, 41.486153, 41.489749, 41.489723, 41.486696, 41.487385, 41.488745, 41.49697, 41.496969, 41.4897, 41.489604, 41.491172, 41.492117, 41.493258, 41.502191, 41.504105, 41.503798, 41.506211, 41.502831, 41.499709, 41.497818, 41.497229, 41.49642, 41.496685, 41.493079, 41.489853, 41.482332, 41.48237, 41.486007, 41.486045, 41.487016, 41.484372, 41.481277, 41.475521, 
41.475743, 41.48658)))</v>
          </cell>
        </row>
        <row r="609">
          <cell r="A609">
            <v>1911395</v>
          </cell>
          <cell r="B609" t="str">
            <v>Casey city, Iowa</v>
          </cell>
          <cell r="C609">
            <v>387</v>
          </cell>
          <cell r="D609">
            <v>58438</v>
          </cell>
          <cell r="E609">
            <v>0.27600000000000002</v>
          </cell>
          <cell r="F609">
            <v>0.14193548387096699</v>
          </cell>
          <cell r="G609">
            <v>9.6774193548387094E-2</v>
          </cell>
          <cell r="H609">
            <v>7.4999999999999997E-2</v>
          </cell>
          <cell r="I609">
            <v>0.33399999999999902</v>
          </cell>
          <cell r="J609">
            <v>-9.1549295774647793E-2</v>
          </cell>
          <cell r="K609">
            <v>0.48031496062992102</v>
          </cell>
          <cell r="L609">
            <v>5.4878048780487798E-2</v>
          </cell>
          <cell r="M609">
            <v>0.21290322580645099</v>
          </cell>
          <cell r="N609">
            <v>0.29359823399558499</v>
          </cell>
          <cell r="O609">
            <v>0.95859872611464902</v>
          </cell>
          <cell r="P609">
            <v>0.74946921443736703</v>
          </cell>
          <cell r="Q609">
            <v>0.89915074309978704</v>
          </cell>
          <cell r="R609">
            <v>0.89255319148936096</v>
          </cell>
          <cell r="S609">
            <v>0.41719745222929899</v>
          </cell>
          <cell r="T609">
            <v>0.58280254777069995</v>
          </cell>
          <cell r="U609">
            <v>0.28025477707006302</v>
          </cell>
          <cell r="V609">
            <v>0.66772823779193202</v>
          </cell>
          <cell r="W609">
            <v>2</v>
          </cell>
          <cell r="X609">
            <v>2</v>
          </cell>
          <cell r="Y609">
            <v>2</v>
          </cell>
          <cell r="Z609">
            <v>2</v>
          </cell>
          <cell r="AA609">
            <v>2</v>
          </cell>
          <cell r="AB609">
            <v>1</v>
          </cell>
          <cell r="AC609">
            <v>2</v>
          </cell>
          <cell r="AD609">
            <v>1</v>
          </cell>
          <cell r="AE609">
            <v>0</v>
          </cell>
          <cell r="AF609">
            <v>1</v>
          </cell>
          <cell r="AG609">
            <v>15</v>
          </cell>
          <cell r="AH609" t="str">
            <v>list(list(c(-94.528661, -94.51424, -94.514106, -94.514099, -94.528609, -94.52857, -94.528515, -94.528661, 41.514592, 41.514641, 41.503849, 41.500304, 41.500387, 41.503621, 41.503683, 41.514592)))</v>
          </cell>
        </row>
        <row r="610">
          <cell r="A610">
            <v>1933420</v>
          </cell>
          <cell r="B610" t="str">
            <v>Guthrie Center city, Iowa</v>
          </cell>
          <cell r="C610">
            <v>1593</v>
          </cell>
          <cell r="D610">
            <v>71116</v>
          </cell>
          <cell r="E610">
            <v>0.14799999999999999</v>
          </cell>
          <cell r="F610">
            <v>0.13293943870014699</v>
          </cell>
          <cell r="G610">
            <v>3.9881831610044299E-2</v>
          </cell>
          <cell r="H610">
            <v>6.9999999999999897E-3</v>
          </cell>
          <cell r="I610">
            <v>0.32600000000000001</v>
          </cell>
          <cell r="J610">
            <v>1.52963671128107E-2</v>
          </cell>
          <cell r="K610">
            <v>0.35588752196836498</v>
          </cell>
          <cell r="L610">
            <v>0.134271099744245</v>
          </cell>
          <cell r="M610">
            <v>0.20827178729689799</v>
          </cell>
          <cell r="N610">
            <v>0.60485651214128</v>
          </cell>
          <cell r="O610">
            <v>0.76539278131634803</v>
          </cell>
          <cell r="P610">
            <v>0.71231422505307795</v>
          </cell>
          <cell r="Q610">
            <v>0.53715498938428796</v>
          </cell>
          <cell r="R610">
            <v>0.25957446808510598</v>
          </cell>
          <cell r="S610">
            <v>0.38004246284500998</v>
          </cell>
          <cell r="T610">
            <v>0.18789808917197401</v>
          </cell>
          <cell r="U610">
            <v>0.67197452229299304</v>
          </cell>
          <cell r="V610">
            <v>0.63588110403397002</v>
          </cell>
          <cell r="W610">
            <v>1</v>
          </cell>
          <cell r="X610">
            <v>2</v>
          </cell>
          <cell r="Y610">
            <v>2</v>
          </cell>
          <cell r="Z610">
            <v>1</v>
          </cell>
          <cell r="AA610">
            <v>0</v>
          </cell>
          <cell r="AB610">
            <v>1</v>
          </cell>
          <cell r="AC610">
            <v>0</v>
          </cell>
          <cell r="AD610">
            <v>0</v>
          </cell>
          <cell r="AE610">
            <v>2</v>
          </cell>
          <cell r="AF610">
            <v>1</v>
          </cell>
          <cell r="AG610">
            <v>10</v>
          </cell>
          <cell r="AH610" t="str">
            <v>list(list(c(-94.517403, -94.516148, -94.516119, -94.512719, -94.509026, -94.50837, -94.510524, -94.511166, -94.507238, -94.50084, -94.500826, -94.483168, -94.482997, -94.478554, -94.47826, -94.483084, -94.482983, -94.487842, -94.487858, -94.512611, -94.512583, -94.517378, -94.517403, 41.680965, 41.680968, 41.684593, 41.6846, 41.684625, 41.684761, 41.688135, 41.689142, 41.68911, 41.689402, 41.688191, 41.688134, 41.68096, 41.681261, 41.677775, 41.677747, 41.673655, 41.673714, 41.666569, 41.666543, 
41.67472, 41.673483, 41.680965)))</v>
          </cell>
        </row>
        <row r="611">
          <cell r="A611">
            <v>1961320</v>
          </cell>
          <cell r="B611" t="str">
            <v>Panora city, Iowa</v>
          </cell>
          <cell r="C611">
            <v>1091</v>
          </cell>
          <cell r="D611">
            <v>66339</v>
          </cell>
          <cell r="E611">
            <v>9.2999999999999999E-2</v>
          </cell>
          <cell r="F611">
            <v>0.142622950819672</v>
          </cell>
          <cell r="G611">
            <v>1.14754098360655E-2</v>
          </cell>
          <cell r="H611">
            <v>6.3E-2</v>
          </cell>
          <cell r="I611">
            <v>0.42</v>
          </cell>
          <cell r="J611">
            <v>-2.9359430604982199E-2</v>
          </cell>
          <cell r="K611">
            <v>0.42403177755709998</v>
          </cell>
          <cell r="L611">
            <v>9.76331360946745E-2</v>
          </cell>
          <cell r="M611">
            <v>0.26065573770491801</v>
          </cell>
          <cell r="N611">
            <v>0.50662251655629098</v>
          </cell>
          <cell r="O611">
            <v>0.48832271762208002</v>
          </cell>
          <cell r="P611">
            <v>0.75265392781316298</v>
          </cell>
          <cell r="Q611">
            <v>0.19002123142250499</v>
          </cell>
          <cell r="R611">
            <v>0.86170212765957399</v>
          </cell>
          <cell r="S611">
            <v>0.77176220806794005</v>
          </cell>
          <cell r="T611">
            <v>0.38428874734607199</v>
          </cell>
          <cell r="U611">
            <v>0.51380042462844999</v>
          </cell>
          <cell r="V611">
            <v>0.83121019108280203</v>
          </cell>
          <cell r="W611">
            <v>1</v>
          </cell>
          <cell r="X611">
            <v>1</v>
          </cell>
          <cell r="Y611">
            <v>2</v>
          </cell>
          <cell r="Z611">
            <v>0</v>
          </cell>
          <cell r="AA611">
            <v>2</v>
          </cell>
          <cell r="AB611">
            <v>2</v>
          </cell>
          <cell r="AC611">
            <v>1</v>
          </cell>
          <cell r="AD611">
            <v>1</v>
          </cell>
          <cell r="AE611">
            <v>1</v>
          </cell>
          <cell r="AF611">
            <v>2</v>
          </cell>
          <cell r="AG611">
            <v>13</v>
          </cell>
          <cell r="AH611" t="str">
            <v>list(list(c(-94.383385, -94.381751, -94.381607, -94.380405, -94.376776, -94.37685, -94.374117, -94.375776, -94.376959, -94.377032, -94.374637, -94.374639, -94.362609, -94.362594, -94.348046, -94.348009, -94.34322, -94.343182, -94.347996, -94.347932, -94.365854, -94.366143, -94.370505, -94.372209, -94.372307, -94.374226, -94.374649, -94.37363, -94.374139, -94.37536, -94.3813, -94.381791, -94.383756, -94.383385, 41.68385, 41.684196, 41.68418, 41.686768, 41.686804, 41.689064, 41.689853, 41.691377, 41.691344, 
41.69891, 41.69892, 41.700922, 41.701291, 41.699043, 41.699121, 41.691834, 41.69188, 41.688269, 41.688252, 41.684501, 41.684497, 41.684974, 41.685709, 41.685715, 41.68681, 41.685837, 41.684136, 41.683082, 41.681108, 41.680216, 41.678398, 41.677317, 41.677428, 41.68385)))</v>
          </cell>
        </row>
        <row r="612">
          <cell r="A612">
            <v>1982335</v>
          </cell>
          <cell r="B612" t="str">
            <v>Washington city, Iowa</v>
          </cell>
          <cell r="C612">
            <v>7352</v>
          </cell>
          <cell r="D612">
            <v>55373</v>
          </cell>
          <cell r="E612">
            <v>0.128</v>
          </cell>
          <cell r="F612">
            <v>0.150806196648751</v>
          </cell>
          <cell r="G612">
            <v>4.6158710085362001E-2</v>
          </cell>
          <cell r="H612">
            <v>3.3000000000000002E-2</v>
          </cell>
          <cell r="I612">
            <v>0.36899999999999999</v>
          </cell>
          <cell r="J612">
            <v>1.18359482521332E-2</v>
          </cell>
          <cell r="K612">
            <v>0.424284032954099</v>
          </cell>
          <cell r="L612">
            <v>6.3647128478389506E-2</v>
          </cell>
          <cell r="M612">
            <v>0.27726841606070102</v>
          </cell>
          <cell r="N612">
            <v>0.22516556291390699</v>
          </cell>
          <cell r="O612">
            <v>0.67834394904458595</v>
          </cell>
          <cell r="P612">
            <v>0.78450106157112498</v>
          </cell>
          <cell r="Q612">
            <v>0.60828025477707004</v>
          </cell>
          <cell r="R612">
            <v>0.626595744680851</v>
          </cell>
          <cell r="S612">
            <v>0.58598726114649602</v>
          </cell>
          <cell r="T612">
            <v>0.38535031847133699</v>
          </cell>
          <cell r="U612">
            <v>0.33333333333333298</v>
          </cell>
          <cell r="V612">
            <v>0.86836518046709099</v>
          </cell>
          <cell r="W612">
            <v>2</v>
          </cell>
          <cell r="X612">
            <v>2</v>
          </cell>
          <cell r="Y612">
            <v>2</v>
          </cell>
          <cell r="Z612">
            <v>1</v>
          </cell>
          <cell r="AA612">
            <v>1</v>
          </cell>
          <cell r="AB612">
            <v>1</v>
          </cell>
          <cell r="AC612">
            <v>0</v>
          </cell>
          <cell r="AD612">
            <v>1</v>
          </cell>
          <cell r="AE612">
            <v>1</v>
          </cell>
          <cell r="AF612">
            <v>2</v>
          </cell>
          <cell r="AG612">
            <v>13</v>
          </cell>
          <cell r="AH612" t="str">
            <v>list(list(c(-91.723524, -91.722077, -91.720651, -91.716951, -91.71753, -91.715531, -91.703335, -91.703225, -91.692792, -91.683122, -91.683241, -91.678352, -91.678476, -91.66867, -91.668741, -91.665457, -91.66485, -91.659104, -91.659092, -91.665198, -91.666417, -91.666419, -91.668837, -91.668748, -91.678453, -91.678311, -91.679224, -91.684084, -91.684158, -91.691516, -91.691531, -91.693462, -91.691446, -91.691371, -91.6908, -91.692908, -91.69327, -91.697723, -91.702599, -91.702617, -91.699128, -91.69912, 
-91.69778, -91.697908, -91.701574, -91.701576, -91.707537, -91.707467, -91.713915, -91.714108, -91.710396, -91.71158, -91.71599, -91.716003, -91.720805, -91.720697, -91.723536, -91.723524, 41.31172, 41.312245, 41.310717, 41.31059, 41.308471, 41.308121, 41.308639, 41.31594, 41.316252, 41.316343, 41.313479, 41.313526, 41.309181, 41.309079, 41.302758, 41.302694, 41.29806, 41.295623, 41.294556, 41.294497, 41.29814, 41.296347, 41.296334, 41.287164, 41.287189, 41.280447, 41.279755, 41.279728, 41.283185, 
41.28309, 41.283352, 41.283328, 41.281818, 41.280898, 41.278815, 41.278574, 41.27682, 41.277212, 41.277052, 41.278176, 41.278405, 41.279605, 41.27999, 41.283563, 41.28358, 41.284382, 41.284172, 41.279281, 41.279051, 41.283336, 41.286528, 41.287594, 41.287616, 41.297174, 41.297166, 41.308147, 41.308169, 41.31172)))</v>
          </cell>
        </row>
        <row r="613">
          <cell r="A613">
            <v>1934185</v>
          </cell>
          <cell r="B613" t="str">
            <v>Hanlontown city, Iowa</v>
          </cell>
          <cell r="C613">
            <v>206</v>
          </cell>
          <cell r="D613">
            <v>72813</v>
          </cell>
          <cell r="E613">
            <v>1.6E-2</v>
          </cell>
          <cell r="F613">
            <v>0.161904761904761</v>
          </cell>
          <cell r="G613">
            <v>0</v>
          </cell>
          <cell r="H613">
            <v>6.2E-2</v>
          </cell>
          <cell r="I613">
            <v>0.19899999999999901</v>
          </cell>
          <cell r="J613">
            <v>-8.8495575221238895E-2</v>
          </cell>
          <cell r="K613">
            <v>0.35625000000000001</v>
          </cell>
          <cell r="L613">
            <v>3.6697247706422E-2</v>
          </cell>
          <cell r="M613">
            <v>0.12380952380952299</v>
          </cell>
          <cell r="N613">
            <v>0.64017660044150104</v>
          </cell>
          <cell r="O613">
            <v>5.30785562632696E-2</v>
          </cell>
          <cell r="P613">
            <v>0.81953290870488305</v>
          </cell>
          <cell r="Q613">
            <v>0</v>
          </cell>
          <cell r="R613">
            <v>0.85638297872340396</v>
          </cell>
          <cell r="S613">
            <v>2.8662420382165599E-2</v>
          </cell>
          <cell r="T613">
            <v>0.18895966029723901</v>
          </cell>
          <cell r="U613">
            <v>0.19532908704883201</v>
          </cell>
          <cell r="V613">
            <v>0.20806794055201699</v>
          </cell>
          <cell r="W613">
            <v>1</v>
          </cell>
          <cell r="X613">
            <v>0</v>
          </cell>
          <cell r="Y613">
            <v>2</v>
          </cell>
          <cell r="Z613">
            <v>0</v>
          </cell>
          <cell r="AA613">
            <v>2</v>
          </cell>
          <cell r="AB613">
            <v>0</v>
          </cell>
          <cell r="AC613">
            <v>2</v>
          </cell>
          <cell r="AD613">
            <v>0</v>
          </cell>
          <cell r="AE613">
            <v>0</v>
          </cell>
          <cell r="AF613">
            <v>0</v>
          </cell>
          <cell r="AG613">
            <v>7</v>
          </cell>
          <cell r="AH613" t="str">
            <v>list(list(c(-93.388544, -93.378699, -93.36924, -93.369282, -93.378714, -93.388572, -93.388544, 43.288136, 43.288129, 43.288235, 43.273777, 43.273709, 43.273703, 43.288136)))</v>
          </cell>
        </row>
        <row r="614">
          <cell r="A614">
            <v>1948900</v>
          </cell>
          <cell r="B614" t="str">
            <v>Manly city, Iowa</v>
          </cell>
          <cell r="C614">
            <v>1256</v>
          </cell>
          <cell r="D614">
            <v>72813</v>
          </cell>
          <cell r="E614">
            <v>6.8000000000000005E-2</v>
          </cell>
          <cell r="F614">
            <v>5.7513914656771803E-2</v>
          </cell>
          <cell r="G614">
            <v>2.7829313543599202E-2</v>
          </cell>
          <cell r="H614">
            <v>3.5000000000000003E-2</v>
          </cell>
          <cell r="I614">
            <v>0.26300000000000001</v>
          </cell>
          <cell r="J614">
            <v>-5.0642479213907701E-2</v>
          </cell>
          <cell r="K614">
            <v>0.464864864864864</v>
          </cell>
          <cell r="L614">
            <v>9.7152428810720198E-2</v>
          </cell>
          <cell r="M614">
            <v>9.8330241187383996E-2</v>
          </cell>
          <cell r="N614">
            <v>0.64017660044150104</v>
          </cell>
          <cell r="O614">
            <v>0.33014861995753703</v>
          </cell>
          <cell r="P614">
            <v>0.29511677282377902</v>
          </cell>
          <cell r="Q614">
            <v>0.37898089171974503</v>
          </cell>
          <cell r="R614">
            <v>0.65</v>
          </cell>
          <cell r="S614">
            <v>0.14118895966029699</v>
          </cell>
          <cell r="T614">
            <v>0.52866242038216504</v>
          </cell>
          <cell r="U614">
            <v>0.51061571125265304</v>
          </cell>
          <cell r="V614">
            <v>0.12314225053078499</v>
          </cell>
          <cell r="W614">
            <v>1</v>
          </cell>
          <cell r="X614">
            <v>1</v>
          </cell>
          <cell r="Y614">
            <v>0</v>
          </cell>
          <cell r="Z614">
            <v>1</v>
          </cell>
          <cell r="AA614">
            <v>1</v>
          </cell>
          <cell r="AB614">
            <v>0</v>
          </cell>
          <cell r="AC614">
            <v>1</v>
          </cell>
          <cell r="AD614">
            <v>1</v>
          </cell>
          <cell r="AE614">
            <v>1</v>
          </cell>
          <cell r="AF614">
            <v>0</v>
          </cell>
          <cell r="AG614">
            <v>7</v>
          </cell>
          <cell r="AH614" t="str">
            <v>list(list(c(-93.212701, -93.210871, -93.211136, -93.204147, -93.191362, -93.19118, -93.203503, -93.203857, -93.211012, -93.210909, -93.212889, -93.212701, 43.284147, 43.284137, 43.298628, 43.298558, 43.298586, 43.276822, 43.276806, 43.280433, 43.280484, 43.282574, 43.282622, 43.284147)))</v>
          </cell>
        </row>
        <row r="615">
          <cell r="A615">
            <v>1933645</v>
          </cell>
          <cell r="B615" t="str">
            <v>Halbur city, Iowa</v>
          </cell>
          <cell r="C615">
            <v>243</v>
          </cell>
          <cell r="D615">
            <v>84250</v>
          </cell>
          <cell r="E615">
            <v>2.5000000000000001E-2</v>
          </cell>
          <cell r="F615">
            <v>3.8095238095238099E-2</v>
          </cell>
          <cell r="G615">
            <v>5.7142857142857099E-2</v>
          </cell>
          <cell r="H615">
            <v>0</v>
          </cell>
          <cell r="I615">
            <v>0.23199999999999901</v>
          </cell>
          <cell r="J615">
            <v>-1.21951219512195E-2</v>
          </cell>
          <cell r="K615">
            <v>0.380368098159509</v>
          </cell>
          <cell r="L615">
            <v>9.4339622641509396E-3</v>
          </cell>
          <cell r="M615">
            <v>0.18095238095238</v>
          </cell>
          <cell r="N615">
            <v>0.83112582781456901</v>
          </cell>
          <cell r="O615">
            <v>8.0679405520169806E-2</v>
          </cell>
          <cell r="P615">
            <v>0.18365180467091199</v>
          </cell>
          <cell r="Q615">
            <v>0.70806794055201605</v>
          </cell>
          <cell r="R615">
            <v>0</v>
          </cell>
          <cell r="S615">
            <v>7.9617834394904399E-2</v>
          </cell>
          <cell r="T615">
            <v>0.259023354564755</v>
          </cell>
          <cell r="U615">
            <v>0.112526539278131</v>
          </cell>
          <cell r="V615">
            <v>0.498938428874734</v>
          </cell>
          <cell r="W615">
            <v>0</v>
          </cell>
          <cell r="X615">
            <v>0</v>
          </cell>
          <cell r="Y615">
            <v>0</v>
          </cell>
          <cell r="Z615">
            <v>2</v>
          </cell>
          <cell r="AA615">
            <v>0</v>
          </cell>
          <cell r="AB615">
            <v>0</v>
          </cell>
          <cell r="AC615">
            <v>1</v>
          </cell>
          <cell r="AD615">
            <v>0</v>
          </cell>
          <cell r="AE615">
            <v>0</v>
          </cell>
          <cell r="AF615">
            <v>1</v>
          </cell>
          <cell r="AG615">
            <v>4</v>
          </cell>
          <cell r="AH615" t="str">
            <v>list(list(c(-94.976155, -94.974581, -94.969436, -94.968058, -94.968084, -94.965905, -94.966001, -94.970856, -94.974374, -94.974387, -94.976216, -94.976155, 42.008057, 42.00804, 42.010383, 42.010357, 42.007961, 42.007937, 42.004385, 42.004425, 42.003951, 41.996916, 41.996871, 42.008057)))</v>
          </cell>
        </row>
        <row r="616">
          <cell r="A616">
            <v>1945840</v>
          </cell>
          <cell r="B616" t="str">
            <v>Little Sioux city, Iowa</v>
          </cell>
          <cell r="C616">
            <v>166</v>
          </cell>
          <cell r="D616" t="str">
            <v>NA</v>
          </cell>
          <cell r="E616">
            <v>0.25600000000000001</v>
          </cell>
          <cell r="F616">
            <v>0.231884057971014</v>
          </cell>
          <cell r="G616">
            <v>0.115942028985507</v>
          </cell>
          <cell r="H616">
            <v>0.02</v>
          </cell>
          <cell r="I616">
            <v>0.51900000000000002</v>
          </cell>
          <cell r="J616">
            <v>-2.3529411764705799E-2</v>
          </cell>
          <cell r="K616">
            <v>0.56701030927835006</v>
          </cell>
          <cell r="L616">
            <v>0.42342342342342298</v>
          </cell>
          <cell r="M616">
            <v>0.36231884057970998</v>
          </cell>
          <cell r="N616">
            <v>0</v>
          </cell>
          <cell r="O616">
            <v>0.950106157112526</v>
          </cell>
          <cell r="P616">
            <v>0.94055201698513802</v>
          </cell>
          <cell r="Q616">
            <v>0.93205944798301399</v>
          </cell>
          <cell r="R616">
            <v>0.45531914893616998</v>
          </cell>
          <cell r="S616">
            <v>0.93312101910828005</v>
          </cell>
          <cell r="T616">
            <v>0.81528662420382103</v>
          </cell>
          <cell r="U616">
            <v>0.97558386411889597</v>
          </cell>
          <cell r="V616">
            <v>0.97876857749469204</v>
          </cell>
          <cell r="W616">
            <v>2</v>
          </cell>
          <cell r="X616">
            <v>2</v>
          </cell>
          <cell r="Y616">
            <v>2</v>
          </cell>
          <cell r="Z616">
            <v>2</v>
          </cell>
          <cell r="AA616">
            <v>1</v>
          </cell>
          <cell r="AB616">
            <v>2</v>
          </cell>
          <cell r="AC616">
            <v>1</v>
          </cell>
          <cell r="AD616">
            <v>2</v>
          </cell>
          <cell r="AE616">
            <v>2</v>
          </cell>
          <cell r="AF616">
            <v>2</v>
          </cell>
          <cell r="AG616">
            <v>18</v>
          </cell>
          <cell r="AH616" t="str">
            <v>list(list(c(-96.040676, -96.040556, -96.034411, -96.029196, -96.026044, -96.022952, -96.019874, -96.019889, -96.016174, -96.016184, -96.039925, -96.040676, -96.040676, 41.805842, 41.810945, 41.808343, 41.808613, 41.81036, 41.813052, 41.813044, 41.809593, 41.809436, 41.805697, 41.805731, 41.805794, 41.805842)))</v>
          </cell>
        </row>
        <row r="617">
          <cell r="A617">
            <v>1946155</v>
          </cell>
          <cell r="B617" t="str">
            <v>Logan city, Iowa</v>
          </cell>
          <cell r="C617">
            <v>1397</v>
          </cell>
          <cell r="D617">
            <v>84833</v>
          </cell>
          <cell r="E617">
            <v>4.5999999999999999E-2</v>
          </cell>
          <cell r="F617">
            <v>5.4924242424242403E-2</v>
          </cell>
          <cell r="G617">
            <v>1.7045454545454499E-2</v>
          </cell>
          <cell r="H617">
            <v>1.0999999999999999E-2</v>
          </cell>
          <cell r="I617">
            <v>0.27200000000000002</v>
          </cell>
          <cell r="J617">
            <v>-8.9308996088657097E-2</v>
          </cell>
          <cell r="K617">
            <v>0.355778894472361</v>
          </cell>
          <cell r="L617">
            <v>0.16323296354992001</v>
          </cell>
          <cell r="M617">
            <v>0.100378787878787</v>
          </cell>
          <cell r="N617">
            <v>0.83664459161147897</v>
          </cell>
          <cell r="O617">
            <v>0.19002123142250499</v>
          </cell>
          <cell r="P617">
            <v>0.26857749469214398</v>
          </cell>
          <cell r="Q617">
            <v>0.243099787685774</v>
          </cell>
          <cell r="R617">
            <v>0.314893617021276</v>
          </cell>
          <cell r="S617">
            <v>0.17409766454352399</v>
          </cell>
          <cell r="T617">
            <v>0.186836518046709</v>
          </cell>
          <cell r="U617">
            <v>0.77600849256900195</v>
          </cell>
          <cell r="V617">
            <v>0.13481953290870399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2</v>
          </cell>
          <cell r="AD617">
            <v>0</v>
          </cell>
          <cell r="AE617">
            <v>2</v>
          </cell>
          <cell r="AF617">
            <v>0</v>
          </cell>
          <cell r="AG617">
            <v>4</v>
          </cell>
          <cell r="AH617" t="str">
            <v>list(list(c(-95.802038, -95.790941, -95.789966, -95.78995, -95.792283, -95.792277, -95.794676, -95.794732, -95.79113, -95.792134, -95.785079, -95.78545, -95.787422, -95.78199, -95.780218, -95.781663, -95.782078, -95.78311, -95.782373, -95.783285, -95.786399, -95.787056, -95.788908, -95.790383, -95.791657, -95.794667, -95.796493, -95.799543, -95.799535, -95.799496, -95.799495, -95.801383, -95.802038, 41.649834, 41.649811, 41.650234, 41.651633, 41.651595, 41.653412, 41.653416, 41.65704, 41.657032, 
41.658488, 41.658446, 41.650443, 41.649795, 41.649754, 41.649547, 41.648515, 41.646474, 41.644955, 41.642485, 41.640029, 41.638498, 41.637427, 41.63652, 41.636506, 41.63556, 41.637018, 41.635324, 41.635348, 41.636067, 41.640587, 41.645509, 41.647396, 41.649834)), list(c(-95.806323, -95.804736, -95.801981, -95.802088, -95.802038, -95.802063, -95.806336, -95.806323, 41.650559, 41.650788, 41.650669, 41.64998, 41.649834, 41.649833, 41.649871, 41.650559)))</v>
          </cell>
        </row>
        <row r="618">
          <cell r="A618">
            <v>1986835</v>
          </cell>
          <cell r="B618" t="str">
            <v>Woodbine city, Iowa</v>
          </cell>
          <cell r="C618">
            <v>1625</v>
          </cell>
          <cell r="D618">
            <v>50804</v>
          </cell>
          <cell r="E618">
            <v>0.126</v>
          </cell>
          <cell r="F618">
            <v>0.129263913824057</v>
          </cell>
          <cell r="G618">
            <v>5.9245960502692999E-2</v>
          </cell>
          <cell r="H618">
            <v>0.04</v>
          </cell>
          <cell r="I618">
            <v>0.36599999999999999</v>
          </cell>
          <cell r="J618">
            <v>0.113776559287183</v>
          </cell>
          <cell r="K618">
            <v>0.430434782608695</v>
          </cell>
          <cell r="L618">
            <v>0.181409295352323</v>
          </cell>
          <cell r="M618">
            <v>0.27827648114901199</v>
          </cell>
          <cell r="N618">
            <v>0.13024282560706399</v>
          </cell>
          <cell r="O618">
            <v>0.66560509554140102</v>
          </cell>
          <cell r="P618">
            <v>0.68683651804670898</v>
          </cell>
          <cell r="Q618">
            <v>0.727176220806794</v>
          </cell>
          <cell r="R618">
            <v>0.70106382978723403</v>
          </cell>
          <cell r="S618">
            <v>0.56900212314224996</v>
          </cell>
          <cell r="T618">
            <v>0.40552016985138001</v>
          </cell>
          <cell r="U618">
            <v>0.81528662420382103</v>
          </cell>
          <cell r="V618">
            <v>0.870488322717622</v>
          </cell>
          <cell r="W618">
            <v>2</v>
          </cell>
          <cell r="X618">
            <v>1</v>
          </cell>
          <cell r="Y618">
            <v>2</v>
          </cell>
          <cell r="Z618">
            <v>2</v>
          </cell>
          <cell r="AA618">
            <v>2</v>
          </cell>
          <cell r="AB618">
            <v>1</v>
          </cell>
          <cell r="AC618">
            <v>0</v>
          </cell>
          <cell r="AD618">
            <v>1</v>
          </cell>
          <cell r="AE618">
            <v>2</v>
          </cell>
          <cell r="AF618">
            <v>2</v>
          </cell>
          <cell r="AG618">
            <v>15</v>
          </cell>
          <cell r="AH618" t="str">
            <v>list(list(c(-95.731731, -95.72168, -95.719573, -95.712331, -95.712239, -95.710264, -95.710257, -95.707433, -95.704591, -95.697025, -95.698484, -95.702037, -95.701259, -95.699093, -95.699889, -95.697902, -95.697933, -95.701408, -95.702735, -95.702807, -95.712662, -95.71254, -95.716497, -95.718861, -95.715018, -95.714973, -95.716511, -95.716498, -95.71727, -95.719055, -95.719071, -95.722091, -95.722051, -95.726868, -95.726837, -95.731747, -95.731731, 41.743893, 41.743743, 41.743694, 41.743636, 41.74595, 
41.745948, 41.747267, 41.74726, 41.74496, 41.744963, 41.741887, 41.741917, 41.740493, 41.740502, 41.738239, 41.738245, 41.730873, 41.730889, 41.727761, 41.721919, 41.721924, 41.72549, 41.72294, 41.725604, 41.725554, 41.731048, 41.731063, 41.732767, 41.733689, 41.733851, 41.732797, 41.732842, 41.736459, 41.73651, 41.74021, 41.740307, 41.743893)))</v>
          </cell>
        </row>
        <row r="619">
          <cell r="A619">
            <v>1943725</v>
          </cell>
          <cell r="B619" t="str">
            <v>Laurens city, Iowa</v>
          </cell>
          <cell r="C619">
            <v>1264</v>
          </cell>
          <cell r="D619">
            <v>48988</v>
          </cell>
          <cell r="E619">
            <v>0.15</v>
          </cell>
          <cell r="F619">
            <v>0.162264150943396</v>
          </cell>
          <cell r="G619">
            <v>6.0377358490565997E-2</v>
          </cell>
          <cell r="H619">
            <v>6.3E-2</v>
          </cell>
          <cell r="I619">
            <v>0.36499999999999999</v>
          </cell>
          <cell r="J619">
            <v>4.7694753577106497E-3</v>
          </cell>
          <cell r="K619">
            <v>0.43216630196936501</v>
          </cell>
          <cell r="L619">
            <v>0.19786910197869101</v>
          </cell>
          <cell r="M619">
            <v>0.19811320754716899</v>
          </cell>
          <cell r="N619">
            <v>0.101545253863134</v>
          </cell>
          <cell r="O619">
            <v>0.77176220806794005</v>
          </cell>
          <cell r="P619">
            <v>0.822717622080679</v>
          </cell>
          <cell r="Q619">
            <v>0.73885350318471299</v>
          </cell>
          <cell r="R619">
            <v>0.86170212765957399</v>
          </cell>
          <cell r="S619">
            <v>0.56263269639065805</v>
          </cell>
          <cell r="T619">
            <v>0.41613588110403399</v>
          </cell>
          <cell r="U619">
            <v>0.84076433121019101</v>
          </cell>
          <cell r="V619">
            <v>0.579617834394904</v>
          </cell>
          <cell r="W619">
            <v>2</v>
          </cell>
          <cell r="X619">
            <v>2</v>
          </cell>
          <cell r="Y619">
            <v>2</v>
          </cell>
          <cell r="Z619">
            <v>2</v>
          </cell>
          <cell r="AA619">
            <v>2</v>
          </cell>
          <cell r="AB619">
            <v>1</v>
          </cell>
          <cell r="AC619">
            <v>0</v>
          </cell>
          <cell r="AD619">
            <v>1</v>
          </cell>
          <cell r="AE619">
            <v>2</v>
          </cell>
          <cell r="AF619">
            <v>1</v>
          </cell>
          <cell r="AG619">
            <v>15</v>
          </cell>
          <cell r="AH619" t="str">
            <v>list(list(c(-94.856241, -94.856227, -94.857578, -94.856216, -94.851759, -94.851717, -94.848365, -94.848417, -94.846303, -94.846282, -94.841336, -94.841349, -94.839115, -94.838118, -94.838626, -94.841954, -94.841613, -94.846053, -94.844758, -94.844773, -94.848273, -94.848309, -94.851453, -94.856118, -94.856175, -94.861553, -94.856241, 42.848789, 42.852783, 42.853226, 42.853782, 42.853816, 42.854883, 42.854818, 42.85353, 42.853487, 42.854591, 42.852109, 42.849786, 42.849768, 42.846688, 42.842067, 42.838412, 
42.840559, 42.84061, 42.841359, 42.842626, 42.842687, 42.840869, 42.842729, 42.842754, 42.845315, 42.849184, 42.848789)))</v>
          </cell>
        </row>
        <row r="620">
          <cell r="A620">
            <v>1939585</v>
          </cell>
          <cell r="B620" t="str">
            <v>Jesup city, Iowa</v>
          </cell>
          <cell r="C620">
            <v>2508</v>
          </cell>
          <cell r="D620">
            <v>89408</v>
          </cell>
          <cell r="E620">
            <v>7.0000000000000007E-2</v>
          </cell>
          <cell r="F620">
            <v>0.17720207253886</v>
          </cell>
          <cell r="G620">
            <v>5.4922279792746102E-2</v>
          </cell>
          <cell r="H620">
            <v>5.1999999999999998E-2</v>
          </cell>
          <cell r="I620">
            <v>0.316</v>
          </cell>
          <cell r="J620">
            <v>-4.7619047619047597E-3</v>
          </cell>
          <cell r="K620">
            <v>0.32683846637335001</v>
          </cell>
          <cell r="L620">
            <v>6.2196307094266198E-2</v>
          </cell>
          <cell r="M620">
            <v>0.18860103626943001</v>
          </cell>
          <cell r="N620">
            <v>0.87306843267108103</v>
          </cell>
          <cell r="O620">
            <v>0.34501061571125202</v>
          </cell>
          <cell r="P620">
            <v>0.86518046709129504</v>
          </cell>
          <cell r="Q620">
            <v>0.69108280254776999</v>
          </cell>
          <cell r="R620">
            <v>0.80212765957446797</v>
          </cell>
          <cell r="S620">
            <v>0.337579617834394</v>
          </cell>
          <cell r="T620">
            <v>0.138004246284501</v>
          </cell>
          <cell r="U620">
            <v>0.32484076433121001</v>
          </cell>
          <cell r="V620">
            <v>0.53715498938428796</v>
          </cell>
          <cell r="W620">
            <v>0</v>
          </cell>
          <cell r="X620">
            <v>1</v>
          </cell>
          <cell r="Y620">
            <v>2</v>
          </cell>
          <cell r="Z620">
            <v>2</v>
          </cell>
          <cell r="AA620">
            <v>2</v>
          </cell>
          <cell r="AB620">
            <v>1</v>
          </cell>
          <cell r="AC620">
            <v>1</v>
          </cell>
          <cell r="AD620">
            <v>0</v>
          </cell>
          <cell r="AE620">
            <v>0</v>
          </cell>
          <cell r="AF620">
            <v>1</v>
          </cell>
          <cell r="AG620">
            <v>10</v>
          </cell>
          <cell r="AH620" t="str">
            <v>list(list(c(-92.08171, -92.071223, -92.071227, -92.065296, -92.065287, -92.061447, -92.051742, -92.051503, -92.046856, -92.046558, -92.049796, -92.051096, -92.051064, -92.054571, -92.055875, -92.055892, -92.057135, -92.057163, -92.055921, -92.055929, -92.05769, -92.061143, -92.064187, -92.064192, -92.074003, -92.073971, -92.081446, -92.08171, 42.482758, 42.482735, 42.484149, 42.484182, 42.48272, 42.482719, 42.482655, 42.475113, 42.475216, 42.470378, 42.468138, 42.468148, 42.466988, 42.467251, 42.464787, 
42.465981, 42.465976, 42.467094, 42.467119, 42.467639, 42.46822, 42.468236, 42.468221, 42.464148, 42.464101, 42.468205, 42.468192, 42.482758)))</v>
          </cell>
        </row>
        <row r="621">
          <cell r="A621">
            <v>1916500</v>
          </cell>
          <cell r="B621" t="str">
            <v>Corning city, Iowa</v>
          </cell>
          <cell r="C621">
            <v>1564</v>
          </cell>
          <cell r="D621">
            <v>64773</v>
          </cell>
          <cell r="E621">
            <v>0.124</v>
          </cell>
          <cell r="F621">
            <v>0.13256484149855899</v>
          </cell>
          <cell r="G621">
            <v>7.9250720461095103E-2</v>
          </cell>
          <cell r="H621">
            <v>0.06</v>
          </cell>
          <cell r="I621">
            <v>0.39700000000000002</v>
          </cell>
          <cell r="J621">
            <v>-4.3425076452599298E-2</v>
          </cell>
          <cell r="K621">
            <v>0.36238136324417602</v>
          </cell>
          <cell r="L621">
            <v>0.18289786223277901</v>
          </cell>
          <cell r="M621">
            <v>0.227665706051873</v>
          </cell>
          <cell r="N621">
            <v>0.45695364238410502</v>
          </cell>
          <cell r="O621">
            <v>0.65180467091295102</v>
          </cell>
          <cell r="P621">
            <v>0.71019108280254695</v>
          </cell>
          <cell r="Q621">
            <v>0.83970276008492495</v>
          </cell>
          <cell r="R621">
            <v>0.84680851063829699</v>
          </cell>
          <cell r="S621">
            <v>0.709129511677282</v>
          </cell>
          <cell r="T621">
            <v>0.20700636942675099</v>
          </cell>
          <cell r="U621">
            <v>0.81953290870488305</v>
          </cell>
          <cell r="V621">
            <v>0.73036093418258996</v>
          </cell>
          <cell r="W621">
            <v>1</v>
          </cell>
          <cell r="X621">
            <v>1</v>
          </cell>
          <cell r="Y621">
            <v>2</v>
          </cell>
          <cell r="Z621">
            <v>2</v>
          </cell>
          <cell r="AA621">
            <v>2</v>
          </cell>
          <cell r="AB621">
            <v>2</v>
          </cell>
          <cell r="AC621">
            <v>1</v>
          </cell>
          <cell r="AD621">
            <v>0</v>
          </cell>
          <cell r="AE621">
            <v>2</v>
          </cell>
          <cell r="AF621">
            <v>2</v>
          </cell>
          <cell r="AG621">
            <v>15</v>
          </cell>
          <cell r="AH621" t="str">
            <v>list(list(c(-94.757168, -94.752485, -94.752435, -94.750048, -94.750124, -94.747707, -94.746629, -94.747826, -94.746124, -94.743067, -94.742976, -94.740571, -94.740572, -94.742967, -94.742904, -94.738179, -94.737385, -94.737432, -94.735059, -94.735079, -94.72879, -94.728759, -94.723706, -94.723746, -94.724946, -94.726811, -94.728806, -94.728922, -94.728902, -94.73202, -94.732784, -94.737148, -94.741505, -94.741532, -94.743178, -94.740809, -94.74318, -94.74316, -94.746719, -94.746704, -94.747414, -94.747425, 
-94.747967, -94.747922, -94.750323, -94.75059, -94.757387, -94.757168, 40.999412, 40.997635, 41.000206, 41.000197, 40.998063, 40.998455, 40.997166, 40.995081, 40.993572, 40.993592, 41.000739, 41.000772, 41.002525, 41.002528, 41.007928, 41.007927, 41.007931, 41.00256, 41.002566, 41.000755, 41.000762, 41.004371, 41.004394, 41.000804, 41.000797, 40.99877, 40.998759, 40.986379, 40.982408, 40.98243, 40.978699, 40.979493, 40.979717, 40.980865, 40.981768, 40.982967, 40.982433, 40.986395, 40.986394, 40.988185, 
40.988203, 40.987616, 40.987615, 40.986426, 40.986434, 40.989979, 40.989986, 40.999412), c(-94.754462, -94.750216, -94.750177, -94.748988, -94.748983, -94.749769, -94.750281, -94.750639, -94.752975, -94.754441, -94.754462, 40.991698, 40.9917, 40.993563, 40.993563, 40.995958, 40.996459, 40.996725, 40.996886, 40.996874, 40.996049, 40.991698)))</v>
          </cell>
        </row>
        <row r="622">
          <cell r="A622">
            <v>1902620</v>
          </cell>
          <cell r="B622" t="str">
            <v>Aredale city, Iowa</v>
          </cell>
          <cell r="C622">
            <v>62</v>
          </cell>
          <cell r="D622">
            <v>27500</v>
          </cell>
          <cell r="E622">
            <v>0.313</v>
          </cell>
          <cell r="F622">
            <v>0.35714285714285698</v>
          </cell>
          <cell r="G622">
            <v>0</v>
          </cell>
          <cell r="H622">
            <v>0</v>
          </cell>
          <cell r="I622">
            <v>0.65099999999999902</v>
          </cell>
          <cell r="J622">
            <v>-0.162162162162162</v>
          </cell>
          <cell r="K622">
            <v>0.64102564102564097</v>
          </cell>
          <cell r="L622">
            <v>0.22222222222222199</v>
          </cell>
          <cell r="M622">
            <v>0.28571428571428498</v>
          </cell>
          <cell r="N622">
            <v>3.3112582781456902E-3</v>
          </cell>
          <cell r="O622">
            <v>0.97346072186836496</v>
          </cell>
          <cell r="P622">
            <v>0.98832271762208002</v>
          </cell>
          <cell r="Q622">
            <v>0</v>
          </cell>
          <cell r="R622">
            <v>0</v>
          </cell>
          <cell r="S622">
            <v>0.98619957537154901</v>
          </cell>
          <cell r="T622">
            <v>0.93842887473460701</v>
          </cell>
          <cell r="U622">
            <v>0.87791932059447897</v>
          </cell>
          <cell r="V622">
            <v>0.89065817409766401</v>
          </cell>
          <cell r="W622">
            <v>2</v>
          </cell>
          <cell r="X622">
            <v>2</v>
          </cell>
          <cell r="Y622">
            <v>2</v>
          </cell>
          <cell r="Z622">
            <v>0</v>
          </cell>
          <cell r="AA622">
            <v>0</v>
          </cell>
          <cell r="AB622">
            <v>2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16</v>
          </cell>
          <cell r="AH622" t="str">
            <v>list(list(c(-93.015352, -92.995597, -92.995607, -93.006603, -93.015215, -93.015352, 42.840452, 42.840468, 42.825976, 42.825998, 42.825884, 42.840452)))</v>
          </cell>
        </row>
        <row r="623">
          <cell r="A623">
            <v>1913755</v>
          </cell>
          <cell r="B623" t="str">
            <v>Clarksville city, Iowa</v>
          </cell>
          <cell r="C623">
            <v>1264</v>
          </cell>
          <cell r="D623">
            <v>62917</v>
          </cell>
          <cell r="E623">
            <v>9.0999999999999998E-2</v>
          </cell>
          <cell r="F623">
            <v>9.9811676082862497E-2</v>
          </cell>
          <cell r="G623">
            <v>5.0847457627118599E-2</v>
          </cell>
          <cell r="H623">
            <v>2.3E-2</v>
          </cell>
          <cell r="I623">
            <v>0.371</v>
          </cell>
          <cell r="J623">
            <v>-0.121612230715774</v>
          </cell>
          <cell r="K623">
            <v>0.48488120950323899</v>
          </cell>
          <cell r="L623">
            <v>0.12807881773398999</v>
          </cell>
          <cell r="M623">
            <v>0.161958568738229</v>
          </cell>
          <cell r="N623">
            <v>0.41390728476821098</v>
          </cell>
          <cell r="O623">
            <v>0.47770700636942598</v>
          </cell>
          <cell r="P623">
            <v>0.53503184713375795</v>
          </cell>
          <cell r="Q623">
            <v>0.65817409766454305</v>
          </cell>
          <cell r="R623">
            <v>0.49680851063829701</v>
          </cell>
          <cell r="S623">
            <v>0.60191082802547702</v>
          </cell>
          <cell r="T623">
            <v>0.59872611464968095</v>
          </cell>
          <cell r="U623">
            <v>0.64861995753715496</v>
          </cell>
          <cell r="V623">
            <v>0.404458598726114</v>
          </cell>
          <cell r="W623">
            <v>1</v>
          </cell>
          <cell r="X623">
            <v>1</v>
          </cell>
          <cell r="Y623">
            <v>1</v>
          </cell>
          <cell r="Z623">
            <v>1</v>
          </cell>
          <cell r="AA623">
            <v>1</v>
          </cell>
          <cell r="AB623">
            <v>1</v>
          </cell>
          <cell r="AC623">
            <v>2</v>
          </cell>
          <cell r="AD623">
            <v>1</v>
          </cell>
          <cell r="AE623">
            <v>1</v>
          </cell>
          <cell r="AF623">
            <v>1</v>
          </cell>
          <cell r="AG623">
            <v>11</v>
          </cell>
          <cell r="AH623" t="str">
            <v>list(list(c(-92.678034, -92.675381, -92.672787, -92.672791, -92.672799, -92.667899, -92.667882, -92.664706, -92.664665, -92.657961, -92.657911, -92.672887, -92.677788, -92.677717, -92.678034, 42.788334, 42.78834, 42.788333, 42.78897, 42.791949, 42.791922, 42.789655, 42.789623, 42.788263, 42.788201, 42.7701, 42.770101, 42.770106, 42.784683, 42.788334)))</v>
          </cell>
        </row>
        <row r="624">
          <cell r="A624">
            <v>1961590</v>
          </cell>
          <cell r="B624" t="str">
            <v>Parkersburg city, Iowa</v>
          </cell>
          <cell r="C624">
            <v>2015</v>
          </cell>
          <cell r="D624">
            <v>75885</v>
          </cell>
          <cell r="E624">
            <v>4.9000000000000002E-2</v>
          </cell>
          <cell r="F624">
            <v>5.0065876152832603E-2</v>
          </cell>
          <cell r="G624">
            <v>1.9762845849802299E-2</v>
          </cell>
          <cell r="H624">
            <v>4.9000000000000002E-2</v>
          </cell>
          <cell r="I624">
            <v>0.35199999999999998</v>
          </cell>
          <cell r="J624">
            <v>7.7540106951871607E-2</v>
          </cell>
          <cell r="K624">
            <v>0.35775526110678002</v>
          </cell>
          <cell r="L624">
            <v>0.16225165562913901</v>
          </cell>
          <cell r="M624">
            <v>0.108036890645586</v>
          </cell>
          <cell r="N624">
            <v>0.70640176600441495</v>
          </cell>
          <cell r="O624">
            <v>0.20806794055201699</v>
          </cell>
          <cell r="P624">
            <v>0.23779193205944699</v>
          </cell>
          <cell r="Q624">
            <v>0.28025477707006302</v>
          </cell>
          <cell r="R624">
            <v>0.77978723404255301</v>
          </cell>
          <cell r="S624">
            <v>0.50318471337579596</v>
          </cell>
          <cell r="T624">
            <v>0.19532908704883201</v>
          </cell>
          <cell r="U624">
            <v>0.76963906581740904</v>
          </cell>
          <cell r="V624">
            <v>0.15711252653927801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2</v>
          </cell>
          <cell r="AB624">
            <v>1</v>
          </cell>
          <cell r="AC624">
            <v>0</v>
          </cell>
          <cell r="AD624">
            <v>0</v>
          </cell>
          <cell r="AE624">
            <v>2</v>
          </cell>
          <cell r="AF624">
            <v>0</v>
          </cell>
          <cell r="AG624">
            <v>5</v>
          </cell>
          <cell r="AH624" t="str">
            <v>list(list(c(-92.79549, -92.790604, -92.790603, -92.776635, -92.771192, -92.77118, -92.769964, -92.769386, -92.768539, -92.764227, -92.764226, -92.756487, -92.756489, -92.757793, -92.757791, -92.771176, -92.771264, -92.776169, -92.776138, -92.779902, -92.781062, -92.781058, -92.783363, -92.783359, -92.785953, -92.787184, -92.787195, -92.790618, -92.790616, -92.793431, -92.793551, -92.795493, -92.79549, 42.580995, 42.580975, 42.581167, 42.581122, 42.581399, 42.573517, 42.573509, 42.576838, 42.577612, 
42.577614, 42.575328, 42.575311, 42.57207, 42.572062, 42.570359, 42.570368, 42.563095, 42.563099, 42.566731, 42.56673, 42.56592, 42.56673, 42.566735, 42.568023, 42.568028, 42.566739, 42.568693, 42.569643, 42.57038, 42.570394, 42.574015, 42.574019, 42.580995)))</v>
          </cell>
        </row>
        <row r="625">
          <cell r="A625">
            <v>1906850</v>
          </cell>
          <cell r="B625" t="str">
            <v>Blakesburg city, Iowa</v>
          </cell>
          <cell r="C625">
            <v>274</v>
          </cell>
          <cell r="D625">
            <v>51000</v>
          </cell>
          <cell r="E625">
            <v>0.218</v>
          </cell>
          <cell r="F625">
            <v>0.125</v>
          </cell>
          <cell r="G625">
            <v>3.90625E-2</v>
          </cell>
          <cell r="H625">
            <v>5.0999999999999997E-2</v>
          </cell>
          <cell r="I625">
            <v>0.36399999999999999</v>
          </cell>
          <cell r="J625">
            <v>-7.4324324324324301E-2</v>
          </cell>
          <cell r="K625">
            <v>0.37610619469026502</v>
          </cell>
          <cell r="L625">
            <v>0.156462585034013</v>
          </cell>
          <cell r="M625">
            <v>0.2109375</v>
          </cell>
          <cell r="N625">
            <v>0.13245033112582699</v>
          </cell>
          <cell r="O625">
            <v>0.90658174097664501</v>
          </cell>
          <cell r="P625">
            <v>0.66560509554140102</v>
          </cell>
          <cell r="Q625">
            <v>0.52866242038216504</v>
          </cell>
          <cell r="R625">
            <v>0.79468085106382902</v>
          </cell>
          <cell r="S625">
            <v>0.55732484076433098</v>
          </cell>
          <cell r="T625">
            <v>0.24628450106157099</v>
          </cell>
          <cell r="U625">
            <v>0.74840764331210097</v>
          </cell>
          <cell r="V625">
            <v>0.65286624203821597</v>
          </cell>
          <cell r="W625">
            <v>2</v>
          </cell>
          <cell r="X625">
            <v>2</v>
          </cell>
          <cell r="Y625">
            <v>1</v>
          </cell>
          <cell r="Z625">
            <v>1</v>
          </cell>
          <cell r="AA625">
            <v>2</v>
          </cell>
          <cell r="AB625">
            <v>1</v>
          </cell>
          <cell r="AC625">
            <v>1</v>
          </cell>
          <cell r="AD625">
            <v>0</v>
          </cell>
          <cell r="AE625">
            <v>2</v>
          </cell>
          <cell r="AF625">
            <v>1</v>
          </cell>
          <cell r="AG625">
            <v>13</v>
          </cell>
          <cell r="AH625" t="str">
            <v>list(list(c(-92.639229, -92.639315, -92.629693, -92.629637, -92.635999, -92.636713, -92.63937, -92.639229, 40.958655, 40.965917, 40.96588, 40.958636, 40.958661, 40.956851, 40.956847, 40.958655)))</v>
          </cell>
        </row>
        <row r="626">
          <cell r="A626">
            <v>1941115</v>
          </cell>
          <cell r="B626" t="str">
            <v>Keystone city, Iowa</v>
          </cell>
          <cell r="C626">
            <v>599</v>
          </cell>
          <cell r="D626">
            <v>67500</v>
          </cell>
          <cell r="E626">
            <v>0.106</v>
          </cell>
          <cell r="F626">
            <v>0.10740740740740699</v>
          </cell>
          <cell r="G626">
            <v>0.122222222222222</v>
          </cell>
          <cell r="H626">
            <v>0.03</v>
          </cell>
          <cell r="I626">
            <v>0.47299999999999998</v>
          </cell>
          <cell r="J626">
            <v>-3.6977491961414699E-2</v>
          </cell>
          <cell r="K626">
            <v>0.41787941787941701</v>
          </cell>
          <cell r="L626">
            <v>3.91459074733096E-2</v>
          </cell>
          <cell r="M626">
            <v>0.203703703703703</v>
          </cell>
          <cell r="N626">
            <v>0.52759381898454705</v>
          </cell>
          <cell r="O626">
            <v>0.56475583864118895</v>
          </cell>
          <cell r="P626">
            <v>0.57855626326963905</v>
          </cell>
          <cell r="Q626">
            <v>0.94267515923566803</v>
          </cell>
          <cell r="R626">
            <v>0.59574468085106302</v>
          </cell>
          <cell r="S626">
            <v>0.88535031847133705</v>
          </cell>
          <cell r="T626">
            <v>0.36518046709129498</v>
          </cell>
          <cell r="U626">
            <v>0.20806794055201699</v>
          </cell>
          <cell r="V626">
            <v>0.611464968152866</v>
          </cell>
          <cell r="W626">
            <v>1</v>
          </cell>
          <cell r="X626">
            <v>1</v>
          </cell>
          <cell r="Y626">
            <v>1</v>
          </cell>
          <cell r="Z626">
            <v>2</v>
          </cell>
          <cell r="AA626">
            <v>1</v>
          </cell>
          <cell r="AB626">
            <v>2</v>
          </cell>
          <cell r="AC626">
            <v>1</v>
          </cell>
          <cell r="AD626">
            <v>1</v>
          </cell>
          <cell r="AE626">
            <v>0</v>
          </cell>
          <cell r="AF626">
            <v>1</v>
          </cell>
          <cell r="AG626">
            <v>11</v>
          </cell>
          <cell r="AH626" t="str">
            <v>list(list(c(-92.204572, -92.204154, -92.192253, -92.192236, -92.191749, -92.190295, -92.190245, -92.192164, -92.204532, -92.204548, -92.207211, -92.204572, 42.000971, 42.004356, 42.004152, 42.001878, 41.997967, 41.997137, 41.994285, 41.994888, 41.995267, 41.997791, 41.999679, 42.000971)))</v>
          </cell>
        </row>
        <row r="627">
          <cell r="A627">
            <v>1947505</v>
          </cell>
          <cell r="B627" t="str">
            <v>Luzerne city, Iowa</v>
          </cell>
          <cell r="C627">
            <v>112</v>
          </cell>
          <cell r="D627">
            <v>100357</v>
          </cell>
          <cell r="E627">
            <v>0.1</v>
          </cell>
          <cell r="F627">
            <v>0.16666666666666599</v>
          </cell>
          <cell r="G627">
            <v>0.16666666666666599</v>
          </cell>
          <cell r="H627">
            <v>2.7E-2</v>
          </cell>
          <cell r="I627">
            <v>0.33600000000000002</v>
          </cell>
          <cell r="J627">
            <v>0.16666666666666599</v>
          </cell>
          <cell r="K627">
            <v>0.44318181818181801</v>
          </cell>
          <cell r="L627">
            <v>7.69230769230769E-2</v>
          </cell>
          <cell r="M627">
            <v>5.5555555555555497E-2</v>
          </cell>
          <cell r="N627">
            <v>0.92494481236202997</v>
          </cell>
          <cell r="O627">
            <v>0.52547770700636898</v>
          </cell>
          <cell r="P627">
            <v>0.83227176220806798</v>
          </cell>
          <cell r="Q627">
            <v>0.97876857749469204</v>
          </cell>
          <cell r="R627">
            <v>0.55638297872340403</v>
          </cell>
          <cell r="S627">
            <v>0.42675159235668703</v>
          </cell>
          <cell r="T627">
            <v>0.46284501061571098</v>
          </cell>
          <cell r="U627">
            <v>0.39808917197452198</v>
          </cell>
          <cell r="V627">
            <v>4.9893842887473401E-2</v>
          </cell>
          <cell r="W627">
            <v>0</v>
          </cell>
          <cell r="X627">
            <v>1</v>
          </cell>
          <cell r="Y627">
            <v>2</v>
          </cell>
          <cell r="Z627">
            <v>2</v>
          </cell>
          <cell r="AA627">
            <v>1</v>
          </cell>
          <cell r="AB627">
            <v>1</v>
          </cell>
          <cell r="AC627">
            <v>0</v>
          </cell>
          <cell r="AD627">
            <v>1</v>
          </cell>
          <cell r="AE627">
            <v>1</v>
          </cell>
          <cell r="AF627">
            <v>0</v>
          </cell>
          <cell r="AG627">
            <v>9</v>
          </cell>
          <cell r="AH627" t="str">
            <v>list(list(c(-92.185893, -92.182224, -92.182252, -92.18093, -92.180938, -92.176293, -92.176258, -92.180913, -92.185907, -92.185893, 41.906058, 41.906031, 41.907203, 41.907192, 41.907492, 41.908801, 41.903363, 41.903372, 41.903411, 41.906058)))</v>
          </cell>
        </row>
        <row r="628">
          <cell r="A628">
            <v>1972480</v>
          </cell>
          <cell r="B628" t="str">
            <v>Shellsburg city, Iowa</v>
          </cell>
          <cell r="C628">
            <v>961</v>
          </cell>
          <cell r="D628">
            <v>70179</v>
          </cell>
          <cell r="E628">
            <v>2.7E-2</v>
          </cell>
          <cell r="F628">
            <v>4.6296296296296197E-2</v>
          </cell>
          <cell r="G628">
            <v>2.77777777777777E-2</v>
          </cell>
          <cell r="H628">
            <v>1.39999999999999E-2</v>
          </cell>
          <cell r="I628">
            <v>0.38600000000000001</v>
          </cell>
          <cell r="J628">
            <v>-2.2380467955239E-2</v>
          </cell>
          <cell r="K628">
            <v>0.542713567839196</v>
          </cell>
          <cell r="L628">
            <v>0.22673031026252899</v>
          </cell>
          <cell r="M628">
            <v>0.15432098765432001</v>
          </cell>
          <cell r="N628">
            <v>0.58609271523178796</v>
          </cell>
          <cell r="O628">
            <v>9.1295116772823703E-2</v>
          </cell>
          <cell r="P628">
            <v>0.21443736730360899</v>
          </cell>
          <cell r="Q628">
            <v>0.37367303609341801</v>
          </cell>
          <cell r="R628">
            <v>0.35957446808510601</v>
          </cell>
          <cell r="S628">
            <v>0.65711252653927799</v>
          </cell>
          <cell r="T628">
            <v>0.756900212314225</v>
          </cell>
          <cell r="U628">
            <v>0.88428874734607199</v>
          </cell>
          <cell r="V628">
            <v>0.354564755838641</v>
          </cell>
          <cell r="W628">
            <v>1</v>
          </cell>
          <cell r="X628">
            <v>0</v>
          </cell>
          <cell r="Y628">
            <v>0</v>
          </cell>
          <cell r="Z628">
            <v>1</v>
          </cell>
          <cell r="AA628">
            <v>1</v>
          </cell>
          <cell r="AB628">
            <v>1</v>
          </cell>
          <cell r="AC628">
            <v>1</v>
          </cell>
          <cell r="AD628">
            <v>2</v>
          </cell>
          <cell r="AE628">
            <v>2</v>
          </cell>
          <cell r="AF628">
            <v>1</v>
          </cell>
          <cell r="AG628">
            <v>10</v>
          </cell>
          <cell r="AH628" t="str">
            <v>list(list(c(-91.883611, -91.880054, -91.880027, -91.878796, -91.878822, -91.873408, -91.873457, -91.873442, -91.868601, -91.868617, -91.858937, -91.859064, -91.864102, -91.868726, -91.868841, -91.873664, -91.873746, -91.879742, -91.879554, -91.880227, -91.883625, -91.883611, 42.09678, 42.096796, 42.099745, 42.099752, 42.096807, 42.096861, 42.098227, 42.099568, 42.099602, 42.098225, 42.098305, 42.090245, 42.091025, 42.090984, 42.087394, 42.087342, 42.083721, 42.083696, 42.090562, 42.094521, 42.094522, 
42.09678)))</v>
          </cell>
        </row>
        <row r="629">
          <cell r="A629">
            <v>1924420</v>
          </cell>
          <cell r="B629" t="str">
            <v>Eldon city, Iowa</v>
          </cell>
          <cell r="C629">
            <v>783</v>
          </cell>
          <cell r="D629">
            <v>47917</v>
          </cell>
          <cell r="E629">
            <v>0.20899999999999999</v>
          </cell>
          <cell r="F629">
            <v>0.226299694189602</v>
          </cell>
          <cell r="G629">
            <v>7.3394495412843999E-2</v>
          </cell>
          <cell r="H629">
            <v>7.1999999999999995E-2</v>
          </cell>
          <cell r="I629">
            <v>0.45</v>
          </cell>
          <cell r="J629">
            <v>-0.15533980582524201</v>
          </cell>
          <cell r="K629">
            <v>0.63351749539594804</v>
          </cell>
          <cell r="L629">
            <v>0.15721649484535999</v>
          </cell>
          <cell r="M629">
            <v>0.302752293577981</v>
          </cell>
          <cell r="N629">
            <v>8.6092715231788006E-2</v>
          </cell>
          <cell r="O629">
            <v>0.89384288747345997</v>
          </cell>
          <cell r="P629">
            <v>0.93736730360934095</v>
          </cell>
          <cell r="Q629">
            <v>0.82377919320594395</v>
          </cell>
          <cell r="R629">
            <v>0.88723404255319105</v>
          </cell>
          <cell r="S629">
            <v>0.84713375796178303</v>
          </cell>
          <cell r="T629">
            <v>0.92356687898089096</v>
          </cell>
          <cell r="U629">
            <v>0.75159235668789803</v>
          </cell>
          <cell r="V629">
            <v>0.92356687898089096</v>
          </cell>
          <cell r="W629">
            <v>2</v>
          </cell>
          <cell r="X629">
            <v>2</v>
          </cell>
          <cell r="Y629">
            <v>2</v>
          </cell>
          <cell r="Z629">
            <v>2</v>
          </cell>
          <cell r="AA629">
            <v>2</v>
          </cell>
          <cell r="AB629">
            <v>2</v>
          </cell>
          <cell r="AC629">
            <v>2</v>
          </cell>
          <cell r="AD629">
            <v>2</v>
          </cell>
          <cell r="AE629">
            <v>2</v>
          </cell>
          <cell r="AF629">
            <v>2</v>
          </cell>
          <cell r="AG629">
            <v>20</v>
          </cell>
          <cell r="AH629" t="str">
            <v>list(list(c(-92.231791, -92.228272, -92.227655, -92.227038, -92.215048, -92.215527, -92.21986, -92.219854, -92.212661, -92.21265, -92.207805, -92.207747, -92.213635, -92.217416, -92.222364, -92.22508, -92.2292, -92.230537, -92.231809, -92.231791, 40.92944, 40.929552, 40.928625, 40.9249, 40.924932, 40.926557, 40.92674, 40.92857, 40.928575, 40.917676, 40.917695, 40.905749, 40.905733, 40.909641, 40.913369, 40.915817, 40.921211, 40.922907, 40.926035, 40.92944)))</v>
          </cell>
        </row>
        <row r="630">
          <cell r="A630">
            <v>1913485</v>
          </cell>
          <cell r="B630" t="str">
            <v>Clare city, Iowa</v>
          </cell>
          <cell r="C630">
            <v>136</v>
          </cell>
          <cell r="D630">
            <v>80417</v>
          </cell>
          <cell r="E630">
            <v>1.6E-2</v>
          </cell>
          <cell r="F630">
            <v>0.115384615384615</v>
          </cell>
          <cell r="G630">
            <v>0</v>
          </cell>
          <cell r="H630">
            <v>6.6000000000000003E-2</v>
          </cell>
          <cell r="I630">
            <v>0.34399999999999997</v>
          </cell>
          <cell r="J630">
            <v>-6.8493150684931503E-2</v>
          </cell>
          <cell r="K630">
            <v>0.41758241758241699</v>
          </cell>
          <cell r="L630">
            <v>0.11864406779661001</v>
          </cell>
          <cell r="M630">
            <v>7.69230769230769E-2</v>
          </cell>
          <cell r="N630">
            <v>0.78366445916114702</v>
          </cell>
          <cell r="O630">
            <v>5.30785562632696E-2</v>
          </cell>
          <cell r="P630">
            <v>0.61677282377919296</v>
          </cell>
          <cell r="Q630">
            <v>0</v>
          </cell>
          <cell r="R630">
            <v>0.873404255319148</v>
          </cell>
          <cell r="S630">
            <v>0.46284501061571098</v>
          </cell>
          <cell r="T630">
            <v>0.36411889596602898</v>
          </cell>
          <cell r="U630">
            <v>0.60509554140127297</v>
          </cell>
          <cell r="V630">
            <v>8.4925690021231404E-2</v>
          </cell>
          <cell r="W630">
            <v>0</v>
          </cell>
          <cell r="X630">
            <v>0</v>
          </cell>
          <cell r="Y630">
            <v>1</v>
          </cell>
          <cell r="Z630">
            <v>0</v>
          </cell>
          <cell r="AA630">
            <v>2</v>
          </cell>
          <cell r="AB630">
            <v>1</v>
          </cell>
          <cell r="AC630">
            <v>1</v>
          </cell>
          <cell r="AD630">
            <v>1</v>
          </cell>
          <cell r="AE630">
            <v>1</v>
          </cell>
          <cell r="AF630">
            <v>0</v>
          </cell>
          <cell r="AG630">
            <v>7</v>
          </cell>
          <cell r="AH630" t="str">
            <v>list(list(c(-94.354146, -94.334658, -94.334718, -94.344354, -94.354168, -94.354146, 42.591087, 42.591038, 42.583804, 42.583823, 42.583859, 42.591087)))</v>
          </cell>
        </row>
        <row r="631">
          <cell r="A631">
            <v>1960105</v>
          </cell>
          <cell r="B631" t="str">
            <v>Otho city, Iowa</v>
          </cell>
          <cell r="C631">
            <v>429</v>
          </cell>
          <cell r="D631">
            <v>43482</v>
          </cell>
          <cell r="E631">
            <v>0.155</v>
          </cell>
          <cell r="F631">
            <v>7.7253218884120095E-2</v>
          </cell>
          <cell r="G631">
            <v>3.8626609442059999E-2</v>
          </cell>
          <cell r="H631">
            <v>2.1999999999999999E-2</v>
          </cell>
          <cell r="I631">
            <v>0.46</v>
          </cell>
          <cell r="J631">
            <v>-0.20848708487084799</v>
          </cell>
          <cell r="K631">
            <v>0.58631921824104205</v>
          </cell>
          <cell r="L631">
            <v>4.1152263374485597E-2</v>
          </cell>
          <cell r="M631">
            <v>0.339055793991416</v>
          </cell>
          <cell r="N631">
            <v>3.9735099337748297E-2</v>
          </cell>
          <cell r="O631">
            <v>0.79511677282377902</v>
          </cell>
          <cell r="P631">
            <v>0.41613588110403399</v>
          </cell>
          <cell r="Q631">
            <v>0.52016985138004201</v>
          </cell>
          <cell r="R631">
            <v>0.489361702127659</v>
          </cell>
          <cell r="S631">
            <v>0.86305732484076403</v>
          </cell>
          <cell r="T631">
            <v>0.85031847133757898</v>
          </cell>
          <cell r="U631">
            <v>0.21868365180467</v>
          </cell>
          <cell r="V631">
            <v>0.96284501061571104</v>
          </cell>
          <cell r="W631">
            <v>2</v>
          </cell>
          <cell r="X631">
            <v>2</v>
          </cell>
          <cell r="Y631">
            <v>1</v>
          </cell>
          <cell r="Z631">
            <v>1</v>
          </cell>
          <cell r="AA631">
            <v>1</v>
          </cell>
          <cell r="AB631">
            <v>2</v>
          </cell>
          <cell r="AC631">
            <v>2</v>
          </cell>
          <cell r="AD631">
            <v>2</v>
          </cell>
          <cell r="AE631">
            <v>0</v>
          </cell>
          <cell r="AF631">
            <v>2</v>
          </cell>
          <cell r="AG631">
            <v>15</v>
          </cell>
          <cell r="AH631" t="str">
            <v>list(list(c(-94.155235, -94.151716, -94.140576, -94.140619, -94.145492, -94.145598, -94.155387, -94.155235, 42.427171, 42.427187, 42.42717, 42.423525, 42.423533, 42.416226, 42.416205, 42.427171)))</v>
          </cell>
        </row>
        <row r="632">
          <cell r="A632">
            <v>1933780</v>
          </cell>
          <cell r="B632" t="str">
            <v>Hamburg city, Iowa</v>
          </cell>
          <cell r="C632">
            <v>890</v>
          </cell>
          <cell r="D632">
            <v>60000</v>
          </cell>
          <cell r="E632">
            <v>0.04</v>
          </cell>
          <cell r="F632">
            <v>0.15639810426540199</v>
          </cell>
          <cell r="G632">
            <v>5.4502369668246398E-2</v>
          </cell>
          <cell r="H632">
            <v>1.0999999999999999E-2</v>
          </cell>
          <cell r="I632">
            <v>0.38</v>
          </cell>
          <cell r="J632">
            <v>-0.25021061499578701</v>
          </cell>
          <cell r="K632">
            <v>0.49526813880126103</v>
          </cell>
          <cell r="L632">
            <v>0.20729366602687099</v>
          </cell>
          <cell r="M632">
            <v>0.14691943127962001</v>
          </cell>
          <cell r="N632">
            <v>0.33222958057395102</v>
          </cell>
          <cell r="O632">
            <v>0.14968152866241999</v>
          </cell>
          <cell r="P632">
            <v>0.80467091295116699</v>
          </cell>
          <cell r="Q632">
            <v>0.68895966029723898</v>
          </cell>
          <cell r="R632">
            <v>0.314893617021276</v>
          </cell>
          <cell r="S632">
            <v>0.63694267515923497</v>
          </cell>
          <cell r="T632">
            <v>0.63269639065817396</v>
          </cell>
          <cell r="U632">
            <v>0.85774946921443695</v>
          </cell>
          <cell r="V632">
            <v>0.306794055201698</v>
          </cell>
          <cell r="W632">
            <v>1</v>
          </cell>
          <cell r="X632">
            <v>0</v>
          </cell>
          <cell r="Y632">
            <v>2</v>
          </cell>
          <cell r="Z632">
            <v>2</v>
          </cell>
          <cell r="AA632">
            <v>0</v>
          </cell>
          <cell r="AB632">
            <v>1</v>
          </cell>
          <cell r="AC632">
            <v>2</v>
          </cell>
          <cell r="AD632">
            <v>1</v>
          </cell>
          <cell r="AE632">
            <v>2</v>
          </cell>
          <cell r="AF632">
            <v>0</v>
          </cell>
          <cell r="AG632">
            <v>11</v>
          </cell>
          <cell r="AH632" t="str">
            <v>list(list(c(-95.673456, -95.670436, -95.668322, -95.664788, -95.666146, -95.663476, -95.663377, -95.658923, -95.658774, -95.654885, -95.654165, -95.654117, -95.651529, -95.651621, -95.649431, -95.649453, -95.644506, -95.644487, -95.649466, -95.6495, -95.649552, -95.644476, -95.64439, -95.646019, -95.646826, -95.646797, -95.647773, -95.649208, -95.649627, -95.654576, -95.656386, -95.65643, -95.658609, -95.658649, -95.661557, -95.668145, -95.668221, -95.668636, -95.670337, -95.673201, -95.673456, 40.609281, 
40.608885, 40.609586, 40.609209, 40.60846, 40.60532, 40.607757, 40.607729, 40.614944, 40.614894, 40.615923, 40.620391, 40.620372, 40.621557, 40.621536, 40.620286, 40.620261, 40.618433, 40.618469, 40.618368, 40.614824, 40.614807, 40.608902, 40.608622, 40.603909, 40.603813, 40.601791, 40.601693, 40.60033, 40.600374, 40.595424, 40.593205, 40.593196, 40.591275, 40.592857, 40.597577, 40.593263, 40.596987, 40.600609, 40.607846, 40.609281)))</v>
          </cell>
        </row>
        <row r="633">
          <cell r="A633">
            <v>1919405</v>
          </cell>
          <cell r="B633" t="str">
            <v>Decorah city, Iowa</v>
          </cell>
          <cell r="C633">
            <v>7587</v>
          </cell>
          <cell r="D633">
            <v>64366</v>
          </cell>
          <cell r="E633">
            <v>8.1000000000000003E-2</v>
          </cell>
          <cell r="F633">
            <v>5.3653719552336998E-2</v>
          </cell>
          <cell r="G633">
            <v>3.4233048057932799E-2</v>
          </cell>
          <cell r="H633">
            <v>0.04</v>
          </cell>
          <cell r="I633">
            <v>0.36699999999999999</v>
          </cell>
          <cell r="J633">
            <v>-6.6445182724252497E-2</v>
          </cell>
          <cell r="K633">
            <v>0.29403232490675502</v>
          </cell>
          <cell r="L633">
            <v>0.144188756189921</v>
          </cell>
          <cell r="M633">
            <v>0.23765635286372599</v>
          </cell>
          <cell r="N633">
            <v>0.44812362030905001</v>
          </cell>
          <cell r="O633">
            <v>0.41401273885350298</v>
          </cell>
          <cell r="P633">
            <v>0.26326963906581702</v>
          </cell>
          <cell r="Q633">
            <v>0.46496815286624199</v>
          </cell>
          <cell r="R633">
            <v>0.70106382978723403</v>
          </cell>
          <cell r="S633">
            <v>0.57537154989384198</v>
          </cell>
          <cell r="T633">
            <v>9.5541401273885301E-2</v>
          </cell>
          <cell r="U633">
            <v>0.71231422505307795</v>
          </cell>
          <cell r="V633">
            <v>0.76751592356687903</v>
          </cell>
          <cell r="W633">
            <v>1</v>
          </cell>
          <cell r="X633">
            <v>1</v>
          </cell>
          <cell r="Y633">
            <v>0</v>
          </cell>
          <cell r="Z633">
            <v>1</v>
          </cell>
          <cell r="AA633">
            <v>2</v>
          </cell>
          <cell r="AB633">
            <v>1</v>
          </cell>
          <cell r="AC633">
            <v>1</v>
          </cell>
          <cell r="AD633">
            <v>0</v>
          </cell>
          <cell r="AE633">
            <v>2</v>
          </cell>
          <cell r="AF633">
            <v>2</v>
          </cell>
          <cell r="AG633">
            <v>11</v>
          </cell>
          <cell r="AH633" t="str">
            <v>list(list(c(-91.817703, -91.805951, -91.805872, -91.804985, -91.787692, -91.787661, -91.78586, -91.785862, -91.782668, -91.782702, -91.782738, -91.782769, -91.779685, -91.775502, -91.772768, -91.770862, -91.767988, -91.767796, -91.766447, -91.764515, -91.758861, -91.758875, -91.756456, -91.757228, -91.755402, -91.757538, -91.757268, -91.755787, -91.755126, -91.753482, -91.753879, -91.751707, -91.748264, -91.748395, -91.74677, -91.746781, -91.752976, -91.748393, -91.74839, -91.744577, -91.738534, 
-91.733554, -91.734731, -91.73459, -91.733744, -91.733616, -91.72379, -91.723468, -91.720785, -91.718595, -91.718599, -91.719821, -91.722017, -91.721926, -91.723323, -91.725394, -91.728193, -91.728774, -91.731225, -91.732753, -91.733214, -91.733681, -91.735873, -91.753317, -91.753347, -91.752207, -91.74946, -91.74533, -91.748199, -91.748048, -91.752125, -91.751262, -91.75239, -91.748377, -91.752494, -91.751799, -91.753883, -91.756229, -91.756589, -91.763165, -91.763256, -91.792928, -91.792935, -91.79361, 
-91.80335, -91.803187, -91.804691, -91.805737, -91.810133, -91.809672, -91.812619, -91.812573, -91.81185, -91.813679, -91.814999, -91.815219, -91.814657, -91.817655, -91.817652, -91.817703, 43.32765, 43.32758, 43.32861, 43.327573, 43.327604, 43.331312, 43.331305, 43.330872, 43.330864, 43.324056, 43.311312, 43.310022, 43.310368, 43.308922, 43.307134, 43.304653, 43.298433, 43.29604, 43.292994, 43.291434, 43.291424, 43.290471, 43.290773, 43.291351, 43.29287, 43.294312, 43.295485, 43.295468, 43.298156, 
43.299566, 43.301227, 43.303066, 43.304233, 43.297293, 43.297259, 43.294272, 43.290084, 43.288713, 43.285735, 43.283464, 43.277692, 43.2785, 43.278294, 43.275881, 43.275622, 43.277072, 43.277336, 43.280968, 43.280933, 43.279432, 43.274049, 43.273146, 43.273158, 43.270022, 43.270032, 43.270031, 43.272249, 43.27093, 43.271272, 43.270345, 43.269878, 43.272765, 43.27349, 43.273503, 43.280194, 43.279804, 43.277047, 43.276985, 43.277973, 43.280015, 43.282296, 43.283299, 43.284176, 43.284172, 43.286512, 
43.287242, 43.287958, 43.286743, 43.28857, 43.290428, 43.284201, 43.284219, 43.282263, 43.284222, 43.284285, 43.285799, 43.290767, 43.291561, 43.291416, 43.294648, 43.295079, 43.298677, 43.29868, 43.301301, 43.30479, 43.307451, 43.313056, 43.313091, 43.31959, 43.32765)))</v>
          </cell>
        </row>
        <row r="634">
          <cell r="A634">
            <v>1902350</v>
          </cell>
          <cell r="B634" t="str">
            <v>Anthon city, Iowa</v>
          </cell>
          <cell r="C634">
            <v>545</v>
          </cell>
          <cell r="D634">
            <v>51250</v>
          </cell>
          <cell r="E634">
            <v>0.11899999999999999</v>
          </cell>
          <cell r="F634">
            <v>0.1125</v>
          </cell>
          <cell r="G634">
            <v>5.83333333333333E-2</v>
          </cell>
          <cell r="H634">
            <v>1.4999999999999999E-2</v>
          </cell>
          <cell r="I634">
            <v>0.36599999999999999</v>
          </cell>
          <cell r="J634">
            <v>-3.5398230088495498E-2</v>
          </cell>
          <cell r="K634">
            <v>0.43431635388739898</v>
          </cell>
          <cell r="L634">
            <v>0.24422442244224399</v>
          </cell>
          <cell r="M634">
            <v>0.22916666666666599</v>
          </cell>
          <cell r="N634">
            <v>0.13796909492273701</v>
          </cell>
          <cell r="O634">
            <v>0.63057324840764295</v>
          </cell>
          <cell r="P634">
            <v>0.60403397027600803</v>
          </cell>
          <cell r="Q634">
            <v>0.71762208067940503</v>
          </cell>
          <cell r="R634">
            <v>0.37553191489361698</v>
          </cell>
          <cell r="S634">
            <v>0.56900212314224996</v>
          </cell>
          <cell r="T634">
            <v>0.42781316348195297</v>
          </cell>
          <cell r="U634">
            <v>0.90976645435244097</v>
          </cell>
          <cell r="V634">
            <v>0.73460721868365098</v>
          </cell>
          <cell r="W634">
            <v>2</v>
          </cell>
          <cell r="X634">
            <v>1</v>
          </cell>
          <cell r="Y634">
            <v>1</v>
          </cell>
          <cell r="Z634">
            <v>2</v>
          </cell>
          <cell r="AA634">
            <v>1</v>
          </cell>
          <cell r="AB634">
            <v>1</v>
          </cell>
          <cell r="AC634">
            <v>1</v>
          </cell>
          <cell r="AD634">
            <v>1</v>
          </cell>
          <cell r="AE634">
            <v>2</v>
          </cell>
          <cell r="AF634">
            <v>2</v>
          </cell>
          <cell r="AG634">
            <v>14</v>
          </cell>
          <cell r="AH634" t="str">
            <v>list(list(c(-95.874011, -95.874029, -95.874074, -95.869179, -95.869184, -95.865669, -95.86448, -95.858121, -95.857935, -95.858982, -95.85963, -95.860526, -95.862222, -95.862345, -95.858453, -95.855617, -95.855634, -95.858236, -95.858148, -95.874076, -95.874011, 42.382359, 42.385493, 42.392833, 42.392876, 42.393788, 42.393816, 42.396583, 42.396348, 42.394565, 42.392484, 42.392484, 42.395547, 42.394769, 42.393809, 42.389485, 42.386164, 42.385574, 42.384643, 42.381942, 42.381865, 42.382359)))</v>
          </cell>
        </row>
        <row r="635">
          <cell r="A635">
            <v>1917940</v>
          </cell>
          <cell r="B635" t="str">
            <v>Cushing city, Iowa</v>
          </cell>
          <cell r="C635">
            <v>230</v>
          </cell>
          <cell r="D635">
            <v>66875</v>
          </cell>
          <cell r="E635">
            <v>0.24299999999999999</v>
          </cell>
          <cell r="F635">
            <v>0.127906976744186</v>
          </cell>
          <cell r="G635">
            <v>2.3255813953488299E-2</v>
          </cell>
          <cell r="H635">
            <v>0</v>
          </cell>
          <cell r="I635">
            <v>0.246</v>
          </cell>
          <cell r="J635">
            <v>4.54545454545454E-2</v>
          </cell>
          <cell r="K635">
            <v>0.40559440559440502</v>
          </cell>
          <cell r="L635">
            <v>2.27272727272727E-2</v>
          </cell>
          <cell r="M635">
            <v>0.104651162790697</v>
          </cell>
          <cell r="N635">
            <v>0.51876379690949204</v>
          </cell>
          <cell r="O635">
            <v>0.93842887473460701</v>
          </cell>
          <cell r="P635">
            <v>0.68259023354564696</v>
          </cell>
          <cell r="Q635">
            <v>0.32802547770700602</v>
          </cell>
          <cell r="R635">
            <v>0</v>
          </cell>
          <cell r="S635">
            <v>0.101910828025477</v>
          </cell>
          <cell r="T635">
            <v>0.322717622080679</v>
          </cell>
          <cell r="U635">
            <v>0.14755838641188901</v>
          </cell>
          <cell r="V635">
            <v>0.144373673036093</v>
          </cell>
          <cell r="W635">
            <v>1</v>
          </cell>
          <cell r="X635">
            <v>2</v>
          </cell>
          <cell r="Y635">
            <v>2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5</v>
          </cell>
          <cell r="AH635" t="str">
            <v>list(list(c(-95.684254, -95.669239, -95.669176, -95.678979, -95.678989, -95.684323, -95.684254, 42.468479, 42.468149, 42.460987, 42.461115, 42.464706, 42.464822, 42.468479)))</v>
          </cell>
        </row>
        <row r="636">
          <cell r="A636">
            <v>1943905</v>
          </cell>
          <cell r="B636" t="str">
            <v>Lawton city, Iowa</v>
          </cell>
          <cell r="C636">
            <v>943</v>
          </cell>
          <cell r="D636">
            <v>86875</v>
          </cell>
          <cell r="E636">
            <v>2.8999999999999901E-2</v>
          </cell>
          <cell r="F636">
            <v>6.30914826498422E-3</v>
          </cell>
          <cell r="G636">
            <v>1.5772870662460501E-2</v>
          </cell>
          <cell r="H636">
            <v>5.0000000000000001E-3</v>
          </cell>
          <cell r="I636">
            <v>0.29699999999999999</v>
          </cell>
          <cell r="J636">
            <v>3.8546255506607903E-2</v>
          </cell>
          <cell r="K636">
            <v>0.30185185185185098</v>
          </cell>
          <cell r="L636">
            <v>0.10955056179775199</v>
          </cell>
          <cell r="M636">
            <v>0.23343848580441601</v>
          </cell>
          <cell r="N636">
            <v>0.86203090507726199</v>
          </cell>
          <cell r="O636">
            <v>9.9787685774946899E-2</v>
          </cell>
          <cell r="P636">
            <v>6.3694267515923497E-2</v>
          </cell>
          <cell r="Q636">
            <v>0.22823779193205901</v>
          </cell>
          <cell r="R636">
            <v>0.23297872340425499</v>
          </cell>
          <cell r="S636">
            <v>0.26539278131634803</v>
          </cell>
          <cell r="T636">
            <v>0.10828025477707</v>
          </cell>
          <cell r="U636">
            <v>0.57006369426751502</v>
          </cell>
          <cell r="V636">
            <v>0.74946921443736703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1</v>
          </cell>
          <cell r="AF636">
            <v>2</v>
          </cell>
          <cell r="AG636">
            <v>3</v>
          </cell>
          <cell r="AH636" t="str">
            <v>list(list(c(-96.193668, -96.193668, -96.174051, -96.174005, -96.178886, -96.181302, -96.181335, -96.183855, -96.183842, -96.193887, -96.193668, 42.475044, 42.482409, 42.482426, 42.475211, 42.475159, 42.474601, 42.472425, 42.472434, 42.469786, 42.469897, 42.475044)))</v>
          </cell>
        </row>
        <row r="637">
          <cell r="A637">
            <v>1971625</v>
          </cell>
          <cell r="B637" t="str">
            <v>Sergeant Bluff city, Iowa</v>
          </cell>
          <cell r="C637">
            <v>5015</v>
          </cell>
          <cell r="D637">
            <v>123481</v>
          </cell>
          <cell r="E637">
            <v>9.5000000000000001E-2</v>
          </cell>
          <cell r="F637">
            <v>8.5730088495575202E-2</v>
          </cell>
          <cell r="G637">
            <v>3.2079646017699102E-2</v>
          </cell>
          <cell r="H637">
            <v>1.7000000000000001E-2</v>
          </cell>
          <cell r="I637">
            <v>0.248</v>
          </cell>
          <cell r="J637">
            <v>0.186420629287911</v>
          </cell>
          <cell r="K637">
            <v>0.29979585885097698</v>
          </cell>
          <cell r="L637">
            <v>7.6136944302503798E-2</v>
          </cell>
          <cell r="M637">
            <v>0.18473451327433599</v>
          </cell>
          <cell r="N637">
            <v>0.99116997792494399</v>
          </cell>
          <cell r="O637">
            <v>0.50424628450106102</v>
          </cell>
          <cell r="P637">
            <v>0.47133757961783401</v>
          </cell>
          <cell r="Q637">
            <v>0.43949044585987201</v>
          </cell>
          <cell r="R637">
            <v>0.40531914893616999</v>
          </cell>
          <cell r="S637">
            <v>0.10828025477707</v>
          </cell>
          <cell r="T637">
            <v>0.106157112526539</v>
          </cell>
          <cell r="U637">
            <v>0.39171974522292902</v>
          </cell>
          <cell r="V637">
            <v>0.51592356687898</v>
          </cell>
          <cell r="W637">
            <v>0</v>
          </cell>
          <cell r="X637">
            <v>1</v>
          </cell>
          <cell r="Y637">
            <v>1</v>
          </cell>
          <cell r="Z637">
            <v>1</v>
          </cell>
          <cell r="AA637">
            <v>1</v>
          </cell>
          <cell r="AB637">
            <v>0</v>
          </cell>
          <cell r="AC637">
            <v>0</v>
          </cell>
          <cell r="AD637">
            <v>0</v>
          </cell>
          <cell r="AE637">
            <v>1</v>
          </cell>
          <cell r="AF637">
            <v>1</v>
          </cell>
          <cell r="AG637">
            <v>6</v>
          </cell>
          <cell r="AH637" t="str">
            <v>list(list(c(-96.370118, -96.365614, -96.36536, -96.361813, -96.361175, -96.362753, -96.364263, -96.366535, -96.365456, -96.365046, -96.363426, -96.354306, -96.354244, -96.35409, -96.34594, -96.345902, -96.343077, -96.343109, -96.341026, -96.340878, -96.331225, -96.331152, -96.326137, -96.326095, -96.338092, -96.338092, -96.340767, -96.34067, -96.340703, -96.35081, -96.352019, -96.351861, -96.353228, -96.355384, -96.355926, -96.358169, -96.360831, -96.366058, -96.366553, -96.366397, -96.366296, -96.366095, 
-96.365805, -96.366557, -96.367621, -96.368766, -96.370044, -96.370118, 42.407412, 42.407463, 42.408867, 42.408652, 42.408431, 42.411152, 42.409145, 42.409162, 42.411062, 42.414796, 42.41485, 42.414893, 42.41392, 42.411297, 42.411445, 42.407215, 42.407201, 42.409261, 42.409245, 42.400679, 42.400817, 42.397221, 42.397301, 42.393749, 42.393531, 42.392742, 42.392708, 42.386097, 42.380882, 42.38004, 42.380952, 42.384401, 42.384361, 42.382863, 42.382455, 42.381753, 42.385759, 42.39378, 42.396002, 42.397384, 
42.397986, 42.398617, 42.399323, 42.399304, 42.399285, 42.400723, 42.400129, 42.407412)))</v>
          </cell>
        </row>
        <row r="638">
          <cell r="A638">
            <v>1900910</v>
          </cell>
          <cell r="B638" t="str">
            <v>Albia city, Iowa</v>
          </cell>
          <cell r="C638">
            <v>3721</v>
          </cell>
          <cell r="D638">
            <v>70455</v>
          </cell>
          <cell r="E638">
            <v>0.14699999999999999</v>
          </cell>
          <cell r="F638">
            <v>0.101412066752246</v>
          </cell>
          <cell r="G638">
            <v>6.9319640564826701E-2</v>
          </cell>
          <cell r="H638">
            <v>5.0999999999999997E-2</v>
          </cell>
          <cell r="I638">
            <v>0.41399999999999998</v>
          </cell>
          <cell r="J638">
            <v>-1.1949017525225701E-2</v>
          </cell>
          <cell r="K638">
            <v>0.413972055888223</v>
          </cell>
          <cell r="L638">
            <v>0.14770240700218801</v>
          </cell>
          <cell r="M638">
            <v>0.26957637997432599</v>
          </cell>
          <cell r="N638">
            <v>0.59161147902869704</v>
          </cell>
          <cell r="O638">
            <v>0.76220806794055196</v>
          </cell>
          <cell r="P638">
            <v>0.54246284501061504</v>
          </cell>
          <cell r="Q638">
            <v>0.79936305732484003</v>
          </cell>
          <cell r="R638">
            <v>0.79468085106382902</v>
          </cell>
          <cell r="S638">
            <v>0.756900212314225</v>
          </cell>
          <cell r="T638">
            <v>0.34925690021231398</v>
          </cell>
          <cell r="U638">
            <v>0.71974522292993603</v>
          </cell>
          <cell r="V638">
            <v>0.84925690021231404</v>
          </cell>
          <cell r="W638">
            <v>1</v>
          </cell>
          <cell r="X638">
            <v>2</v>
          </cell>
          <cell r="Y638">
            <v>1</v>
          </cell>
          <cell r="Z638">
            <v>2</v>
          </cell>
          <cell r="AA638">
            <v>2</v>
          </cell>
          <cell r="AB638">
            <v>2</v>
          </cell>
          <cell r="AC638">
            <v>1</v>
          </cell>
          <cell r="AD638">
            <v>1</v>
          </cell>
          <cell r="AE638">
            <v>2</v>
          </cell>
          <cell r="AF638">
            <v>2</v>
          </cell>
          <cell r="AG638">
            <v>16</v>
          </cell>
          <cell r="AH638" t="str">
            <v>list(list(c(-92.821408, -92.821693, -92.812136, -92.812186, -92.802827, -92.802895, -92.802932, -92.795358, -92.79351, -92.79442, -92.794883, -92.788534, -92.788445, -92.788387, -92.783581, -92.783638, -92.783537, -92.790598, -92.790458, -92.790559, -92.7976, -92.797515, -92.808975, -92.808825, -92.809076, -92.808007, -92.807021, -92.806978, -92.813437, -92.809815, -92.81659, -92.816597, -92.811821, -92.81195, -92.813363, -92.813712, -92.816638, -92.816628, -92.814236, -92.814249, -92.811893, -92.811915, 
-92.81383, -92.816665, -92.817544, -92.816715, -92.820586, -92.82313, -92.821408, 41.02714, 41.037551, 41.037554, 41.041179, 41.04128, 41.044105, 41.044858, 41.04492, 41.044952, 41.041552, 41.037665, 41.037687, 41.032817, 41.030386, 41.030426, 41.02715, 41.023088, 41.023033, 41.016017, 41.015481, 41.015371, 41.012056, 41.012127, 41.008766, 41.007306, 41.006598, 41.004897, 41.001162, 41.001126, 41.005675, 41.005682, 41.008419, 41.008389, 41.010673, 41.010677, 41.012057, 41.012057, 41.015761, 41.015764, 
41.017513, 41.017502, 41.020706, 41.021753, 41.022312, 41.024162, 41.026268, 41.023284, 41.024452, 41.02714)))</v>
          </cell>
        </row>
        <row r="639">
          <cell r="A639">
            <v>1931800</v>
          </cell>
          <cell r="B639" t="str">
            <v>Graettinger city, Iowa</v>
          </cell>
          <cell r="C639">
            <v>832</v>
          </cell>
          <cell r="D639">
            <v>82417</v>
          </cell>
          <cell r="E639">
            <v>5.8999999999999997E-2</v>
          </cell>
          <cell r="F639">
            <v>5.9701492537313397E-2</v>
          </cell>
          <cell r="G639">
            <v>1.4925373134328301E-2</v>
          </cell>
          <cell r="H639">
            <v>6.0000000000000001E-3</v>
          </cell>
          <cell r="I639">
            <v>0.192</v>
          </cell>
          <cell r="J639">
            <v>-1.42180094786729E-2</v>
          </cell>
          <cell r="K639">
            <v>0.360869565217391</v>
          </cell>
          <cell r="L639">
            <v>6.2124248496993897E-2</v>
          </cell>
          <cell r="M639">
            <v>0.10660980810234499</v>
          </cell>
          <cell r="N639">
            <v>0.80353200883002196</v>
          </cell>
          <cell r="O639">
            <v>0.26645435244161297</v>
          </cell>
          <cell r="P639">
            <v>0.30785562632696301</v>
          </cell>
          <cell r="Q639">
            <v>0.22186836518046699</v>
          </cell>
          <cell r="R639">
            <v>0.244680851063829</v>
          </cell>
          <cell r="S639">
            <v>2.2292993630573198E-2</v>
          </cell>
          <cell r="T639">
            <v>0.20382165605095501</v>
          </cell>
          <cell r="U639">
            <v>0.323779193205944</v>
          </cell>
          <cell r="V639">
            <v>0.152866242038216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1</v>
          </cell>
          <cell r="AD639">
            <v>0</v>
          </cell>
          <cell r="AE639">
            <v>0</v>
          </cell>
          <cell r="AF639">
            <v>0</v>
          </cell>
          <cell r="AG639">
            <v>1</v>
          </cell>
          <cell r="AH639" t="str">
            <v>list(list(c(-94.75796, -94.753796, -94.752177, -94.754552, -94.75162, -94.743273, -94.743579, -94.748534, -94.748538, -94.753467, -94.753428, -94.758319, -94.75796, 43.241679, 43.241777, 43.242738, 43.245905, 43.245381, 43.245483, 43.230985, 43.230894, 43.227362, 43.22728, 43.230795, 43.230697, 43.241679)))</v>
          </cell>
        </row>
        <row r="640">
          <cell r="A640">
            <v>1972390</v>
          </cell>
          <cell r="B640" t="str">
            <v>Sheldon city, Iowa</v>
          </cell>
          <cell r="C640">
            <v>5512</v>
          </cell>
          <cell r="D640">
            <v>62159</v>
          </cell>
          <cell r="E640">
            <v>0.153</v>
          </cell>
          <cell r="F640">
            <v>8.1093394077448699E-2</v>
          </cell>
          <cell r="G640">
            <v>3.05239179954441E-2</v>
          </cell>
          <cell r="H640">
            <v>6.0000000000000001E-3</v>
          </cell>
          <cell r="I640">
            <v>0.32</v>
          </cell>
          <cell r="J640">
            <v>6.2451811873554301E-2</v>
          </cell>
          <cell r="K640">
            <v>0.496126102057173</v>
          </cell>
          <cell r="L640">
            <v>0.14022718370544399</v>
          </cell>
          <cell r="M640">
            <v>0.20410022779043199</v>
          </cell>
          <cell r="N640">
            <v>0.39624724061810102</v>
          </cell>
          <cell r="O640">
            <v>0.78662420382165599</v>
          </cell>
          <cell r="P640">
            <v>0.44585987261146498</v>
          </cell>
          <cell r="Q640">
            <v>0.40976645435244102</v>
          </cell>
          <cell r="R640">
            <v>0.244680851063829</v>
          </cell>
          <cell r="S640">
            <v>0.355626326963906</v>
          </cell>
          <cell r="T640">
            <v>0.63588110403397002</v>
          </cell>
          <cell r="U640">
            <v>0.69639065817409695</v>
          </cell>
          <cell r="V640">
            <v>0.613588110403397</v>
          </cell>
          <cell r="W640">
            <v>1</v>
          </cell>
          <cell r="X640">
            <v>2</v>
          </cell>
          <cell r="Y640">
            <v>1</v>
          </cell>
          <cell r="Z640">
            <v>1</v>
          </cell>
          <cell r="AA640">
            <v>0</v>
          </cell>
          <cell r="AB640">
            <v>1</v>
          </cell>
          <cell r="AC640">
            <v>0</v>
          </cell>
          <cell r="AD640">
            <v>1</v>
          </cell>
          <cell r="AE640">
            <v>2</v>
          </cell>
          <cell r="AF640">
            <v>1</v>
          </cell>
          <cell r="AG640">
            <v>10</v>
          </cell>
          <cell r="AH640" t="str">
            <v>list(list(c(-95.881872, -95.881924, -95.862118, -95.86215, -95.857105, -95.857224, -95.842308, -95.842271, -95.841597, -95.833494, -95.833538, -95.8323, -95.832199, -95.828696, -95.828677, -95.827195, -95.827331, -95.822377, -95.822296, -95.807196, -95.807156, -95.802155, -95.802152, -95.812143, -95.812112, -95.817088, -95.81704, -95.822017, -95.82206, -95.831992, -95.83194, -95.831873, -95.841821, -95.851703, -95.851613, -95.8614, -95.861961, -95.861564, -95.871432, -95.871761, -95.881744, -95.881843, 
-95.883494, -95.881872, 43.18425, 43.185918, 43.1858, 43.189408, 43.189475, 43.193113, 43.193283, 43.191307, 43.190683, 43.190727, 43.193288, 43.193289, 43.187368, 43.187372, 43.186024, 43.186018, 43.193288, 43.193287, 43.189652, 43.189795, 43.179211, 43.179225, 43.178365, 43.178258, 43.175077, 43.175063, 43.171436, 43.171429, 43.175049, 43.175056, 43.171405, 43.167422, 43.167329, 43.167323, 43.160406, 43.160431, 43.165345, 43.171322, 43.171363, 43.179904, 43.180231, 43.183428, 43.184259, 43.18425
)))</v>
          </cell>
        </row>
        <row r="641">
          <cell r="A641">
            <v>1948585</v>
          </cell>
          <cell r="B641" t="str">
            <v>Mallard city, Iowa</v>
          </cell>
          <cell r="C641">
            <v>257</v>
          </cell>
          <cell r="D641">
            <v>45909</v>
          </cell>
          <cell r="E641">
            <v>0.19</v>
          </cell>
          <cell r="F641">
            <v>9.6491228070175405E-2</v>
          </cell>
          <cell r="G641">
            <v>0</v>
          </cell>
          <cell r="H641">
            <v>0.14899999999999999</v>
          </cell>
          <cell r="I641">
            <v>0.373</v>
          </cell>
          <cell r="J641">
            <v>-6.2043795620437901E-2</v>
          </cell>
          <cell r="K641">
            <v>0.54255319148936099</v>
          </cell>
          <cell r="L641">
            <v>0.18978102189780999</v>
          </cell>
          <cell r="M641">
            <v>0.28947368421052599</v>
          </cell>
          <cell r="N641">
            <v>6.5121412803531994E-2</v>
          </cell>
          <cell r="O641">
            <v>0.86730360934182504</v>
          </cell>
          <cell r="P641">
            <v>0.52441613588110403</v>
          </cell>
          <cell r="Q641">
            <v>0</v>
          </cell>
          <cell r="R641">
            <v>0.97340425531914898</v>
          </cell>
          <cell r="S641">
            <v>0.60721868365180398</v>
          </cell>
          <cell r="T641">
            <v>0.75371549893842804</v>
          </cell>
          <cell r="U641">
            <v>0.83121019108280203</v>
          </cell>
          <cell r="V641">
            <v>0.90127388535031805</v>
          </cell>
          <cell r="W641">
            <v>2</v>
          </cell>
          <cell r="X641">
            <v>2</v>
          </cell>
          <cell r="Y641">
            <v>1</v>
          </cell>
          <cell r="Z641">
            <v>0</v>
          </cell>
          <cell r="AA641">
            <v>2</v>
          </cell>
          <cell r="AB641">
            <v>1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15</v>
          </cell>
          <cell r="AH641" t="str">
            <v>list(list(c(-94.688484, -94.678571, -94.678641, -94.677024, -94.677029, -94.677405, -94.677928, -94.677927, -94.678657, -94.678657, -94.687374, -94.688474, -94.688484, 42.944989, 42.94493, 42.937756, 42.937774, 42.936168, 42.935904, 42.9359, 42.934397, 42.934389, 42.934129, 42.934143, 42.933189, 42.944989)))</v>
          </cell>
        </row>
        <row r="642">
          <cell r="A642">
            <v>1910225</v>
          </cell>
          <cell r="B642" t="str">
            <v>Cambridge city, Iowa</v>
          </cell>
          <cell r="C642">
            <v>827</v>
          </cell>
          <cell r="D642">
            <v>57333</v>
          </cell>
          <cell r="E642">
            <v>0.111999999999999</v>
          </cell>
          <cell r="F642">
            <v>9.3939393939393906E-2</v>
          </cell>
          <cell r="G642">
            <v>1.51515151515151E-2</v>
          </cell>
          <cell r="H642">
            <v>5.1999999999999998E-2</v>
          </cell>
          <cell r="I642">
            <v>0.318</v>
          </cell>
          <cell r="J642">
            <v>0</v>
          </cell>
          <cell r="K642">
            <v>0.29690346083788699</v>
          </cell>
          <cell r="L642">
            <v>9.5238095238095205E-2</v>
          </cell>
          <cell r="M642">
            <v>0.37878787878787801</v>
          </cell>
          <cell r="N642">
            <v>0.26821192052980097</v>
          </cell>
          <cell r="O642">
            <v>0.59872611464968095</v>
          </cell>
          <cell r="P642">
            <v>0.50849256900212303</v>
          </cell>
          <cell r="Q642">
            <v>0.22399150743099699</v>
          </cell>
          <cell r="R642">
            <v>0.80212765957446797</v>
          </cell>
          <cell r="S642">
            <v>0.34819532908704798</v>
          </cell>
          <cell r="T642">
            <v>0.100849256900212</v>
          </cell>
          <cell r="U642">
            <v>0.49044585987261102</v>
          </cell>
          <cell r="V642">
            <v>0.98513800424628395</v>
          </cell>
          <cell r="W642">
            <v>2</v>
          </cell>
          <cell r="X642">
            <v>1</v>
          </cell>
          <cell r="Y642">
            <v>1</v>
          </cell>
          <cell r="Z642">
            <v>0</v>
          </cell>
          <cell r="AA642">
            <v>2</v>
          </cell>
          <cell r="AB642">
            <v>1</v>
          </cell>
          <cell r="AC642">
            <v>1</v>
          </cell>
          <cell r="AD642">
            <v>0</v>
          </cell>
          <cell r="AE642">
            <v>1</v>
          </cell>
          <cell r="AF642">
            <v>2</v>
          </cell>
          <cell r="AG642">
            <v>11</v>
          </cell>
          <cell r="AH642" t="str">
            <v>list(list(c(-93.560646, -93.555769, -93.555753, -93.546, -93.545985, -93.541093, -93.541063, -93.542685, -93.542682, -93.539873, -93.540397, -93.537936, -93.537933, -93.521612, -93.521614, -93.519213, -93.519214, -93.521608, -93.521602, -93.531332, -93.53133, -93.532742, -93.541054, -93.541125, -93.547638, -93.560619, -93.560613, -93.560646, 41.906866, 41.906845, 41.903241, 41.903168, 41.901228, 41.90119, 41.904886, 41.904892, 41.906756, 41.906741, 41.908415, 41.908417, 41.906743, 41.906735, 41.89761, 
41.8976, 41.89526, 41.895153, 41.892197, 41.892258, 41.891076, 41.892207, 41.892231, 41.899496, 41.899436, 41.899684, 41.903262, 41.906866)))</v>
          </cell>
        </row>
        <row r="643">
          <cell r="A643">
            <v>1930630</v>
          </cell>
          <cell r="B643" t="str">
            <v>Gilbert city, Iowa</v>
          </cell>
          <cell r="C643">
            <v>1211</v>
          </cell>
          <cell r="D643">
            <v>122656</v>
          </cell>
          <cell r="E643">
            <v>3.4000000000000002E-2</v>
          </cell>
          <cell r="F643">
            <v>3.6036036036036002E-3</v>
          </cell>
          <cell r="G643">
            <v>1.62162162162162E-2</v>
          </cell>
          <cell r="H643">
            <v>4.0999999999999898E-2</v>
          </cell>
          <cell r="I643">
            <v>0.249</v>
          </cell>
          <cell r="J643">
            <v>0.119223659889094</v>
          </cell>
          <cell r="K643">
            <v>0.20125786163522</v>
          </cell>
          <cell r="L643">
            <v>0</v>
          </cell>
          <cell r="M643">
            <v>7.9279279279279205E-2</v>
          </cell>
          <cell r="N643">
            <v>0.98896247240618096</v>
          </cell>
          <cell r="O643">
            <v>0.11889596602972299</v>
          </cell>
          <cell r="P643">
            <v>6.0509554140127299E-2</v>
          </cell>
          <cell r="Q643">
            <v>0.232484076433121</v>
          </cell>
          <cell r="R643">
            <v>0.71276595744680804</v>
          </cell>
          <cell r="S643">
            <v>0.109341825902335</v>
          </cell>
          <cell r="T643">
            <v>2.65392781316348E-2</v>
          </cell>
          <cell r="U643">
            <v>0</v>
          </cell>
          <cell r="V643">
            <v>9.0233545647558297E-2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2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2</v>
          </cell>
          <cell r="AH643" t="str">
            <v>list(list(c(-93.65923, -93.639829, -93.639872, -93.634988, -93.635019, -93.635052, -93.639899, -93.639912, -93.649422, -93.649383, -93.654348, -93.654322, -93.659199, -93.65923, 42.114082, 42.11389, 42.110172, 42.110148, 42.105855, 42.099551, 42.099539, 42.095975, 42.09601, 42.103215, 42.103279, 42.106863, 42.106913, 42.114082)))</v>
          </cell>
        </row>
        <row r="644">
          <cell r="A644">
            <v>1937920</v>
          </cell>
          <cell r="B644" t="str">
            <v>Huxley city, Iowa</v>
          </cell>
          <cell r="C644">
            <v>4244</v>
          </cell>
          <cell r="D644">
            <v>112094</v>
          </cell>
          <cell r="E644">
            <v>4.4999999999999998E-2</v>
          </cell>
          <cell r="F644">
            <v>5.6319580877537599E-2</v>
          </cell>
          <cell r="G644">
            <v>2.2920759659463E-2</v>
          </cell>
          <cell r="H644">
            <v>1.2999999999999999E-2</v>
          </cell>
          <cell r="I644">
            <v>0.29199999999999998</v>
          </cell>
          <cell r="J644">
            <v>0.27946940006029503</v>
          </cell>
          <cell r="K644">
            <v>0.24953789279112701</v>
          </cell>
          <cell r="L644">
            <v>2.9860228716645398E-2</v>
          </cell>
          <cell r="M644">
            <v>0.19973804846103399</v>
          </cell>
          <cell r="N644">
            <v>0.96909492273730602</v>
          </cell>
          <cell r="O644">
            <v>0.18152866242038199</v>
          </cell>
          <cell r="P644">
            <v>0.28131634819532902</v>
          </cell>
          <cell r="Q644">
            <v>0.32484076433121001</v>
          </cell>
          <cell r="R644">
            <v>0.34893617021276502</v>
          </cell>
          <cell r="S644">
            <v>0.24628450106157099</v>
          </cell>
          <cell r="T644">
            <v>5.8386411889596597E-2</v>
          </cell>
          <cell r="U644">
            <v>0.16560509554140099</v>
          </cell>
          <cell r="V644">
            <v>0.58492569002123096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1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1</v>
          </cell>
          <cell r="AG644">
            <v>2</v>
          </cell>
          <cell r="AH644" t="str">
            <v>list(list(c(-93.620177, -93.610335, -93.610275, -93.609092, -93.609156, -93.60668, -93.600659, -93.600745, -93.604596, -93.604652, -93.602003, -93.602005, -93.598265, -93.598318, -93.60036, -93.600512, -93.598012, -93.59802, -93.597012, -93.595613, -93.595625, -93.590756, -93.590737, -93.595598, -93.595602, -93.592682, -93.592697, -93.59439, -93.593844, -93.590747, -93.590748, -93.587117, -93.580882, -93.58088, -93.57641, -93.575195, -93.570719, -93.565791, -93.565804, -93.560613, -93.560619, -93.570572, 
-93.5706, -93.57041, -93.564053, -93.564049, -93.56066, -93.560682, -93.566425, -93.566419, -93.569581, -93.568887, -93.571034, -93.578346, -93.579434, -93.58089, -93.580878, -93.579495, -93.579494, -93.580892, -93.580891, -93.583842, -93.600507, -93.600418, -93.610081, -93.610511, -93.611865, -93.615119, -93.613966, -93.61394, -93.610825, -93.610791, -93.620122, -93.620177, 41.910565, 41.910524, 41.906886, 41.90689, 41.908599, 41.910453, 41.910462, 41.914146, 41.914152, 41.916122, 41.916908, 41.917781, 
41.917742, 41.915709, 41.91463, 41.908605, 41.908605, 41.906771, 41.908162, 41.908063, 41.909994, 41.90992, 41.906779, 41.906777, 41.904996, 41.904569, 41.903223, 41.903216, 41.901412, 41.901499, 41.893642, 41.895979, 41.896001, 41.903374, 41.906722, 41.904118, 41.904142, 41.904292, 41.902903, 41.903262, 41.899684, 41.899595, 41.885058, 41.881406, 41.881395, 41.880646, 41.881023, 41.877815, 41.877805, 41.876879, 41.876869, 41.877797, 41.877772, 41.877777, 41.878798, 41.877779, 41.887003, 41.887004, 
41.888711, 41.888695, 41.892365, 41.892361, 41.891064, 41.881455, 41.881455, 41.888516, 41.890022, 41.889776, 41.890448, 41.892357, 41.892357, 41.899613, 41.899647, 41.910565)))</v>
          </cell>
        </row>
        <row r="645">
          <cell r="A645">
            <v>1947775</v>
          </cell>
          <cell r="B645" t="str">
            <v>McCallsburg city, Iowa</v>
          </cell>
          <cell r="C645">
            <v>353</v>
          </cell>
          <cell r="D645">
            <v>65000</v>
          </cell>
          <cell r="E645">
            <v>8.5999999999999993E-2</v>
          </cell>
          <cell r="F645">
            <v>0.26874999999999999</v>
          </cell>
          <cell r="G645">
            <v>1.8749999999999999E-2</v>
          </cell>
          <cell r="H645">
            <v>0.114</v>
          </cell>
          <cell r="I645">
            <v>0.223</v>
          </cell>
          <cell r="J645">
            <v>6.0060060060059997E-2</v>
          </cell>
          <cell r="K645">
            <v>0.39506172839506098</v>
          </cell>
          <cell r="L645">
            <v>0.11111111111111099</v>
          </cell>
          <cell r="M645">
            <v>0.33750000000000002</v>
          </cell>
          <cell r="N645">
            <v>0.45916114790286899</v>
          </cell>
          <cell r="O645">
            <v>0.44161358811040302</v>
          </cell>
          <cell r="P645">
            <v>0.97239915074309902</v>
          </cell>
          <cell r="Q645">
            <v>0.26433121019108202</v>
          </cell>
          <cell r="R645">
            <v>0.95425531914893602</v>
          </cell>
          <cell r="S645">
            <v>6.4755838641188904E-2</v>
          </cell>
          <cell r="T645">
            <v>0.289808917197452</v>
          </cell>
          <cell r="U645">
            <v>0.57855626326963905</v>
          </cell>
          <cell r="V645">
            <v>0.96178343949044498</v>
          </cell>
          <cell r="W645">
            <v>1</v>
          </cell>
          <cell r="X645">
            <v>1</v>
          </cell>
          <cell r="Y645">
            <v>2</v>
          </cell>
          <cell r="Z645">
            <v>0</v>
          </cell>
          <cell r="AA645">
            <v>2</v>
          </cell>
          <cell r="AB645">
            <v>0</v>
          </cell>
          <cell r="AC645">
            <v>0</v>
          </cell>
          <cell r="AD645">
            <v>0</v>
          </cell>
          <cell r="AE645">
            <v>1</v>
          </cell>
          <cell r="AF645">
            <v>2</v>
          </cell>
          <cell r="AG645">
            <v>9</v>
          </cell>
          <cell r="AH645" t="str">
            <v>list(list(c(-93.398213, -93.391012, -93.381029, -93.38101, -93.381013, -93.390769, -93.390786, -93.398288, -93.398213, 42.169125, 42.168661, 42.168607, 42.166538, 42.162908, 42.162942, 42.159311, 42.159326, 42.169125)))</v>
          </cell>
        </row>
        <row r="646">
          <cell r="A646">
            <v>1973515</v>
          </cell>
          <cell r="B646" t="str">
            <v>Slater city, Iowa</v>
          </cell>
          <cell r="C646">
            <v>1543</v>
          </cell>
          <cell r="D646">
            <v>97500</v>
          </cell>
          <cell r="E646">
            <v>3.7999999999999999E-2</v>
          </cell>
          <cell r="F646">
            <v>4.1071428571428502E-2</v>
          </cell>
          <cell r="G646">
            <v>1.7857142857142801E-2</v>
          </cell>
          <cell r="H646">
            <v>1.0999999999999999E-2</v>
          </cell>
          <cell r="I646">
            <v>0.27200000000000002</v>
          </cell>
          <cell r="J646">
            <v>3.6265950302216202E-2</v>
          </cell>
          <cell r="K646">
            <v>0.21107628004179699</v>
          </cell>
          <cell r="L646">
            <v>3.4482758620689599E-2</v>
          </cell>
          <cell r="M646">
            <v>0.17142857142857101</v>
          </cell>
          <cell r="N646">
            <v>0.91611479028697496</v>
          </cell>
          <cell r="O646">
            <v>0.14118895966029699</v>
          </cell>
          <cell r="P646">
            <v>0.19532908704883201</v>
          </cell>
          <cell r="Q646">
            <v>0.25477707006369399</v>
          </cell>
          <cell r="R646">
            <v>0.314893617021276</v>
          </cell>
          <cell r="S646">
            <v>0.17409766454352399</v>
          </cell>
          <cell r="T646">
            <v>3.18471337579617E-2</v>
          </cell>
          <cell r="U646">
            <v>0.18365180467091199</v>
          </cell>
          <cell r="V646">
            <v>0.451167728237791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1</v>
          </cell>
          <cell r="AG646">
            <v>1</v>
          </cell>
          <cell r="AH646" t="str">
            <v>list(list(c(-93.710878, -93.707799, -93.707846, -93.705879, -93.705895, -93.703007, -93.702963, -93.698085, -93.678595, -93.678566, -93.676128, -93.676119, -93.678541, -93.673677, -93.673574, -93.677687, -93.67844, -93.678389, -93.675616, -93.675625, -93.674388, -93.674383, -93.678389, -93.678385, -93.680652, -93.681787, -93.688174, -93.698038, -93.698038, -93.698056, -93.710852, -93.710878, 41.882337, 41.882586, 41.890754, 41.890754, 41.892473, 41.892479, 41.888814, 41.888819, 41.888781, 41.886365, 
41.886368, 41.88548, 41.884938, 41.885358, 41.87784, 41.877849, 41.87727, 41.870774, 41.870757, 41.871696, 41.871696, 41.87067, 41.870685, 41.868087, 41.868757, 41.870584, 41.870592, 41.870581, 41.870603, 41.877868, 41.877919, 41.882337)))</v>
          </cell>
        </row>
        <row r="647">
          <cell r="A647">
            <v>1934500</v>
          </cell>
          <cell r="B647" t="str">
            <v>Harlan city, Iowa</v>
          </cell>
          <cell r="C647">
            <v>4893</v>
          </cell>
          <cell r="D647">
            <v>57488</v>
          </cell>
          <cell r="E647">
            <v>9.0999999999999998E-2</v>
          </cell>
          <cell r="F647">
            <v>0.110560237977193</v>
          </cell>
          <cell r="G647">
            <v>1.6360932077342499E-2</v>
          </cell>
          <cell r="H647">
            <v>4.8000000000000001E-2</v>
          </cell>
          <cell r="I647">
            <v>0.432</v>
          </cell>
          <cell r="J647">
            <v>-4.1715628672150402E-2</v>
          </cell>
          <cell r="K647">
            <v>0.41340113670355899</v>
          </cell>
          <cell r="L647">
            <v>9.5109914759981998E-2</v>
          </cell>
          <cell r="M647">
            <v>0.25235498264749601</v>
          </cell>
          <cell r="N647">
            <v>0.27262693156732798</v>
          </cell>
          <cell r="O647">
            <v>0.47770700636942598</v>
          </cell>
          <cell r="P647">
            <v>0.595541401273885</v>
          </cell>
          <cell r="Q647">
            <v>0.234607218683651</v>
          </cell>
          <cell r="R647">
            <v>0.76489361702127601</v>
          </cell>
          <cell r="S647">
            <v>0.80254777070063699</v>
          </cell>
          <cell r="T647">
            <v>0.34713375796178297</v>
          </cell>
          <cell r="U647">
            <v>0.48832271762208002</v>
          </cell>
          <cell r="V647">
            <v>0.80891719745222901</v>
          </cell>
          <cell r="W647">
            <v>2</v>
          </cell>
          <cell r="X647">
            <v>1</v>
          </cell>
          <cell r="Y647">
            <v>1</v>
          </cell>
          <cell r="Z647">
            <v>0</v>
          </cell>
          <cell r="AA647">
            <v>2</v>
          </cell>
          <cell r="AB647">
            <v>2</v>
          </cell>
          <cell r="AC647">
            <v>1</v>
          </cell>
          <cell r="AD647">
            <v>1</v>
          </cell>
          <cell r="AE647">
            <v>1</v>
          </cell>
          <cell r="AF647">
            <v>2</v>
          </cell>
          <cell r="AG647">
            <v>13</v>
          </cell>
          <cell r="AH647" t="str">
            <v>list(list(c(-95.344555, -95.325231, -95.323187, -95.323181, -95.31973, -95.310602, -95.310485, -95.310125, -95.310084, -95.309924, -95.309832, -95.309818, -95.307746, -95.307939, -95.310553, -95.310547, -95.312987, -95.313019, -95.325613, -95.342524, -95.342666, -95.344868, -95.344555, 41.667633, 41.66752, 41.667538, 41.668844, 41.667529, 41.667474, 41.660275, 41.639755, 41.639649, 41.639405, 41.63932, 41.638617, 41.638576, 41.631195, 41.631253, 41.629982, 41.630021, 41.631388, 41.631566, 41.631417, 
41.64596, 41.645917, 41.667633)))</v>
          </cell>
        </row>
        <row r="648">
          <cell r="A648">
            <v>1977430</v>
          </cell>
          <cell r="B648" t="str">
            <v>Tennant city, Iowa</v>
          </cell>
          <cell r="C648">
            <v>78</v>
          </cell>
          <cell r="D648">
            <v>62885</v>
          </cell>
          <cell r="E648">
            <v>0</v>
          </cell>
          <cell r="F648">
            <v>0</v>
          </cell>
          <cell r="G648">
            <v>4.54545454545454E-2</v>
          </cell>
          <cell r="H648">
            <v>0</v>
          </cell>
          <cell r="I648">
            <v>0.30399999999999999</v>
          </cell>
          <cell r="J648">
            <v>0.14705882352941099</v>
          </cell>
          <cell r="K648">
            <v>0.74626865671641796</v>
          </cell>
          <cell r="L648">
            <v>0.15384615384615299</v>
          </cell>
          <cell r="M648">
            <v>6.8181818181818094E-2</v>
          </cell>
          <cell r="N648">
            <v>0.41169977924944801</v>
          </cell>
          <cell r="O648">
            <v>0</v>
          </cell>
          <cell r="P648">
            <v>0</v>
          </cell>
          <cell r="Q648">
            <v>0.59872611464968095</v>
          </cell>
          <cell r="R648">
            <v>0</v>
          </cell>
          <cell r="S648">
            <v>0.289808917197452</v>
          </cell>
          <cell r="T648">
            <v>0.98195329087048799</v>
          </cell>
          <cell r="U648">
            <v>0.73991507430997805</v>
          </cell>
          <cell r="V648">
            <v>6.5817409766454296E-2</v>
          </cell>
          <cell r="W648">
            <v>1</v>
          </cell>
          <cell r="X648">
            <v>0</v>
          </cell>
          <cell r="Y648">
            <v>0</v>
          </cell>
          <cell r="Z648">
            <v>1</v>
          </cell>
          <cell r="AA648">
            <v>0</v>
          </cell>
          <cell r="AB648">
            <v>0</v>
          </cell>
          <cell r="AC648">
            <v>0</v>
          </cell>
          <cell r="AD648">
            <v>2</v>
          </cell>
          <cell r="AE648">
            <v>2</v>
          </cell>
          <cell r="AF648">
            <v>0</v>
          </cell>
          <cell r="AG648">
            <v>6</v>
          </cell>
          <cell r="AH648" t="str">
            <v>list(list(c(-95.45086, -95.441562, -95.438971, -95.438918, -95.439056, -95.451002, -95.45086, 41.602474, 41.602533, 41.602514, 41.597019, 41.585748, 41.585643, 41.602474)))</v>
          </cell>
        </row>
        <row r="649">
          <cell r="A649">
            <v>1929910</v>
          </cell>
          <cell r="B649" t="str">
            <v>Garnavillo city, Iowa</v>
          </cell>
          <cell r="C649">
            <v>763</v>
          </cell>
          <cell r="D649">
            <v>75357</v>
          </cell>
          <cell r="E649">
            <v>0.123</v>
          </cell>
          <cell r="F649">
            <v>0.12711864406779599</v>
          </cell>
          <cell r="G649">
            <v>2.2598870056497099E-2</v>
          </cell>
          <cell r="H649">
            <v>1.6E-2</v>
          </cell>
          <cell r="I649">
            <v>0.373</v>
          </cell>
          <cell r="J649">
            <v>2.4161073825503299E-2</v>
          </cell>
          <cell r="K649">
            <v>0.54320987654320896</v>
          </cell>
          <cell r="L649">
            <v>4.5822102425875998E-2</v>
          </cell>
          <cell r="M649">
            <v>0.24011299435028199</v>
          </cell>
          <cell r="N649">
            <v>0.69867549668874096</v>
          </cell>
          <cell r="O649">
            <v>0.645435244161358</v>
          </cell>
          <cell r="P649">
            <v>0.67940552016985101</v>
          </cell>
          <cell r="Q649">
            <v>0.31740976645435198</v>
          </cell>
          <cell r="R649">
            <v>0.39361702127659498</v>
          </cell>
          <cell r="S649">
            <v>0.60721868365180398</v>
          </cell>
          <cell r="T649">
            <v>0.759023354564755</v>
          </cell>
          <cell r="U649">
            <v>0.23991507430997799</v>
          </cell>
          <cell r="V649">
            <v>0.774946921443736</v>
          </cell>
          <cell r="W649">
            <v>0</v>
          </cell>
          <cell r="X649">
            <v>1</v>
          </cell>
          <cell r="Y649">
            <v>2</v>
          </cell>
          <cell r="Z649">
            <v>0</v>
          </cell>
          <cell r="AA649">
            <v>1</v>
          </cell>
          <cell r="AB649">
            <v>1</v>
          </cell>
          <cell r="AC649">
            <v>0</v>
          </cell>
          <cell r="AD649">
            <v>2</v>
          </cell>
          <cell r="AE649">
            <v>0</v>
          </cell>
          <cell r="AF649">
            <v>2</v>
          </cell>
          <cell r="AG649">
            <v>9</v>
          </cell>
          <cell r="AH649" t="str">
            <v>list(list(c(-91.246026, -91.243521, -91.243509, -91.226078, -91.225964, -91.230973, -91.230904, -91.231316, -91.231942, -91.23315, -91.232131, -91.235992, -91.238507, -91.242113, -91.241059, -91.241082, -91.245869, -91.246026, 42.87026, 42.870324, 42.873953, 42.874236, 42.863341, 42.863328, 42.860696, 42.860713, 42.861742, 42.861329, 42.859594, 42.859471, 42.855872, 42.855801, 42.859338, 42.861324, 42.8612, 42.87026)))</v>
          </cell>
        </row>
        <row r="650">
          <cell r="A650">
            <v>1933465</v>
          </cell>
          <cell r="B650" t="str">
            <v>Guttenberg city, Iowa</v>
          </cell>
          <cell r="C650">
            <v>1817</v>
          </cell>
          <cell r="D650">
            <v>57599</v>
          </cell>
          <cell r="E650">
            <v>0.247</v>
          </cell>
          <cell r="F650">
            <v>0.13578826237054001</v>
          </cell>
          <cell r="G650">
            <v>9.0909090909090898E-2</v>
          </cell>
          <cell r="H650">
            <v>4.5999999999999999E-2</v>
          </cell>
          <cell r="I650">
            <v>0.47099999999999997</v>
          </cell>
          <cell r="J650">
            <v>-5.3152683689421498E-2</v>
          </cell>
          <cell r="K650">
            <v>0.55869565217391304</v>
          </cell>
          <cell r="L650">
            <v>0.103965702036441</v>
          </cell>
          <cell r="M650">
            <v>0.27502876869965398</v>
          </cell>
          <cell r="N650">
            <v>0.27704194260485598</v>
          </cell>
          <cell r="O650">
            <v>0.94055201698513802</v>
          </cell>
          <cell r="P650">
            <v>0.72823779193205895</v>
          </cell>
          <cell r="Q650">
            <v>0.87898089171974503</v>
          </cell>
          <cell r="R650">
            <v>0.75106382978723396</v>
          </cell>
          <cell r="S650">
            <v>0.88322717622080604</v>
          </cell>
          <cell r="T650">
            <v>0.79723991507431002</v>
          </cell>
          <cell r="U650">
            <v>0.54033970276008403</v>
          </cell>
          <cell r="V650">
            <v>0.86093418259023302</v>
          </cell>
          <cell r="W650">
            <v>2</v>
          </cell>
          <cell r="X650">
            <v>2</v>
          </cell>
          <cell r="Y650">
            <v>2</v>
          </cell>
          <cell r="Z650">
            <v>2</v>
          </cell>
          <cell r="AA650">
            <v>2</v>
          </cell>
          <cell r="AB650">
            <v>2</v>
          </cell>
          <cell r="AC650">
            <v>1</v>
          </cell>
          <cell r="AD650">
            <v>2</v>
          </cell>
          <cell r="AE650">
            <v>1</v>
          </cell>
          <cell r="AF650">
            <v>2</v>
          </cell>
          <cell r="AG650">
            <v>18</v>
          </cell>
          <cell r="AH650" t="str">
            <v>list(list(c(-91.11837, -91.106502, -91.105861, -91.107954, -91.105111, -91.104022, -91.101657, -91.100715, -91.100261, -91.098135, -91.095943, -91.094585, -91.094275, -91.091713, -91.091874, -91.092979, -91.092073, -91.100016, -91.104929, -91.111214, -91.109674, -91.10768, -91.107521, -91.112509, -91.112493, -91.115602, -91.115987, -91.113273, -91.113742, -91.11742, -91.117407, -91.11837, 42.812145, 42.811896, 42.811155, 42.807631, 42.803839, 42.801491, 42.798358, 42.79538, 42.792953, 42.788717, 
42.786714, 42.782291, 42.777774, 42.774634, 42.772366, 42.771711, 42.768756, 42.768756, 42.768307, 42.768323, 42.769888, 42.770498, 42.775885, 42.775929, 42.794722, 42.794047, 42.796349, 42.796259, 42.797497, 42.797616, 42.809678, 42.812145)))</v>
          </cell>
        </row>
        <row r="651">
          <cell r="A651">
            <v>1982470</v>
          </cell>
          <cell r="B651" t="str">
            <v>Waterville city, Iowa</v>
          </cell>
          <cell r="C651">
            <v>109</v>
          </cell>
          <cell r="D651">
            <v>44750</v>
          </cell>
          <cell r="E651">
            <v>6.6000000000000003E-2</v>
          </cell>
          <cell r="F651">
            <v>0</v>
          </cell>
          <cell r="G651">
            <v>0.19607843137254899</v>
          </cell>
          <cell r="H651">
            <v>0</v>
          </cell>
          <cell r="I651">
            <v>0.48</v>
          </cell>
          <cell r="J651">
            <v>-0.243055555555555</v>
          </cell>
          <cell r="K651">
            <v>0.52631578947368396</v>
          </cell>
          <cell r="L651">
            <v>0.11111111111111099</v>
          </cell>
          <cell r="M651">
            <v>0.31372549019607798</v>
          </cell>
          <cell r="N651">
            <v>5.5187637969094899E-2</v>
          </cell>
          <cell r="O651">
            <v>0.31634819532908698</v>
          </cell>
          <cell r="P651">
            <v>0</v>
          </cell>
          <cell r="Q651">
            <v>0.98619957537154901</v>
          </cell>
          <cell r="R651">
            <v>0</v>
          </cell>
          <cell r="S651">
            <v>0.89278131634819502</v>
          </cell>
          <cell r="T651">
            <v>0.71231422505307795</v>
          </cell>
          <cell r="U651">
            <v>0.57855626326963905</v>
          </cell>
          <cell r="V651">
            <v>0.93949044585987196</v>
          </cell>
          <cell r="W651">
            <v>2</v>
          </cell>
          <cell r="X651">
            <v>0</v>
          </cell>
          <cell r="Y651">
            <v>0</v>
          </cell>
          <cell r="Z651">
            <v>2</v>
          </cell>
          <cell r="AA651">
            <v>0</v>
          </cell>
          <cell r="AB651">
            <v>2</v>
          </cell>
          <cell r="AC651">
            <v>2</v>
          </cell>
          <cell r="AD651">
            <v>2</v>
          </cell>
          <cell r="AE651">
            <v>1</v>
          </cell>
          <cell r="AF651">
            <v>2</v>
          </cell>
          <cell r="AG651">
            <v>13</v>
          </cell>
          <cell r="AH651" t="str">
            <v>list(list(c(-91.304131, -91.304139, -91.300064, -91.300087, -91.296457, -91.296808, -91.294214, -91.294238, -91.289269, -91.289344, -91.294277, -91.29424, -91.298126, -91.304184, -91.304131, 43.207254, 43.210941, 43.211568, 43.213215, 43.214563, 43.212084, 43.212036, 43.208338, 43.208228, 43.201668, 43.201723, 43.205592, 43.204942, 43.205534, 43.207254)))</v>
          </cell>
        </row>
        <row r="652">
          <cell r="A652">
            <v>1926850</v>
          </cell>
          <cell r="B652" t="str">
            <v>Farmersburg city, Iowa</v>
          </cell>
          <cell r="C652">
            <v>271</v>
          </cell>
          <cell r="D652">
            <v>51667</v>
          </cell>
          <cell r="E652">
            <v>0.128</v>
          </cell>
          <cell r="F652">
            <v>0.232876712328767</v>
          </cell>
          <cell r="G652">
            <v>4.7945205479451997E-2</v>
          </cell>
          <cell r="H652">
            <v>1.6E-2</v>
          </cell>
          <cell r="I652">
            <v>0.25900000000000001</v>
          </cell>
          <cell r="J652">
            <v>-0.102649006622516</v>
          </cell>
          <cell r="K652">
            <v>0.54929577464788704</v>
          </cell>
          <cell r="L652">
            <v>0.11949685534591099</v>
          </cell>
          <cell r="M652">
            <v>0.184931506849315</v>
          </cell>
          <cell r="N652">
            <v>0.15011037527593801</v>
          </cell>
          <cell r="O652">
            <v>0.67834394904458595</v>
          </cell>
          <cell r="P652">
            <v>0.94161358811040297</v>
          </cell>
          <cell r="Q652">
            <v>0.629511677282377</v>
          </cell>
          <cell r="R652">
            <v>0.39361702127659498</v>
          </cell>
          <cell r="S652">
            <v>0.129511677282377</v>
          </cell>
          <cell r="T652">
            <v>0.77813163481953296</v>
          </cell>
          <cell r="U652">
            <v>0.611464968152866</v>
          </cell>
          <cell r="V652">
            <v>0.51698513800424595</v>
          </cell>
          <cell r="W652">
            <v>2</v>
          </cell>
          <cell r="X652">
            <v>2</v>
          </cell>
          <cell r="Y652">
            <v>2</v>
          </cell>
          <cell r="Z652">
            <v>1</v>
          </cell>
          <cell r="AA652">
            <v>1</v>
          </cell>
          <cell r="AB652">
            <v>0</v>
          </cell>
          <cell r="AC652">
            <v>2</v>
          </cell>
          <cell r="AD652">
            <v>2</v>
          </cell>
          <cell r="AE652">
            <v>1</v>
          </cell>
          <cell r="AF652">
            <v>1</v>
          </cell>
          <cell r="AG652">
            <v>14</v>
          </cell>
          <cell r="AH652" t="str">
            <v>list(list(c(-91.372006, -91.369539, -91.361374, -91.361397, -91.369438, -91.369545, -91.372041, -91.372006, 42.964801, 42.964809, 42.964777, 42.953849, 42.95392, 42.953909, 42.953924, 42.964801)))</v>
          </cell>
        </row>
        <row r="653">
          <cell r="A653">
            <v>1929685</v>
          </cell>
          <cell r="B653" t="str">
            <v>Garber city, Iowa</v>
          </cell>
          <cell r="C653">
            <v>76</v>
          </cell>
          <cell r="D653">
            <v>49821</v>
          </cell>
          <cell r="E653">
            <v>0.32400000000000001</v>
          </cell>
          <cell r="F653">
            <v>0.31914893617021201</v>
          </cell>
          <cell r="G653">
            <v>4.2553191489361701E-2</v>
          </cell>
          <cell r="H653">
            <v>0</v>
          </cell>
          <cell r="I653">
            <v>0.64599999999999902</v>
          </cell>
          <cell r="J653">
            <v>-0.13636363636363599</v>
          </cell>
          <cell r="K653">
            <v>0.70769230769230695</v>
          </cell>
          <cell r="L653">
            <v>0</v>
          </cell>
          <cell r="M653">
            <v>6.3829787234042507E-2</v>
          </cell>
          <cell r="N653">
            <v>0.114790286975717</v>
          </cell>
          <cell r="O653">
            <v>0.97876857749469204</v>
          </cell>
          <cell r="P653">
            <v>0.984076433121019</v>
          </cell>
          <cell r="Q653">
            <v>0.56900212314224996</v>
          </cell>
          <cell r="R653">
            <v>0</v>
          </cell>
          <cell r="S653">
            <v>0.98513800424628395</v>
          </cell>
          <cell r="T653">
            <v>0.97133757961783396</v>
          </cell>
          <cell r="U653">
            <v>0</v>
          </cell>
          <cell r="V653">
            <v>5.9447983014861899E-2</v>
          </cell>
          <cell r="W653">
            <v>2</v>
          </cell>
          <cell r="X653">
            <v>2</v>
          </cell>
          <cell r="Y653">
            <v>2</v>
          </cell>
          <cell r="Z653">
            <v>1</v>
          </cell>
          <cell r="AA653">
            <v>0</v>
          </cell>
          <cell r="AB653">
            <v>2</v>
          </cell>
          <cell r="AC653">
            <v>2</v>
          </cell>
          <cell r="AD653">
            <v>2</v>
          </cell>
          <cell r="AE653">
            <v>0</v>
          </cell>
          <cell r="AF653">
            <v>0</v>
          </cell>
          <cell r="AG653">
            <v>13</v>
          </cell>
          <cell r="AH653" t="str">
            <v>list(list(c(-91.267874, -91.264621, -91.264628, -91.262275, -91.257016, -91.255581, -91.2538, -91.253082, -91.252736, -91.25756, -91.259921, -91.261726, -91.262653, -91.26426, -91.26758, -91.268629, -91.267874, 42.748808, 42.748277, 42.745942, 42.74409, 42.746734, 42.747707, 42.747828, 42.74777, 42.746696, 42.743748, 42.74041, 42.739681, 42.741261, 42.741266, 42.742402, 42.745105, 42.748808)))</v>
          </cell>
        </row>
        <row r="654">
          <cell r="A654">
            <v>1972435</v>
          </cell>
          <cell r="B654" t="str">
            <v>Shell Rock city, Iowa</v>
          </cell>
          <cell r="C654">
            <v>1268</v>
          </cell>
          <cell r="D654">
            <v>78657</v>
          </cell>
          <cell r="E654">
            <v>0.05</v>
          </cell>
          <cell r="F654">
            <v>0.106489184692179</v>
          </cell>
          <cell r="G654">
            <v>3.6605657237936698E-2</v>
          </cell>
          <cell r="H654">
            <v>2.8999999999999901E-2</v>
          </cell>
          <cell r="I654">
            <v>0.315</v>
          </cell>
          <cell r="J654">
            <v>-2.1604938271604899E-2</v>
          </cell>
          <cell r="K654">
            <v>0.46235521235521199</v>
          </cell>
          <cell r="L654">
            <v>0.117734724292101</v>
          </cell>
          <cell r="M654">
            <v>0.20299500831946701</v>
          </cell>
          <cell r="N654">
            <v>0.75165562913907202</v>
          </cell>
          <cell r="O654">
            <v>0.21443736730360899</v>
          </cell>
          <cell r="P654">
            <v>0.57218683651804603</v>
          </cell>
          <cell r="Q654">
            <v>0.49044585987261102</v>
          </cell>
          <cell r="R654">
            <v>0.58191489361702098</v>
          </cell>
          <cell r="S654">
            <v>0.33227176220806698</v>
          </cell>
          <cell r="T654">
            <v>0.51592356687898</v>
          </cell>
          <cell r="U654">
            <v>0.60297239915074297</v>
          </cell>
          <cell r="V654">
            <v>0.60403397027600803</v>
          </cell>
          <cell r="W654">
            <v>0</v>
          </cell>
          <cell r="X654">
            <v>0</v>
          </cell>
          <cell r="Y654">
            <v>1</v>
          </cell>
          <cell r="Z654">
            <v>1</v>
          </cell>
          <cell r="AA654">
            <v>1</v>
          </cell>
          <cell r="AB654">
            <v>1</v>
          </cell>
          <cell r="AC654">
            <v>1</v>
          </cell>
          <cell r="AD654">
            <v>1</v>
          </cell>
          <cell r="AE654">
            <v>1</v>
          </cell>
          <cell r="AF654">
            <v>1</v>
          </cell>
          <cell r="AG654">
            <v>8</v>
          </cell>
          <cell r="AH654" t="str">
            <v>list(list(c(-92.593852, -92.593725, -92.585106, -92.574193, -92.569177, -92.569135, -92.564203, -92.56421, -92.569054, -92.569171, -92.581485, -92.582311, -92.58369, -92.588913, -92.588931, -92.59375, -92.593852, 42.70957, 42.722253, 42.722216, 42.722176, 42.722176, 42.715004, 42.714916, 42.713143, 42.713186, 42.703812, 42.703755, 42.701943, 42.703764, 42.703765, 42.700164, 42.700168, 42.70957)))</v>
          </cell>
        </row>
        <row r="655">
          <cell r="A655">
            <v>1914025</v>
          </cell>
          <cell r="B655" t="str">
            <v>Clear Lake city, Iowa</v>
          </cell>
          <cell r="C655">
            <v>7687</v>
          </cell>
          <cell r="D655">
            <v>79415</v>
          </cell>
          <cell r="E655">
            <v>8.3000000000000004E-2</v>
          </cell>
          <cell r="F655">
            <v>8.3546462063086094E-2</v>
          </cell>
          <cell r="G655">
            <v>3.8078999715828302E-2</v>
          </cell>
          <cell r="H655">
            <v>2.4E-2</v>
          </cell>
          <cell r="I655">
            <v>0.38400000000000001</v>
          </cell>
          <cell r="J655">
            <v>-1.15725858300115E-2</v>
          </cell>
          <cell r="K655">
            <v>0.33733699382292298</v>
          </cell>
          <cell r="L655">
            <v>0.40067114093959699</v>
          </cell>
          <cell r="M655">
            <v>0.188405797101449</v>
          </cell>
          <cell r="N655">
            <v>0.766004415011037</v>
          </cell>
          <cell r="O655">
            <v>0.42781316348195297</v>
          </cell>
          <cell r="P655">
            <v>0.45859872611464902</v>
          </cell>
          <cell r="Q655">
            <v>0.51698513800424595</v>
          </cell>
          <cell r="R655">
            <v>0.50957446808510598</v>
          </cell>
          <cell r="S655">
            <v>0.65074309978768496</v>
          </cell>
          <cell r="T655">
            <v>0.15711252653927801</v>
          </cell>
          <cell r="U655">
            <v>0.97452229299363002</v>
          </cell>
          <cell r="V655">
            <v>0.53609341825902301</v>
          </cell>
          <cell r="W655">
            <v>0</v>
          </cell>
          <cell r="X655">
            <v>1</v>
          </cell>
          <cell r="Y655">
            <v>1</v>
          </cell>
          <cell r="Z655">
            <v>1</v>
          </cell>
          <cell r="AA655">
            <v>1</v>
          </cell>
          <cell r="AB655">
            <v>1</v>
          </cell>
          <cell r="AC655">
            <v>1</v>
          </cell>
          <cell r="AD655">
            <v>0</v>
          </cell>
          <cell r="AE655">
            <v>2</v>
          </cell>
          <cell r="AF655">
            <v>1</v>
          </cell>
          <cell r="AG655">
            <v>9</v>
          </cell>
          <cell r="AH655" t="str">
            <v>list(list(c(-93.438229, -93.424859, -93.424887, -93.418434, -93.4184, -93.423381, -93.42341, -93.41842, -93.418428, -93.408542, -93.403549, -93.403574, -93.408549, -93.408522, -93.400015, -93.388749, -93.379665, -93.378979, -93.374314, -93.374382, -93.367955, -93.367968, -93.367723, -93.36708, -93.366364, -93.366343, -93.364464, -93.364447, -93.359489, -93.359497, -93.355775, -93.355854, -93.355024, -93.351262, -93.351257, -93.349637, -93.349646, -93.344659, -93.344678, -93.343583, -93.339752, -93.339744, 
-93.330074, -93.329911, -93.327666, -93.32765, -93.327383, -93.325035, -93.325045, -93.320131, -93.320043, -93.32001, -93.339714, -93.339625, -93.378638, -93.378614, -93.386171, -93.386143, -93.388404, -93.388525, -93.388528, -93.398439, -93.398452, -93.403224, -93.417755, -93.418207, -93.438264, -93.438229, 43.136363, 43.138995, 43.140967, 43.140965, 43.144566, 43.144545, 43.146348, 43.146366, 43.148162, 43.148205, 43.148205, 43.151827, 43.151813, 43.155445, 43.155492, 43.155459, 43.155423, 43.155449, 
43.155449, 43.162716, 43.162726, 43.162191, 43.161502, 43.160982, 43.160979, 43.16273, 43.162731, 43.155457, 43.155453, 43.159076, 43.15906, 43.155408, 43.157243, 43.157218, 43.158253, 43.15824, 43.15539, 43.15537, 43.150112, 43.149419, 43.149411, 43.148294, 43.148169, 43.144489, 43.144484, 43.141035, 43.144484, 43.144481, 43.148137, 43.148138, 43.133614, 43.126464, 43.126486, 43.111934, 43.11191, 43.104652, 43.104651, 43.108257, 43.10825, 43.111862, 43.111961, 43.111878, 43.12649, 43.126507, 43.126558, 
43.126553, 43.126613, 43.136363)))</v>
          </cell>
        </row>
        <row r="656">
          <cell r="A656">
            <v>1950160</v>
          </cell>
          <cell r="B656" t="str">
            <v>Mason City city, Iowa</v>
          </cell>
          <cell r="C656">
            <v>27338</v>
          </cell>
          <cell r="D656">
            <v>64804</v>
          </cell>
          <cell r="E656">
            <v>0.12</v>
          </cell>
          <cell r="F656">
            <v>0.106237202709088</v>
          </cell>
          <cell r="G656">
            <v>3.7171208064262003E-2</v>
          </cell>
          <cell r="H656">
            <v>2.79999999999999E-2</v>
          </cell>
          <cell r="I656">
            <v>0.36499999999999999</v>
          </cell>
          <cell r="J656">
            <v>-2.6389828697603101E-2</v>
          </cell>
          <cell r="K656">
            <v>0.43558250414593602</v>
          </cell>
          <cell r="L656">
            <v>0.11643258426966201</v>
          </cell>
          <cell r="M656">
            <v>0.23444636950700801</v>
          </cell>
          <cell r="N656">
            <v>0.45805739514348698</v>
          </cell>
          <cell r="O656">
            <v>0.63269639065817396</v>
          </cell>
          <cell r="P656">
            <v>0.57112526539278097</v>
          </cell>
          <cell r="Q656">
            <v>0.498938428874734</v>
          </cell>
          <cell r="R656">
            <v>0.56595744680851001</v>
          </cell>
          <cell r="S656">
            <v>0.56263269639065805</v>
          </cell>
          <cell r="T656">
            <v>0.434182590233545</v>
          </cell>
          <cell r="U656">
            <v>0.595541401273885</v>
          </cell>
          <cell r="V656">
            <v>0.75371549893842804</v>
          </cell>
          <cell r="W656">
            <v>1</v>
          </cell>
          <cell r="X656">
            <v>1</v>
          </cell>
          <cell r="Y656">
            <v>1</v>
          </cell>
          <cell r="Z656">
            <v>1</v>
          </cell>
          <cell r="AA656">
            <v>1</v>
          </cell>
          <cell r="AB656">
            <v>1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11</v>
          </cell>
          <cell r="AH656" t="str">
            <v>list(list(c(-93.28036, -93.270494, -93.270473, -93.270451, -93.260552, -93.240654, -93.240547, -93.204521, -93.200991, -93.192043, -93.190405, -93.17572, -93.175689, -93.171245, -93.171236, -93.176268, -93.176298, -93.174005, -93.161568, -93.161421, -93.141811, -93.112945, -93.112661, -93.112429, -93.132162, -93.141867, -93.14546, -93.161317, -93.161397, -93.188872, -93.19707, -93.196181, -93.1962, -93.199783, -93.199773, -93.200336, -93.199078, -93.199079, -93.18883, -93.188776, -93.193539, -93.197712, 
-93.201226, -93.205589, -93.221112, -93.223991, -93.233346, -93.240697, -93.240697, -93.236387, -93.236319, -93.231042, -93.230836, -93.229991, -93.227473, -93.235147, -93.260713, -93.270584, -93.270543, -93.270512, -93.280381, -93.28036, 43.1555, 43.155469, 43.162715, 43.169683, 43.169635, 43.169592, 43.184095, 43.183942, 43.18393, 43.184154, 43.184075, 43.184096, 43.178435, 43.1784, 43.175836, 43.175844, 43.169573, 43.169574, 43.169552, 43.166267, 43.166104, 43.166322, 43.148209, 43.133957, 43.133608, 
43.13344, 43.13346, 43.133506, 43.126242, 43.126311, 43.126296, 43.125452, 43.122661, 43.122663, 43.119081, 43.119087, 43.115702, 43.111801, 43.111776, 43.106963, 43.105948, 43.105426, 43.105623, 43.104503, 43.104456, 43.104564, 43.105275, 43.10547, 43.112069, 43.112073, 43.119277, 43.119273, 43.122955, 43.124442, 43.12655, 43.126526, 43.126471, 43.126538, 43.133718, 43.148482, 43.148881, 43.1555)))</v>
          </cell>
        </row>
        <row r="657">
          <cell r="A657">
            <v>1980580</v>
          </cell>
          <cell r="B657" t="str">
            <v>Ventura city, Iowa</v>
          </cell>
          <cell r="C657">
            <v>711</v>
          </cell>
          <cell r="D657">
            <v>91944</v>
          </cell>
          <cell r="E657">
            <v>5.7000000000000002E-2</v>
          </cell>
          <cell r="F657">
            <v>2.33333333333333E-2</v>
          </cell>
          <cell r="G657">
            <v>0.01</v>
          </cell>
          <cell r="H657">
            <v>6.9999999999999897E-3</v>
          </cell>
          <cell r="I657">
            <v>0.27500000000000002</v>
          </cell>
          <cell r="J657">
            <v>-8.3682008368200795E-3</v>
          </cell>
          <cell r="K657">
            <v>0.219696969696969</v>
          </cell>
          <cell r="L657">
            <v>0.27808988764044901</v>
          </cell>
          <cell r="M657">
            <v>0.26</v>
          </cell>
          <cell r="N657">
            <v>0.88962472406181003</v>
          </cell>
          <cell r="O657">
            <v>0.256900212314225</v>
          </cell>
          <cell r="P657">
            <v>0.116772823779193</v>
          </cell>
          <cell r="Q657">
            <v>0.17515923566878899</v>
          </cell>
          <cell r="R657">
            <v>0.25957446808510598</v>
          </cell>
          <cell r="S657">
            <v>0.186836518046709</v>
          </cell>
          <cell r="T657">
            <v>4.0339702760084903E-2</v>
          </cell>
          <cell r="U657">
            <v>0.936305732484076</v>
          </cell>
          <cell r="V657">
            <v>0.83014861995753697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1</v>
          </cell>
          <cell r="AD657">
            <v>0</v>
          </cell>
          <cell r="AE657">
            <v>2</v>
          </cell>
          <cell r="AF657">
            <v>2</v>
          </cell>
          <cell r="AG657">
            <v>5</v>
          </cell>
          <cell r="AH657" t="str">
            <v>list(list(c(-93.492655, -93.487614, -93.487667, -93.457968, -93.457991, -93.438211, -93.438229, -93.438264, -93.438053, -93.467139, -93.487531, -93.487565, -93.487567, -93.491452, -93.491467, -93.492655, 43.127346, 43.127979, 43.133776, 43.133762, 43.137368, 43.137323, 43.136363, 43.126613, 43.121038, 43.121049, 43.121102, 43.123886, 43.124091, 43.123188, 43.126572, 43.127346)))</v>
          </cell>
        </row>
        <row r="658">
          <cell r="A658">
            <v>1955335</v>
          </cell>
          <cell r="B658" t="str">
            <v>Nashua city, Iowa</v>
          </cell>
          <cell r="C658">
            <v>1551</v>
          </cell>
          <cell r="D658">
            <v>66597</v>
          </cell>
          <cell r="E658">
            <v>7.2999999999999995E-2</v>
          </cell>
          <cell r="F658">
            <v>5.6803170409511203E-2</v>
          </cell>
          <cell r="G658">
            <v>5.6803170409511203E-2</v>
          </cell>
          <cell r="H658">
            <v>2.1999999999999999E-2</v>
          </cell>
          <cell r="I658">
            <v>0.29899999999999999</v>
          </cell>
          <cell r="J658">
            <v>-6.7348165965123205E-2</v>
          </cell>
          <cell r="K658">
            <v>0.58545135845749297</v>
          </cell>
          <cell r="L658">
            <v>0.121573301549463</v>
          </cell>
          <cell r="M658">
            <v>0.23778071334213999</v>
          </cell>
          <cell r="N658">
            <v>0.51434878587196398</v>
          </cell>
          <cell r="O658">
            <v>0.369426751592356</v>
          </cell>
          <cell r="P658">
            <v>0.28556263269638998</v>
          </cell>
          <cell r="Q658">
            <v>0.70382165605095504</v>
          </cell>
          <cell r="R658">
            <v>0.489361702127659</v>
          </cell>
          <cell r="S658">
            <v>0.27600849256900201</v>
          </cell>
          <cell r="T658">
            <v>0.84925690021231404</v>
          </cell>
          <cell r="U658">
            <v>0.61995753715498902</v>
          </cell>
          <cell r="V658">
            <v>0.76857749469214398</v>
          </cell>
          <cell r="W658">
            <v>1</v>
          </cell>
          <cell r="X658">
            <v>1</v>
          </cell>
          <cell r="Y658">
            <v>0</v>
          </cell>
          <cell r="Z658">
            <v>2</v>
          </cell>
          <cell r="AA658">
            <v>1</v>
          </cell>
          <cell r="AB658">
            <v>0</v>
          </cell>
          <cell r="AC658">
            <v>1</v>
          </cell>
          <cell r="AD658">
            <v>2</v>
          </cell>
          <cell r="AE658">
            <v>1</v>
          </cell>
          <cell r="AF658">
            <v>2</v>
          </cell>
          <cell r="AG658">
            <v>11</v>
          </cell>
          <cell r="AH658" t="str">
            <v>list(list(c(-92.559112, -92.554142, -92.554137, -92.551391, -92.548165, -92.546497, -92.54768, -92.547155, -92.545147, -92.545038, -92.525291, -92.525245, -92.525241, -92.525216, -92.531228, -92.535143, -92.535112, -92.540019, -92.539999, -92.554197, -92.559256, -92.559112, 42.961648, 42.96163, 42.962693, 42.962709, 42.958074, 42.958097, 42.959204, 42.960981, 42.960735, 42.965393, 42.965499, 42.950264, 42.948681, 42.936257, 42.936264, 42.936269, 42.94059, 42.940579, 42.936238, 42.936191, 42.936195, 
42.961648)))</v>
          </cell>
        </row>
        <row r="659">
          <cell r="A659">
            <v>1928650</v>
          </cell>
          <cell r="B659" t="str">
            <v>Fostoria city, Iowa</v>
          </cell>
          <cell r="C659">
            <v>230</v>
          </cell>
          <cell r="D659">
            <v>81250</v>
          </cell>
          <cell r="E659">
            <v>0</v>
          </cell>
          <cell r="F659">
            <v>7.3170731707316999E-2</v>
          </cell>
          <cell r="G659">
            <v>0</v>
          </cell>
          <cell r="H659">
            <v>1.7999999999999999E-2</v>
          </cell>
          <cell r="I659">
            <v>0.33700000000000002</v>
          </cell>
          <cell r="J659">
            <v>-4.3290043290043203E-3</v>
          </cell>
          <cell r="K659">
            <v>0.46808510638297801</v>
          </cell>
          <cell r="L659">
            <v>0.108695652173913</v>
          </cell>
          <cell r="M659">
            <v>3.65853658536585E-2</v>
          </cell>
          <cell r="N659">
            <v>0.79139072847682101</v>
          </cell>
          <cell r="O659">
            <v>0</v>
          </cell>
          <cell r="P659">
            <v>0.387473460721868</v>
          </cell>
          <cell r="Q659">
            <v>0</v>
          </cell>
          <cell r="R659">
            <v>0.41702127659574401</v>
          </cell>
          <cell r="S659">
            <v>0.43099787685774898</v>
          </cell>
          <cell r="T659">
            <v>0.54564755838641099</v>
          </cell>
          <cell r="U659">
            <v>0.56687898089171895</v>
          </cell>
          <cell r="V659">
            <v>3.7154989384288697E-2</v>
          </cell>
          <cell r="W659">
            <v>0</v>
          </cell>
          <cell r="X659">
            <v>0</v>
          </cell>
          <cell r="Y659">
            <v>1</v>
          </cell>
          <cell r="Z659">
            <v>0</v>
          </cell>
          <cell r="AA659">
            <v>1</v>
          </cell>
          <cell r="AB659">
            <v>1</v>
          </cell>
          <cell r="AC659">
            <v>1</v>
          </cell>
          <cell r="AD659">
            <v>1</v>
          </cell>
          <cell r="AE659">
            <v>1</v>
          </cell>
          <cell r="AF659">
            <v>0</v>
          </cell>
          <cell r="AG659">
            <v>6</v>
          </cell>
          <cell r="AH659" t="str">
            <v>list(list(c(-95.160229, -95.160215, -95.150289, -95.150301, -95.15041, -95.15034, -95.150313, -95.153156, -95.153203, -95.160285, -95.160229, 43.24233, 43.249132, 43.24882, 43.241574, 43.240601, 43.238076, 43.234333, 43.23444, 43.238164, 43.23852, 43.24233)))</v>
          </cell>
        </row>
        <row r="660">
          <cell r="A660">
            <v>1932970</v>
          </cell>
          <cell r="B660" t="str">
            <v>Greenville city, Iowa</v>
          </cell>
          <cell r="C660">
            <v>71</v>
          </cell>
          <cell r="D660">
            <v>44531</v>
          </cell>
          <cell r="E660">
            <v>0</v>
          </cell>
          <cell r="F660">
            <v>7.4074074074074001E-2</v>
          </cell>
          <cell r="G660">
            <v>0</v>
          </cell>
          <cell r="H660">
            <v>2.7E-2</v>
          </cell>
          <cell r="I660">
            <v>0.22899999999999901</v>
          </cell>
          <cell r="J660">
            <v>-5.3333333333333302E-2</v>
          </cell>
          <cell r="K660">
            <v>0.512820512820512</v>
          </cell>
          <cell r="L660">
            <v>0.44897959183673403</v>
          </cell>
          <cell r="M660">
            <v>0.22222222222222199</v>
          </cell>
          <cell r="N660">
            <v>5.1876379690949201E-2</v>
          </cell>
          <cell r="O660">
            <v>0</v>
          </cell>
          <cell r="P660">
            <v>0.39171974522292902</v>
          </cell>
          <cell r="Q660">
            <v>0</v>
          </cell>
          <cell r="R660">
            <v>0.55638297872340403</v>
          </cell>
          <cell r="S660">
            <v>7.32484076433121E-2</v>
          </cell>
          <cell r="T660">
            <v>0.67515923566878899</v>
          </cell>
          <cell r="U660">
            <v>0.97876857749469204</v>
          </cell>
          <cell r="V660">
            <v>0.70276008492568998</v>
          </cell>
          <cell r="W660">
            <v>2</v>
          </cell>
          <cell r="X660">
            <v>0</v>
          </cell>
          <cell r="Y660">
            <v>1</v>
          </cell>
          <cell r="Z660">
            <v>0</v>
          </cell>
          <cell r="AA660">
            <v>1</v>
          </cell>
          <cell r="AB660">
            <v>0</v>
          </cell>
          <cell r="AC660">
            <v>1</v>
          </cell>
          <cell r="AD660">
            <v>2</v>
          </cell>
          <cell r="AE660">
            <v>2</v>
          </cell>
          <cell r="AF660">
            <v>2</v>
          </cell>
          <cell r="AG660">
            <v>11</v>
          </cell>
          <cell r="AH660" t="str">
            <v>list(list(c(-95.150026, -95.142346, -95.142159, -95.147639, -95.149951, -95.150026, 43.020052, 43.020046, 43.013923, 43.013917, 43.013932, 43.020052)))</v>
          </cell>
        </row>
        <row r="661">
          <cell r="A661">
            <v>1962625</v>
          </cell>
          <cell r="B661" t="str">
            <v>Peterson city, Iowa</v>
          </cell>
          <cell r="C661">
            <v>322</v>
          </cell>
          <cell r="D661">
            <v>73333</v>
          </cell>
          <cell r="E661">
            <v>4.3999999999999997E-2</v>
          </cell>
          <cell r="F661">
            <v>1.8987341772151899E-2</v>
          </cell>
          <cell r="G661">
            <v>3.7974683544303799E-2</v>
          </cell>
          <cell r="H661">
            <v>0</v>
          </cell>
          <cell r="I661">
            <v>0.34499999999999997</v>
          </cell>
          <cell r="J661">
            <v>-3.59281437125748E-2</v>
          </cell>
          <cell r="K661">
            <v>0.34051724137931</v>
          </cell>
          <cell r="L661">
            <v>0.16402116402116401</v>
          </cell>
          <cell r="M661">
            <v>0.170886075949367</v>
          </cell>
          <cell r="N661">
            <v>0.65673289183222905</v>
          </cell>
          <cell r="O661">
            <v>0.17409766454352399</v>
          </cell>
          <cell r="P661">
            <v>9.8726114649681507E-2</v>
          </cell>
          <cell r="Q661">
            <v>0.51167728237791898</v>
          </cell>
          <cell r="R661">
            <v>0</v>
          </cell>
          <cell r="S661">
            <v>0.46921443736730301</v>
          </cell>
          <cell r="T661">
            <v>0.160297239915074</v>
          </cell>
          <cell r="U661">
            <v>0.77919320594479802</v>
          </cell>
          <cell r="V661">
            <v>0.44904458598726099</v>
          </cell>
          <cell r="W661">
            <v>1</v>
          </cell>
          <cell r="X661">
            <v>0</v>
          </cell>
          <cell r="Y661">
            <v>0</v>
          </cell>
          <cell r="Z661">
            <v>1</v>
          </cell>
          <cell r="AA661">
            <v>0</v>
          </cell>
          <cell r="AB661">
            <v>1</v>
          </cell>
          <cell r="AC661">
            <v>1</v>
          </cell>
          <cell r="AD661">
            <v>0</v>
          </cell>
          <cell r="AE661">
            <v>2</v>
          </cell>
          <cell r="AF661">
            <v>1</v>
          </cell>
          <cell r="AG661">
            <v>7</v>
          </cell>
          <cell r="AH661" t="str">
            <v>list(list(c(-95.353249, -95.348557, -95.333575, -95.333407, -95.333537, -95.33343, -95.353175, -95.353249, 42.921288, 42.921525, 42.921208, 42.91855, 42.91777, 42.913708, 42.913745, 42.921288)))</v>
          </cell>
        </row>
        <row r="662">
          <cell r="A662">
            <v>1977115</v>
          </cell>
          <cell r="B662" t="str">
            <v>Tama city, Iowa</v>
          </cell>
          <cell r="C662">
            <v>3130</v>
          </cell>
          <cell r="D662">
            <v>68661</v>
          </cell>
          <cell r="E662">
            <v>0.24</v>
          </cell>
          <cell r="F662">
            <v>0.12262357414448601</v>
          </cell>
          <cell r="G662">
            <v>0.104562737642585</v>
          </cell>
          <cell r="H662">
            <v>7.4999999999999997E-2</v>
          </cell>
          <cell r="I662">
            <v>0.39500000000000002</v>
          </cell>
          <cell r="J662">
            <v>8.7938825165102499E-2</v>
          </cell>
          <cell r="K662">
            <v>0.61380400421496295</v>
          </cell>
          <cell r="L662">
            <v>7.6648841354723704E-2</v>
          </cell>
          <cell r="M662">
            <v>0.19011406844106399</v>
          </cell>
          <cell r="N662">
            <v>0.55077262693156703</v>
          </cell>
          <cell r="O662">
            <v>0.93312101910828005</v>
          </cell>
          <cell r="P662">
            <v>0.65817409766454305</v>
          </cell>
          <cell r="Q662">
            <v>0.90870488322717602</v>
          </cell>
          <cell r="R662">
            <v>0.89255319148936096</v>
          </cell>
          <cell r="S662">
            <v>0.69957537154989302</v>
          </cell>
          <cell r="T662">
            <v>0.89490445859872603</v>
          </cell>
          <cell r="U662">
            <v>0.39596602972399098</v>
          </cell>
          <cell r="V662">
            <v>0.54352441613588098</v>
          </cell>
          <cell r="W662">
            <v>1</v>
          </cell>
          <cell r="X662">
            <v>2</v>
          </cell>
          <cell r="Y662">
            <v>1</v>
          </cell>
          <cell r="Z662">
            <v>2</v>
          </cell>
          <cell r="AA662">
            <v>2</v>
          </cell>
          <cell r="AB662">
            <v>2</v>
          </cell>
          <cell r="AC662">
            <v>0</v>
          </cell>
          <cell r="AD662">
            <v>2</v>
          </cell>
          <cell r="AE662">
            <v>1</v>
          </cell>
          <cell r="AF662">
            <v>1</v>
          </cell>
          <cell r="AG662">
            <v>14</v>
          </cell>
          <cell r="AH662" t="str">
            <v>list(list(c(-92.591246, -92.581681, -92.566973, -92.562324, -92.562226, -92.557454, -92.557492, -92.559471, -92.55947, -92.557226, -92.557233, -92.552443, -92.552475, -92.542697, -92.542728, -92.547348, -92.552285, -92.552511, -92.562314, -92.562234, -92.5658, -92.566071, -92.570185, -92.570541, -92.572001, -92.577071, -92.577241, -92.575883, -92.577251, -92.591167, -92.59145, -92.591246, 41.978503, 41.9785, 41.978453, 41.978458, 41.965175, 41.964815, 41.967001, 41.967079, 41.969715, 41.96971, 41.96552, 
41.965532, 41.96393, 41.963954, 41.955897, 41.956649, 41.95795, 41.960494, 41.962049, 41.95856, 41.959172, 41.95584, 41.955751, 41.953876, 41.952919, 41.952893, 41.950434, 41.949312, 41.949308, 41.949325, 41.971051, 41.978503)))</v>
          </cell>
        </row>
        <row r="663">
          <cell r="A663">
            <v>1978735</v>
          </cell>
          <cell r="B663" t="str">
            <v>Traer city, Iowa</v>
          </cell>
          <cell r="C663">
            <v>1583</v>
          </cell>
          <cell r="D663">
            <v>76406</v>
          </cell>
          <cell r="E663">
            <v>0.111999999999999</v>
          </cell>
          <cell r="F663">
            <v>6.0205580029368502E-2</v>
          </cell>
          <cell r="G663">
            <v>2.49632892804698E-2</v>
          </cell>
          <cell r="H663">
            <v>3.5000000000000003E-2</v>
          </cell>
          <cell r="I663">
            <v>0.33600000000000002</v>
          </cell>
          <cell r="J663">
            <v>-7.04638872577803E-2</v>
          </cell>
          <cell r="K663">
            <v>0.34114583333333298</v>
          </cell>
          <cell r="L663">
            <v>8.0711354309165498E-2</v>
          </cell>
          <cell r="M663">
            <v>0.19970631424375901</v>
          </cell>
          <cell r="N663">
            <v>0.71412803532008795</v>
          </cell>
          <cell r="O663">
            <v>0.59872611464968095</v>
          </cell>
          <cell r="P663">
            <v>0.30997876857749401</v>
          </cell>
          <cell r="Q663">
            <v>0.34288747346072102</v>
          </cell>
          <cell r="R663">
            <v>0.65</v>
          </cell>
          <cell r="S663">
            <v>0.42675159235668703</v>
          </cell>
          <cell r="T663">
            <v>0.161358811040339</v>
          </cell>
          <cell r="U663">
            <v>0.41401273885350298</v>
          </cell>
          <cell r="V663">
            <v>0.58386411889596601</v>
          </cell>
          <cell r="W663">
            <v>0</v>
          </cell>
          <cell r="X663">
            <v>1</v>
          </cell>
          <cell r="Y663">
            <v>0</v>
          </cell>
          <cell r="Z663">
            <v>1</v>
          </cell>
          <cell r="AA663">
            <v>1</v>
          </cell>
          <cell r="AB663">
            <v>1</v>
          </cell>
          <cell r="AC663">
            <v>1</v>
          </cell>
          <cell r="AD663">
            <v>0</v>
          </cell>
          <cell r="AE663">
            <v>1</v>
          </cell>
          <cell r="AF663">
            <v>1</v>
          </cell>
          <cell r="AG663">
            <v>7</v>
          </cell>
          <cell r="AH663" t="str">
            <v>list(list(c(-92.475274, -92.463292, -92.458825, -92.455726, -92.454509, -92.454085, -92.450427, -92.450806, -92.445878, -92.44588, -92.451001, -92.452016, -92.447796, -92.453798, -92.452651, -92.455435, -92.455752, -92.464271, -92.463787, -92.460625, -92.460614, -92.465476, -92.465658, -92.466542, -92.465696, -92.465535, -92.465516, -92.466799, -92.466794, -92.47032, -92.470322, -92.475042, -92.475209, -92.475274, 42.19929, 42.199224, 42.199201, 42.199187, 42.192127, 42.190615, 42.188365, 42.187292, 
42.184774, 42.181144, 42.181122, 42.184737, 42.184761, 42.188349, 42.189528, 42.191279, 42.184716, 42.184754, 42.181143, 42.181126, 42.173899, 42.173921, 42.175693, 42.176679, 42.178507, 42.181167, 42.182117, 42.182129, 42.182953, 42.182979, 42.184898, 42.184884, 42.194593, 42.19929)))</v>
          </cell>
        </row>
        <row r="664">
          <cell r="A664">
            <v>1907075</v>
          </cell>
          <cell r="B664" t="str">
            <v>Blue Grass city, Iowa</v>
          </cell>
          <cell r="C664">
            <v>1666</v>
          </cell>
          <cell r="D664">
            <v>92981</v>
          </cell>
          <cell r="E664">
            <v>6.4000000000000001E-2</v>
          </cell>
          <cell r="F664">
            <v>6.3509149623250799E-2</v>
          </cell>
          <cell r="G664">
            <v>4.1980624327233498E-2</v>
          </cell>
          <cell r="H664">
            <v>0.06</v>
          </cell>
          <cell r="I664">
            <v>0.34899999999999998</v>
          </cell>
          <cell r="J664">
            <v>0.147382920110192</v>
          </cell>
          <cell r="K664">
            <v>0.34154460719041202</v>
          </cell>
          <cell r="L664">
            <v>3.2188841201716699E-3</v>
          </cell>
          <cell r="M664">
            <v>0.178686759956942</v>
          </cell>
          <cell r="N664">
            <v>0.89845474613686505</v>
          </cell>
          <cell r="O664">
            <v>0.30254777070063599</v>
          </cell>
          <cell r="P664">
            <v>0.32802547770700602</v>
          </cell>
          <cell r="Q664">
            <v>0.565817409766454</v>
          </cell>
          <cell r="R664">
            <v>0.84680851063829699</v>
          </cell>
          <cell r="S664">
            <v>0.48832271762208002</v>
          </cell>
          <cell r="T664">
            <v>0.16348195329087001</v>
          </cell>
          <cell r="U664">
            <v>0.105095541401273</v>
          </cell>
          <cell r="V664">
            <v>0.49256900212314197</v>
          </cell>
          <cell r="W664">
            <v>0</v>
          </cell>
          <cell r="X664">
            <v>0</v>
          </cell>
          <cell r="Y664">
            <v>0</v>
          </cell>
          <cell r="Z664">
            <v>1</v>
          </cell>
          <cell r="AA664">
            <v>2</v>
          </cell>
          <cell r="AB664">
            <v>1</v>
          </cell>
          <cell r="AC664">
            <v>0</v>
          </cell>
          <cell r="AD664">
            <v>0</v>
          </cell>
          <cell r="AE664">
            <v>0</v>
          </cell>
          <cell r="AF664">
            <v>1</v>
          </cell>
          <cell r="AG664">
            <v>5</v>
          </cell>
          <cell r="AH664" t="str">
            <v>list(list(c(-90.79948, -90.784916, -90.784986, -90.775579, -90.775264, -90.751005, -90.751181, -90.746367, -90.746377, -90.751237, -90.750453, -90.751179, -90.765669, -90.77534, -90.775395, -90.785133, -90.78505, -90.794188, -90.793873, -90.799544, -90.79948, 41.52027, 41.520165, 41.516519, 41.516459, 41.523751, 41.523634, 41.512655, 41.512607, 41.508976, 41.508998, 41.500138, 41.494509, 41.494543, 41.494685, 41.509243, 41.5093, 41.512899, 41.512925, 41.516584, 41.516614, 41.52027)))</v>
          </cell>
        </row>
        <row r="665">
          <cell r="A665">
            <v>1922980</v>
          </cell>
          <cell r="B665" t="str">
            <v>Durant city, Iowa</v>
          </cell>
          <cell r="C665">
            <v>1871</v>
          </cell>
          <cell r="D665">
            <v>81625</v>
          </cell>
          <cell r="E665">
            <v>7.8E-2</v>
          </cell>
          <cell r="F665">
            <v>8.7071240105540904E-2</v>
          </cell>
          <cell r="G665">
            <v>3.9577836411609502E-2</v>
          </cell>
          <cell r="H665">
            <v>3.0000000000000001E-3</v>
          </cell>
          <cell r="I665">
            <v>0.28799999999999998</v>
          </cell>
          <cell r="J665">
            <v>2.1288209606986901E-2</v>
          </cell>
          <cell r="K665">
            <v>0.394027676620538</v>
          </cell>
          <cell r="L665">
            <v>5.6890012642224999E-2</v>
          </cell>
          <cell r="M665">
            <v>0.13852242744063301</v>
          </cell>
          <cell r="N665">
            <v>0.79911699779249401</v>
          </cell>
          <cell r="O665">
            <v>0.39915074309978699</v>
          </cell>
          <cell r="P665">
            <v>0.47770700636942598</v>
          </cell>
          <cell r="Q665">
            <v>0.53397027600849201</v>
          </cell>
          <cell r="R665">
            <v>0.22127659574468</v>
          </cell>
          <cell r="S665">
            <v>0.22292993630573199</v>
          </cell>
          <cell r="T665">
            <v>0.28768577494692099</v>
          </cell>
          <cell r="U665">
            <v>0.29193205944798301</v>
          </cell>
          <cell r="V665">
            <v>0.27176220806793999</v>
          </cell>
          <cell r="W665">
            <v>0</v>
          </cell>
          <cell r="X665">
            <v>1</v>
          </cell>
          <cell r="Y665">
            <v>1</v>
          </cell>
          <cell r="Z665">
            <v>1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3</v>
          </cell>
          <cell r="AH665" t="str">
            <v>list(list(c(-90.933742, -90.932234, -90.93372, -90.932009, -90.931754, -90.930126, -90.928827, -90.919154, -90.916812, -90.912219, -90.91098, -90.909527, -90.909477, -90.906387, -90.905635, -90.902718, -90.902648, -90.899733, -90.899762, -90.896099, -90.896127, -90.888109, -90.8881, -90.891372, -90.891359, -90.899804, -90.899853, -90.89986, -90.902449, -90.902537, -90.90521, -90.908248, -90.910319, -90.933793, -90.933742, 41.601368, 41.602979, 41.603263, 41.603362, 41.605571, 41.606258, 41.605922, 
41.605885, 41.607171, 41.606742, 41.604592, 41.604353, 41.605856, 41.605843, 41.604256, 41.604479, 41.607377, 41.607361, 41.604213, 41.604195, 41.599377, 41.599318, 41.597995, 41.598002, 41.597335, 41.598597, 41.597133, 41.59643, 41.596768, 41.595737, 41.594461, 41.59447, 41.597141, 41.597228, 41.601368)))</v>
          </cell>
        </row>
        <row r="666">
          <cell r="A666">
            <v>1929280</v>
          </cell>
          <cell r="B666" t="str">
            <v>Fruitland city, Iowa</v>
          </cell>
          <cell r="C666">
            <v>963</v>
          </cell>
          <cell r="D666">
            <v>103424</v>
          </cell>
          <cell r="E666">
            <v>2.5000000000000001E-2</v>
          </cell>
          <cell r="F666">
            <v>3.5398230088495498E-2</v>
          </cell>
          <cell r="G666">
            <v>2.0648967551622401E-2</v>
          </cell>
          <cell r="H666">
            <v>8.9999999999999993E-3</v>
          </cell>
          <cell r="I666">
            <v>0.27399999999999902</v>
          </cell>
          <cell r="J666">
            <v>-1.4329580348004E-2</v>
          </cell>
          <cell r="K666">
            <v>0.37808641975308599</v>
          </cell>
          <cell r="L666">
            <v>5.8651026392961799E-3</v>
          </cell>
          <cell r="M666">
            <v>0.12684365781710899</v>
          </cell>
          <cell r="N666">
            <v>0.94150110375275897</v>
          </cell>
          <cell r="O666">
            <v>8.0679405520169806E-2</v>
          </cell>
          <cell r="P666">
            <v>0.16666666666666599</v>
          </cell>
          <cell r="Q666">
            <v>0.29405520169851301</v>
          </cell>
          <cell r="R666">
            <v>0.28829787234042498</v>
          </cell>
          <cell r="S666">
            <v>0.18152866242038199</v>
          </cell>
          <cell r="T666">
            <v>0.25477707006369399</v>
          </cell>
          <cell r="U666">
            <v>0.10828025477707</v>
          </cell>
          <cell r="V666">
            <v>0.227176220806794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1</v>
          </cell>
          <cell r="AD666">
            <v>0</v>
          </cell>
          <cell r="AE666">
            <v>0</v>
          </cell>
          <cell r="AF666">
            <v>0</v>
          </cell>
          <cell r="AG666">
            <v>1</v>
          </cell>
          <cell r="AH666" t="str">
            <v>list(list(c(-91.139938, -91.13837, -91.138279, -91.123097, -91.122837, -91.119047, -91.11543, -91.115438, -91.1192, -91.119686, -91.138563, -91.138435, -91.138395, -91.139988, -91.139938, 41.354605, 41.356217, 41.359922, 41.359754, 41.359747, 41.362275, 41.361525, 41.359689, 41.359726, 41.334242, 41.334425, 41.347062, 41.352688, 41.352696, 41.354605)))</v>
          </cell>
        </row>
        <row r="667">
          <cell r="A667">
            <v>1984315</v>
          </cell>
          <cell r="B667" t="str">
            <v>West Liberty city, Iowa</v>
          </cell>
          <cell r="C667">
            <v>3858</v>
          </cell>
          <cell r="D667">
            <v>69345</v>
          </cell>
          <cell r="E667">
            <v>0.113</v>
          </cell>
          <cell r="F667">
            <v>0.21102941176470499</v>
          </cell>
          <cell r="G667">
            <v>4.6323529411764701E-2</v>
          </cell>
          <cell r="H667">
            <v>0.02</v>
          </cell>
          <cell r="I667">
            <v>0.20199999999999901</v>
          </cell>
          <cell r="J667">
            <v>3.2655246252676601E-2</v>
          </cell>
          <cell r="K667">
            <v>0.56384676775738196</v>
          </cell>
          <cell r="L667">
            <v>3.2716927453769501E-2</v>
          </cell>
          <cell r="M667">
            <v>0.25882352941176401</v>
          </cell>
          <cell r="N667">
            <v>0.57064017660044097</v>
          </cell>
          <cell r="O667">
            <v>0.60403397027600803</v>
          </cell>
          <cell r="P667">
            <v>0.918259023354564</v>
          </cell>
          <cell r="Q667">
            <v>0.60934182590233499</v>
          </cell>
          <cell r="R667">
            <v>0.45531914893616998</v>
          </cell>
          <cell r="S667">
            <v>3.7154989384288697E-2</v>
          </cell>
          <cell r="T667">
            <v>0.81210191082802496</v>
          </cell>
          <cell r="U667">
            <v>0.176220806794055</v>
          </cell>
          <cell r="V667">
            <v>0.82802547770700596</v>
          </cell>
          <cell r="W667">
            <v>1</v>
          </cell>
          <cell r="X667">
            <v>1</v>
          </cell>
          <cell r="Y667">
            <v>2</v>
          </cell>
          <cell r="Z667">
            <v>1</v>
          </cell>
          <cell r="AA667">
            <v>1</v>
          </cell>
          <cell r="AB667">
            <v>0</v>
          </cell>
          <cell r="AC667">
            <v>0</v>
          </cell>
          <cell r="AD667">
            <v>2</v>
          </cell>
          <cell r="AE667">
            <v>0</v>
          </cell>
          <cell r="AF667">
            <v>2</v>
          </cell>
          <cell r="AG667">
            <v>10</v>
          </cell>
          <cell r="AH667" t="str">
            <v>list(list(c(-91.275301, -91.270319, -91.270303, -91.270295, -91.270474, -91.272051, -91.272014, -91.270642, -91.270166, -91.270094, -91.268226, -91.268248, -91.262858, -91.262835, -91.257807, -91.257932, -91.259413, -91.257929, -91.258425, -91.252538, -91.252568, -91.253297, -91.254721, -91.254716, -91.252228, -91.248108, -91.248196, -91.251539, -91.252885, -91.254454, -91.249494, -91.249958, -91.253662, -91.253721, -91.256527, -91.256502, -91.261496, -91.261823, -91.257992, -91.257986, -91.255631, 
-91.257954, -91.257929, -91.264444, -91.264567, -91.266005, -91.266063, -91.268214, -91.268113, -91.275288, -91.275301, 41.571788, 41.571829, 41.572637, 41.573123, 41.573241, 41.574334, 41.575983, 41.57597, 41.578804, 41.582632, 41.582642, 41.58597, 41.585946, 41.589949, 41.589965, 41.587022, 41.585921, 41.585884, 41.583927, 41.582875, 41.578779, 41.575442, 41.575433, 41.573183, 41.573723, 41.573657, 41.568246, 41.569654, 41.569849, 41.567586, 41.566915, 41.566391, 41.566403, 41.563374, 41.56279, 
41.564461, 41.564037, 41.560895, 41.560924, 41.559705, 41.558997, 41.556811, 41.556133, 41.556074, 41.560914, 41.560954, 41.560997, 41.559445, 41.564453, 41.56438, 41.571788)))</v>
          </cell>
        </row>
        <row r="668">
          <cell r="A668">
            <v>1919000</v>
          </cell>
          <cell r="B668" t="str">
            <v>Davenport city, Iowa</v>
          </cell>
          <cell r="C668">
            <v>101724</v>
          </cell>
          <cell r="D668">
            <v>66200</v>
          </cell>
          <cell r="E668">
            <v>0.152</v>
          </cell>
          <cell r="F668">
            <v>0.15384971205217701</v>
          </cell>
          <cell r="G668">
            <v>5.7080741031986397E-2</v>
          </cell>
          <cell r="H668">
            <v>4.5999999999999999E-2</v>
          </cell>
          <cell r="I668">
            <v>0.34299999999999897</v>
          </cell>
          <cell r="J668">
            <v>2.04544314590961E-2</v>
          </cell>
          <cell r="K668">
            <v>0.36432098585599598</v>
          </cell>
          <cell r="L668">
            <v>8.2947341458729104E-2</v>
          </cell>
          <cell r="M668">
            <v>0.28283645951384201</v>
          </cell>
          <cell r="N668">
            <v>0.49227373068432601</v>
          </cell>
          <cell r="O668">
            <v>0.78343949044585903</v>
          </cell>
          <cell r="P668">
            <v>0.79723991507431002</v>
          </cell>
          <cell r="Q668">
            <v>0.70594479830148604</v>
          </cell>
          <cell r="R668">
            <v>0.75106382978723396</v>
          </cell>
          <cell r="S668">
            <v>0.45647558386411802</v>
          </cell>
          <cell r="T668">
            <v>0.21337579617834301</v>
          </cell>
          <cell r="U668">
            <v>0.42675159235668703</v>
          </cell>
          <cell r="V668">
            <v>0.88004246284500998</v>
          </cell>
          <cell r="W668">
            <v>1</v>
          </cell>
          <cell r="X668">
            <v>2</v>
          </cell>
          <cell r="Y668">
            <v>2</v>
          </cell>
          <cell r="Z668">
            <v>2</v>
          </cell>
          <cell r="AA668">
            <v>2</v>
          </cell>
          <cell r="AB668">
            <v>1</v>
          </cell>
          <cell r="AC668">
            <v>0</v>
          </cell>
          <cell r="AD668">
            <v>0</v>
          </cell>
          <cell r="AE668">
            <v>1</v>
          </cell>
          <cell r="AF668">
            <v>2</v>
          </cell>
          <cell r="AG668">
            <v>13</v>
          </cell>
          <cell r="AH668" t="str">
            <v>list(list(c(-90.687867, -90.678786, -90.678654, -90.679572, -90.676968, -90.68731, -90.687061, -90.685818, -90.685792, -90.666219, -90.63704, -90.636866, -90.632005, -90.632006, -90.630816, -90.630794, -90.632002, -90.632062, -90.627125, -90.615506, -90.612644, -90.607193, -90.58072, -90.580742, -90.572183, -90.570616, -90.568891, -90.567774, -90.569402, -90.570699, -90.570697, -90.578626, -90.578554, -90.569011, -90.568886, -90.56603, -90.564556, -90.56417, -90.566281, -90.549506, -90.543237, -90.543221, 
-90.539487, -90.53937, -90.504656, -90.504706, -90.503759, -90.493918, -90.493945, -90.490762, -90.490807, -90.493133, -90.493212, -90.502862, -90.502889, -90.502913, -90.502799, -90.510095, -90.522429, -90.522556, -90.522248, -90.522409, -90.522386, -90.522562, -90.522467, -90.522576, -90.522624, -90.527306, -90.529595, -90.53237, -90.533035, -90.537235, -90.540935, -90.5549302919613, -90.556235, -90.5662884753087, -90.567236, -90.571136, -90.5804143427495, -90.5816120330379, -90.5816139501871, 
-90.582036, -90.591037, -90.5945266206896, -90.595237, -90.602137, -90.604237, -90.6057338713886, -90.605937, -90.6086060982744, -90.618537, -90.6306668798482, -90.632538, -90.640238, -90.650238, -90.655839, -90.666239, -90.668939, -90.668939, -90.668968, -90.669011, -90.671716, -90.673728, -90.675773, -90.676583, -90.674595, -90.675079, -90.675123, -90.674546, -90.675374, -90.675354, -90.674884, -90.676514, -90.679063, -90.679473, -90.687922, -90.687867, 41.545454, 41.54546, 41.554047, 41.568272, 
41.581895, 41.581909, 41.596384, 41.596188, 41.611033, 41.611003, 41.611021, 41.612208, 41.612187, 41.610996, 41.610995, 41.614638, 41.614642, 41.624237, 41.622861, 41.61945, 41.619, 41.618211, 41.618283, 41.619261, 41.619355, 41.620939, 41.617803, 41.614794, 41.612959, 41.612949, 41.611047, 41.610977, 41.603653, 41.603728, 41.608805, 41.608811, 41.603736, 41.603739, 41.611024, 41.611067, 41.611177, 41.609673, 41.60973, 41.603877, 41.604197, 41.604031, 41.603993, 41.604285, 41.601452, 41.601488, 
41.597026, 41.596619, 41.589752, 41.589705, 41.584832, 41.575145, 41.567721, 41.567614, 41.567627, 41.560387, 41.554751, 41.548436, 41.546892, 41.540059, 41.538523, 41.537413, 41.534778, 41.534817, 41.534821, 41.534527, 41.524933, 41.5255709746835, 41.526133, 41.5243941078419, 41.524232, 41.5181090762141, 41.517532, 41.516332, 41.5153105310734, 41.5151786752619, 41.5151784641996, 41.515132, 41.512832, 41.5113364482759, 41.511032, 41.506032, 41.497032, 41.4945665647717, 41.494232, 41.4922831345933, 
41.485032, 41.4795739439295, 41.478732, 41.473332, 41.465032, 41.462132, 41.460632, 41.4606849411765, 41.463732, 41.490974, 41.50145, 41.504427, 41.50757, 41.508473, 41.508971, 41.509536, 41.51363, 41.519993, 41.523621, 41.523614, 41.525336, 41.528113, 41.534541, 41.537268, 41.538199, 41.538178, 41.545454), c(-90.674903, -90.673924, -90.672327, -90.671177, -90.67114, -90.671086, -90.671047, -90.675299, -90.674903, 41.53323, 41.528869, 41.525298, 41.524667, 41.527873, 41.53057, 41.534483, 41.534544, 
41.53323), c(-90.673741, -90.673005, -90.670956, -90.668906, -90.668869, -90.668818, -90.671319, -90.67123, -90.673463, -90.673741, 41.514134, 41.511713, 41.509371, 41.509292, 41.511667, 41.516346, 41.516323, 41.521867, 41.521881, 41.514134), c(-90.671978, -90.670987, -90.67099, -90.671984, -90.671978, 41.538209, 41.538211, 41.539078, 41.539072, 41.538209)))</v>
          </cell>
        </row>
        <row r="669">
          <cell r="A669">
            <v>1944085</v>
          </cell>
          <cell r="B669" t="str">
            <v>Le Claire city, Iowa</v>
          </cell>
          <cell r="C669">
            <v>4710</v>
          </cell>
          <cell r="D669">
            <v>104844</v>
          </cell>
          <cell r="E669">
            <v>6.8000000000000005E-2</v>
          </cell>
          <cell r="F669">
            <v>0.13116726835138301</v>
          </cell>
          <cell r="G669">
            <v>0</v>
          </cell>
          <cell r="H669">
            <v>1.7999999999999999E-2</v>
          </cell>
          <cell r="I669">
            <v>0.311</v>
          </cell>
          <cell r="J669">
            <v>0.25099601593625498</v>
          </cell>
          <cell r="K669">
            <v>0.24319785018474899</v>
          </cell>
          <cell r="L669">
            <v>0.15572033898304999</v>
          </cell>
          <cell r="M669">
            <v>0.22984356197352501</v>
          </cell>
          <cell r="N669">
            <v>0.94701986754966805</v>
          </cell>
          <cell r="O669">
            <v>0.33014861995753703</v>
          </cell>
          <cell r="P669">
            <v>0.69957537154989302</v>
          </cell>
          <cell r="Q669">
            <v>0</v>
          </cell>
          <cell r="R669">
            <v>0.41702127659574401</v>
          </cell>
          <cell r="S669">
            <v>0.31422505307855603</v>
          </cell>
          <cell r="T669">
            <v>5.5201698513800398E-2</v>
          </cell>
          <cell r="U669">
            <v>0.74628450106157096</v>
          </cell>
          <cell r="V669">
            <v>0.73673036093418198</v>
          </cell>
          <cell r="W669">
            <v>0</v>
          </cell>
          <cell r="X669">
            <v>1</v>
          </cell>
          <cell r="Y669">
            <v>2</v>
          </cell>
          <cell r="Z669">
            <v>0</v>
          </cell>
          <cell r="AA669">
            <v>1</v>
          </cell>
          <cell r="AB669">
            <v>0</v>
          </cell>
          <cell r="AC669">
            <v>0</v>
          </cell>
          <cell r="AD669">
            <v>0</v>
          </cell>
          <cell r="AE669">
            <v>2</v>
          </cell>
          <cell r="AF669">
            <v>2</v>
          </cell>
          <cell r="AG669">
            <v>8</v>
          </cell>
          <cell r="AH669" t="str">
            <v>list(list(c(-90.405851, -90.401098, -90.401119, -90.396268, -90.391358, -90.391374, -90.393214, -90.39393, -90.393106, -90.390236, -90.390291, -90.37777, -90.378756, -90.374491, -90.374399, -90.367589, -90.357504, -90.353832, -90.345772, -90.344978, -90.3406780852329, -90.339528, -90.339891, -90.3410717647059, -90.345555, -90.348475, -90.360067, -90.367087, -90.370829, -90.375512, -90.380429, -90.380529, -90.385929, -90.39323, -90.393049, -90.392375, -90.39818, -90.398215, -90.396227, -90.396795, 
-90.398156, -90.403951, -90.403998, -90.405839, -90.405851, 41.590322, 41.59033, 41.596904, 41.596953, 41.596177, 41.597615, 41.597618, 41.598817, 41.604894, 41.604914, 41.597616, 41.597603, 41.604925, 41.6049, 41.612214, 41.612106, 41.612939, 41.612146, 41.613892, 41.611688, 41.6114049354825, 41.598633, 41.597181, 41.5924579411765, 41.592422, 41.589747, 41.584738, 41.582649, 41.581833, 41.581468, 41.580633, 41.581333, 41.580933, 41.582133, 41.584802, 41.586718, 41.587277, 41.584878, 41.584871, 41.583597, 
41.583053, 41.583084, 41.589298, 41.589296, 41.590322)))</v>
          </cell>
        </row>
        <row r="670">
          <cell r="A670">
            <v>1946425</v>
          </cell>
          <cell r="B670" t="str">
            <v>Long Grove city, Iowa</v>
          </cell>
          <cell r="C670">
            <v>838</v>
          </cell>
          <cell r="D670">
            <v>125329</v>
          </cell>
          <cell r="E670">
            <v>0.04</v>
          </cell>
          <cell r="F670">
            <v>6.9204152249134898E-2</v>
          </cell>
          <cell r="G670">
            <v>6.5743944636678195E-2</v>
          </cell>
          <cell r="H670">
            <v>0.03</v>
          </cell>
          <cell r="I670">
            <v>0.36099999999999999</v>
          </cell>
          <cell r="J670">
            <v>3.7128712871287099E-2</v>
          </cell>
          <cell r="K670">
            <v>0.26750448833034102</v>
          </cell>
          <cell r="L670">
            <v>9.0614886731391495E-2</v>
          </cell>
          <cell r="M670">
            <v>8.6505190311418595E-2</v>
          </cell>
          <cell r="N670">
            <v>0.99337748344370802</v>
          </cell>
          <cell r="O670">
            <v>0.14968152866241999</v>
          </cell>
          <cell r="P670">
            <v>0.36836518046709099</v>
          </cell>
          <cell r="Q670">
            <v>0.77919320594479802</v>
          </cell>
          <cell r="R670">
            <v>0.59574468085106302</v>
          </cell>
          <cell r="S670">
            <v>0.547770700636942</v>
          </cell>
          <cell r="T670">
            <v>7.2186836518046693E-2</v>
          </cell>
          <cell r="U670">
            <v>0.468152866242038</v>
          </cell>
          <cell r="V670">
            <v>9.76645435244161E-2</v>
          </cell>
          <cell r="W670">
            <v>0</v>
          </cell>
          <cell r="X670">
            <v>0</v>
          </cell>
          <cell r="Y670">
            <v>1</v>
          </cell>
          <cell r="Z670">
            <v>2</v>
          </cell>
          <cell r="AA670">
            <v>1</v>
          </cell>
          <cell r="AB670">
            <v>1</v>
          </cell>
          <cell r="AC670">
            <v>0</v>
          </cell>
          <cell r="AD670">
            <v>0</v>
          </cell>
          <cell r="AE670">
            <v>1</v>
          </cell>
          <cell r="AF670">
            <v>0</v>
          </cell>
          <cell r="AG670">
            <v>6</v>
          </cell>
          <cell r="AH670" t="str">
            <v>list(list(c(-90.565533, -90.56467, -90.563596, -90.563608, -90.56601, -90.565533, 41.692288, 41.694982, 41.694994, 41.687691, 41.68769, 41.692288)), list(c(-90.593905, -90.591102, -90.591276, -90.593819, -90.593812, -90.587847, -90.58671, -90.587735, -90.582844, -90.582832, -90.581644, -90.581611, -90.578118, -90.578132, -90.579777, -90.580516, -90.57329, -90.573294, -90.571207, -90.571201, -90.569658, -90.567955, -90.567163, -90.567441, -90.573364, -90.573423, -90.592761, -90.592721, -90.587856, 
-90.587861, -90.583739, -90.58376, -90.587859, -90.587877, -90.59391, -90.593905, 41.695926, 41.696252, 41.697126, 41.697124, 41.698666, 41.698693, 41.699013, 41.70124, 41.701224, 41.703697, 41.70369, 41.705983, 41.70596, 41.697628, 41.697633, 41.694995, 41.694979, 41.693171, 41.693164, 41.694989, 41.694986, 41.694667, 41.692667, 41.687689, 41.687696, 41.684044, 41.683996, 41.688515, 41.68854, 41.68953, 41.689001, 41.689877, 41.689871, 41.695106, 41.695034, 41.695926)))</v>
          </cell>
        </row>
        <row r="671">
          <cell r="A671">
            <v>1961365</v>
          </cell>
          <cell r="B671" t="str">
            <v>Panorama Park city, Iowa</v>
          </cell>
          <cell r="C671">
            <v>139</v>
          </cell>
          <cell r="D671">
            <v>95625</v>
          </cell>
          <cell r="E671">
            <v>0.125</v>
          </cell>
          <cell r="F671">
            <v>6.5573770491803199E-2</v>
          </cell>
          <cell r="G671">
            <v>0</v>
          </cell>
          <cell r="H671">
            <v>0</v>
          </cell>
          <cell r="I671">
            <v>0.311</v>
          </cell>
          <cell r="J671">
            <v>7.7519379844961198E-2</v>
          </cell>
          <cell r="K671">
            <v>0.55963302752293498</v>
          </cell>
          <cell r="L671">
            <v>6.15384615384615E-2</v>
          </cell>
          <cell r="M671">
            <v>0.14754098360655701</v>
          </cell>
          <cell r="N671">
            <v>0.90949227373068398</v>
          </cell>
          <cell r="O671">
            <v>0.65711252653927799</v>
          </cell>
          <cell r="P671">
            <v>0.34394904458598702</v>
          </cell>
          <cell r="Q671">
            <v>0</v>
          </cell>
          <cell r="R671">
            <v>0</v>
          </cell>
          <cell r="S671">
            <v>0.31422505307855603</v>
          </cell>
          <cell r="T671">
            <v>0.80254777070063699</v>
          </cell>
          <cell r="U671">
            <v>0.31740976645435198</v>
          </cell>
          <cell r="V671">
            <v>0.31210191082802502</v>
          </cell>
          <cell r="W671">
            <v>0</v>
          </cell>
          <cell r="X671">
            <v>1</v>
          </cell>
          <cell r="Y671">
            <v>1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2</v>
          </cell>
          <cell r="AE671">
            <v>0</v>
          </cell>
          <cell r="AF671">
            <v>0</v>
          </cell>
          <cell r="AG671">
            <v>4</v>
          </cell>
          <cell r="AH671" t="str">
            <v>list(list(c(-90.456825, -90.454646, -90.450506, -90.452781, -90.455916, -90.456191, -90.456825, 41.557958, 41.558573, 41.554413, 41.552628, 41.555734, 41.556823, 41.557958)))</v>
          </cell>
        </row>
        <row r="672">
          <cell r="A672">
            <v>1983595</v>
          </cell>
          <cell r="B672" t="str">
            <v>West Branch city, Iowa</v>
          </cell>
          <cell r="C672">
            <v>2509</v>
          </cell>
          <cell r="D672">
            <v>92209</v>
          </cell>
          <cell r="E672">
            <v>6.4000000000000001E-2</v>
          </cell>
          <cell r="F672">
            <v>4.5192307692307601E-2</v>
          </cell>
          <cell r="G672">
            <v>4.4230769230769199E-2</v>
          </cell>
          <cell r="H672">
            <v>8.0000000000000002E-3</v>
          </cell>
          <cell r="I672">
            <v>0.26800000000000002</v>
          </cell>
          <cell r="J672">
            <v>8.0534022394487495E-2</v>
          </cell>
          <cell r="K672">
            <v>0.32661290322580599</v>
          </cell>
          <cell r="L672">
            <v>8.04597701149425E-2</v>
          </cell>
          <cell r="M672">
            <v>0.28365384615384598</v>
          </cell>
          <cell r="N672">
            <v>0.89183222958057395</v>
          </cell>
          <cell r="O672">
            <v>0.30254777070063599</v>
          </cell>
          <cell r="P672">
            <v>0.209129511677282</v>
          </cell>
          <cell r="Q672">
            <v>0.58598726114649602</v>
          </cell>
          <cell r="R672">
            <v>0.275531914893617</v>
          </cell>
          <cell r="S672">
            <v>0.15817409766454299</v>
          </cell>
          <cell r="T672">
            <v>0.136942675159235</v>
          </cell>
          <cell r="U672">
            <v>0.41188959660297197</v>
          </cell>
          <cell r="V672">
            <v>0.88428874734607199</v>
          </cell>
          <cell r="W672">
            <v>0</v>
          </cell>
          <cell r="X672">
            <v>0</v>
          </cell>
          <cell r="Y672">
            <v>0</v>
          </cell>
          <cell r="Z672">
            <v>1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1</v>
          </cell>
          <cell r="AF672">
            <v>2</v>
          </cell>
          <cell r="AG672">
            <v>4</v>
          </cell>
          <cell r="AH672" t="str">
            <v>list(list(c(-91.36887, -91.367535, -91.366276, -91.366268, -91.362738, -91.362761, -91.360144, -91.357737, -91.356305, -91.356295, -91.346512, -91.346509, -91.346515, -91.341712, -91.341788, -91.340143, -91.34016, -91.331967, -91.331983, -91.333964, -91.333904, -91.335531, -91.33561, -91.336895, -91.336922, -91.331733, -91.327331, -91.320438, -91.32045, -91.32115, -91.336976, -91.336974, -91.346725, -91.346716, -91.346698, -91.347816, -91.34782, -91.346741, -91.346693, -91.348877, -91.350453, -91.356025, 
-91.355947, -91.361321, -91.36128, -91.366296, -91.366285, -91.368893, -91.36887, 41.680533, 41.680523, 41.680926, 41.68188, 41.681951, 41.67892, 41.67889, 41.677307, 41.677027, 41.678459, 41.678687, 41.682425, 41.685438, 41.685396, 41.678684, 41.678654, 41.676449, 41.676759, 41.674936, 41.675079, 41.671329, 41.671342, 41.668657, 41.668662, 41.663681, 41.659433, 41.656659, 41.656608, 41.652291, 41.649279, 41.649385, 41.650277, 41.650383, 41.656796, 41.661273, 41.66128, 41.66328, 41.662929, 41.666768, 
41.664565, 41.664174, 41.664279, 41.671226, 41.671092, 41.667444, 41.66735, 41.678326, 41.678341, 41.680533)))</v>
          </cell>
        </row>
        <row r="673">
          <cell r="A673">
            <v>1954705</v>
          </cell>
          <cell r="B673" t="str">
            <v>Mount Pleasant city, Iowa</v>
          </cell>
          <cell r="C673">
            <v>9274</v>
          </cell>
          <cell r="D673">
            <v>61042</v>
          </cell>
          <cell r="E673">
            <v>0.157</v>
          </cell>
          <cell r="F673">
            <v>0.15104009647271599</v>
          </cell>
          <cell r="G673">
            <v>4.5523063008742801E-2</v>
          </cell>
          <cell r="H673">
            <v>1.7000000000000001E-2</v>
          </cell>
          <cell r="I673">
            <v>0.44900000000000001</v>
          </cell>
          <cell r="J673">
            <v>6.9912321181356707E-2</v>
          </cell>
          <cell r="K673">
            <v>0.476874793524942</v>
          </cell>
          <cell r="L673">
            <v>0.119882258496119</v>
          </cell>
          <cell r="M673">
            <v>0.23545372324389499</v>
          </cell>
          <cell r="N673">
            <v>0.36203090507726199</v>
          </cell>
          <cell r="O673">
            <v>0.80042462845010598</v>
          </cell>
          <cell r="P673">
            <v>0.78556263269639004</v>
          </cell>
          <cell r="Q673">
            <v>0.60403397027600803</v>
          </cell>
          <cell r="R673">
            <v>0.40531914893616999</v>
          </cell>
          <cell r="S673">
            <v>0.84394904458598696</v>
          </cell>
          <cell r="T673">
            <v>0.56794055201698501</v>
          </cell>
          <cell r="U673">
            <v>0.61571125265392701</v>
          </cell>
          <cell r="V673">
            <v>0.759023354564755</v>
          </cell>
          <cell r="W673">
            <v>1</v>
          </cell>
          <cell r="X673">
            <v>2</v>
          </cell>
          <cell r="Y673">
            <v>2</v>
          </cell>
          <cell r="Z673">
            <v>1</v>
          </cell>
          <cell r="AA673">
            <v>1</v>
          </cell>
          <cell r="AB673">
            <v>2</v>
          </cell>
          <cell r="AC673">
            <v>0</v>
          </cell>
          <cell r="AD673">
            <v>1</v>
          </cell>
          <cell r="AE673">
            <v>1</v>
          </cell>
          <cell r="AF673">
            <v>2</v>
          </cell>
          <cell r="AG673">
            <v>13</v>
          </cell>
          <cell r="AH673" t="str">
            <v>list(list(c(-91.583154, -91.583045, -91.574676, -91.574682, -91.574712, -91.568777, -91.56879, -91.561728, -91.561624, -91.555447, -91.554391, -91.554391, -91.556761, -91.554384, -91.549558, -91.549572, -91.544038, -91.545313, -91.544761, -91.541631, -91.542983, -91.542865, -91.542904, -91.537867, -91.53874, -91.535151, -91.535107, -91.530327, -91.530337, -91.525538, -91.525507, -91.516541, -91.515812, -91.515802, -91.5154, -91.515851, -91.515943, -91.509049, -91.509219, -91.506097, -91.506565, -91.510822, 
-91.515991, -91.516018, -91.540008, -91.539936, -91.544747, -91.544751, -91.547474, -91.547461, -91.549608, -91.549623, -91.552033, -91.551425, -91.549648, -91.549573, -91.548795, -91.550783, -91.550794, -91.554427, -91.554414, -91.552969, -91.554394, -91.554399, -91.556762, -91.55678, -91.563982, -91.563995, -91.57117, -91.571184, -91.573622, -91.573614, -91.577081, -91.57708, -91.582599, -91.580247, -91.57836, -91.578413, -91.583188, -91.583154, 40.967083, 40.974776, 40.973879, 40.974477, 40.980239, 
40.980185, 40.981485, 40.981464, 40.988439, 40.988353, 40.987686, 40.982424, 40.981468, 40.981428, 40.9814, 40.98831, 40.98845, 40.987144, 40.98134, 40.981352, 40.98333, 40.987543, 40.98842, 40.988342, 40.981371, 40.981374, 40.977623, 40.977652, 40.981371, 40.981398, 40.974057, 40.973971, 40.973964, 40.966673, 40.960713, 40.957805, 40.9521, 40.952018, 40.944729, 40.940872, 40.938494, 40.944748, 40.944806, 40.937497, 40.937616, 40.939855, 40.93988, 40.941061, 40.941076, 40.939482, 40.939471, 40.941357, 
40.94137, 40.944224, 40.944949, 40.955147, 40.955821, 40.9554, 40.952245, 40.952371, 40.953698, 40.95368, 40.955876, 40.955398, 40.955902, 40.954609, 40.95421, 40.95234, 40.952435, 40.949417, 40.949451, 40.950997, 40.951042, 40.952504, 40.952557, 40.955533, 40.955515, 40.959779, 40.959806, 40.967083), c(-91.574797, -91.566518, -91.567459, -91.56562, -91.568781, -91.56896, -91.574462, -91.574797, 40.966986, 40.966564, 40.968147, 40.968263, 40.969141, 40.971377, 40.971152, 40.966986), c(-91.529046, 
-91.527749, -91.527554, -91.525507, -91.528829, -91.529046, 40.965145, 40.965144, 40.965587, 40.965078, 40.966522, 40.965145)), list(c(-91.587768, -91.583092, -91.581564, -91.581503, -91.581495, -91.582691, -91.583095, -91.585295, -91.585911, -91.591318, -91.587768, 40.98179, 40.980661, 40.980401, 40.979812, 40.979223, 40.976268, 40.975069, 40.976841, 40.978854, 40.980603, 40.98179)))</v>
          </cell>
        </row>
        <row r="674">
          <cell r="A674">
            <v>1956325</v>
          </cell>
          <cell r="B674" t="str">
            <v>New London city, Iowa</v>
          </cell>
          <cell r="C674">
            <v>1910</v>
          </cell>
          <cell r="D674">
            <v>77560</v>
          </cell>
          <cell r="E674">
            <v>8.4000000000000005E-2</v>
          </cell>
          <cell r="F674">
            <v>0.12033694344163599</v>
          </cell>
          <cell r="G674">
            <v>5.8965102286401901E-2</v>
          </cell>
          <cell r="H674">
            <v>2.5999999999999999E-2</v>
          </cell>
          <cell r="I674">
            <v>0.34499999999999997</v>
          </cell>
          <cell r="J674">
            <v>6.8529256721138604E-3</v>
          </cell>
          <cell r="K674">
            <v>0.41572285143237803</v>
          </cell>
          <cell r="L674">
            <v>9.3891402714932098E-2</v>
          </cell>
          <cell r="M674">
            <v>0.17689530685920499</v>
          </cell>
          <cell r="N674">
            <v>0.73730684326710805</v>
          </cell>
          <cell r="O674">
            <v>0.436305732484076</v>
          </cell>
          <cell r="P674">
            <v>0.64437367303609305</v>
          </cell>
          <cell r="Q674">
            <v>0.725053078556263</v>
          </cell>
          <cell r="R674">
            <v>0.54468085106382902</v>
          </cell>
          <cell r="S674">
            <v>0.46921443736730301</v>
          </cell>
          <cell r="T674">
            <v>0.35881104033970201</v>
          </cell>
          <cell r="U674">
            <v>0.484076433121019</v>
          </cell>
          <cell r="V674">
            <v>0.48089171974522199</v>
          </cell>
          <cell r="W674">
            <v>0</v>
          </cell>
          <cell r="X674">
            <v>1</v>
          </cell>
          <cell r="Y674">
            <v>1</v>
          </cell>
          <cell r="Z674">
            <v>2</v>
          </cell>
          <cell r="AA674">
            <v>1</v>
          </cell>
          <cell r="AB674">
            <v>1</v>
          </cell>
          <cell r="AC674">
            <v>0</v>
          </cell>
          <cell r="AD674">
            <v>1</v>
          </cell>
          <cell r="AE674">
            <v>1</v>
          </cell>
          <cell r="AF674">
            <v>1</v>
          </cell>
          <cell r="AG674">
            <v>9</v>
          </cell>
          <cell r="AH674" t="str">
            <v>list(list(c(-91.413934, -91.409925, -91.409894, -91.410181, -91.409875, -91.407522, -91.407516, -91.404708, -91.394645, -91.394579, -91.391151, -91.391349, -91.386284, -91.386277, -91.387271, -91.386279, -91.394351, -91.394415, -91.392565, -91.395788, -91.396554, -91.39871, -91.39871, -91.40042, -91.400419, -91.403273, -91.403299, -91.407629, -91.4089, -91.40711, -91.405174, -91.405224, -91.410077, -91.409985, -91.412396, -91.412428, -91.413934, 40.915712, 40.921159, 40.926288, 40.929603, 40.931882, 
40.931884, 40.933067, 40.932009, 40.93184, 40.926524, 40.924018, 40.923803, 40.920013, 40.917181, 40.915919, 40.914383, 40.914396, 40.918825, 40.918839, 40.920871, 40.91882, 40.918811, 40.920304, 40.920259, 40.919838, 40.920271, 40.919536, 40.919459, 40.918227, 40.917094, 40.917311, 40.914369, 40.914397, 40.910836, 40.91084, 40.914977, 40.915712)))</v>
          </cell>
        </row>
        <row r="675">
          <cell r="A675">
            <v>1920035</v>
          </cell>
          <cell r="B675" t="str">
            <v>Denver city, Iowa</v>
          </cell>
          <cell r="C675">
            <v>1919</v>
          </cell>
          <cell r="D675">
            <v>92000</v>
          </cell>
          <cell r="E675">
            <v>6.7000000000000004E-2</v>
          </cell>
          <cell r="F675">
            <v>2.6004728132387699E-2</v>
          </cell>
          <cell r="G675">
            <v>2.6004728132387699E-2</v>
          </cell>
          <cell r="H675">
            <v>0.02</v>
          </cell>
          <cell r="I675">
            <v>0.307</v>
          </cell>
          <cell r="J675">
            <v>7.8089887640449399E-2</v>
          </cell>
          <cell r="K675">
            <v>0.24137931034482701</v>
          </cell>
          <cell r="L675">
            <v>5.63063063063063E-2</v>
          </cell>
          <cell r="M675">
            <v>0.15721040189125199</v>
          </cell>
          <cell r="N675">
            <v>0.89072847682119205</v>
          </cell>
          <cell r="O675">
            <v>0.323779193205944</v>
          </cell>
          <cell r="P675">
            <v>0.12420382165605</v>
          </cell>
          <cell r="Q675">
            <v>0.35668789808917101</v>
          </cell>
          <cell r="R675">
            <v>0.45531914893616998</v>
          </cell>
          <cell r="S675">
            <v>0.29511677282377902</v>
          </cell>
          <cell r="T675">
            <v>5.4140127388534999E-2</v>
          </cell>
          <cell r="U675">
            <v>0.28662420382165599</v>
          </cell>
          <cell r="V675">
            <v>0.37898089171974503</v>
          </cell>
          <cell r="W675">
            <v>0</v>
          </cell>
          <cell r="X675">
            <v>0</v>
          </cell>
          <cell r="Y675">
            <v>0</v>
          </cell>
          <cell r="Z675">
            <v>1</v>
          </cell>
          <cell r="AA675">
            <v>1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1</v>
          </cell>
          <cell r="AG675">
            <v>3</v>
          </cell>
          <cell r="AH675" t="str">
            <v>list(list(c(-92.349557, -92.347102, -92.347086, -92.339681, -92.338758, -92.337223, -92.33723, -92.334787, -92.334789, -92.327368, -92.327268, -92.317549, -92.317595, -92.327416, -92.327473, -92.336743, -92.337142, -92.339562, -92.342567, -92.341822, -92.341881, -92.347162, -92.347115, -92.34957, -92.349557, 42.671365, 42.671373, 42.67855, 42.67861, 42.681187, 42.681183, 42.679591, 42.679589, 42.678608, 42.678612, 42.67137, 42.671349, 42.664067, 42.664064, 42.656796, 42.656812, 42.660963, 42.660936, 
42.66407, 42.661565, 42.656821, 42.656821, 42.67049, 42.670481, 42.671365)))</v>
          </cell>
        </row>
        <row r="676">
          <cell r="A676">
            <v>1963210</v>
          </cell>
          <cell r="B676" t="str">
            <v>Plainfield city, Iowa</v>
          </cell>
          <cell r="C676">
            <v>393</v>
          </cell>
          <cell r="D676">
            <v>80000</v>
          </cell>
          <cell r="E676">
            <v>0.10199999999999999</v>
          </cell>
          <cell r="F676">
            <v>0.10606060606060599</v>
          </cell>
          <cell r="G676">
            <v>2.27272727272727E-2</v>
          </cell>
          <cell r="H676">
            <v>9.0999999999999998E-2</v>
          </cell>
          <cell r="I676">
            <v>0.28999999999999998</v>
          </cell>
          <cell r="J676">
            <v>-9.8623853211009097E-2</v>
          </cell>
          <cell r="K676">
            <v>0.54545454545454497</v>
          </cell>
          <cell r="L676">
            <v>9.5890410958904104E-2</v>
          </cell>
          <cell r="M676">
            <v>0.12121212121212099</v>
          </cell>
          <cell r="N676">
            <v>0.77373068432670999</v>
          </cell>
          <cell r="O676">
            <v>0.53927813163481897</v>
          </cell>
          <cell r="P676">
            <v>0.56794055201698501</v>
          </cell>
          <cell r="Q676">
            <v>0.31847133757961699</v>
          </cell>
          <cell r="R676">
            <v>0.930851063829787</v>
          </cell>
          <cell r="S676">
            <v>0.234607218683651</v>
          </cell>
          <cell r="T676">
            <v>0.76220806794055196</v>
          </cell>
          <cell r="U676">
            <v>0.49681528662420299</v>
          </cell>
          <cell r="V676">
            <v>0.200636942675159</v>
          </cell>
          <cell r="W676">
            <v>0</v>
          </cell>
          <cell r="X676">
            <v>1</v>
          </cell>
          <cell r="Y676">
            <v>1</v>
          </cell>
          <cell r="Z676">
            <v>0</v>
          </cell>
          <cell r="AA676">
            <v>2</v>
          </cell>
          <cell r="AB676">
            <v>0</v>
          </cell>
          <cell r="AC676">
            <v>2</v>
          </cell>
          <cell r="AD676">
            <v>2</v>
          </cell>
          <cell r="AE676">
            <v>1</v>
          </cell>
          <cell r="AF676">
            <v>0</v>
          </cell>
          <cell r="AG676">
            <v>9</v>
          </cell>
          <cell r="AH676" t="str">
            <v>list(list(c(-92.541435, -92.539917, -92.531291, -92.531293, -92.529533, -92.531297, -92.53128, -92.530048, -92.530023, -92.534934, -92.536309, -92.536308, -92.539894, -92.539907, -92.541408, -92.541435, 42.847473, 42.849298, 42.849318, 42.847498, 42.847339, 42.84645, 42.843854, 42.843855, 42.840192, 42.840181, 42.838318, 42.840176, 42.840166, 42.842304, 42.842297, 42.847473)))</v>
          </cell>
        </row>
        <row r="677">
          <cell r="A677">
            <v>1978915</v>
          </cell>
          <cell r="B677" t="str">
            <v>Tripoli city, Iowa</v>
          </cell>
          <cell r="C677">
            <v>1191</v>
          </cell>
          <cell r="D677">
            <v>78324</v>
          </cell>
          <cell r="E677">
            <v>3.3000000000000002E-2</v>
          </cell>
          <cell r="F677">
            <v>3.0360531309297899E-2</v>
          </cell>
          <cell r="G677">
            <v>3.6053130929791198E-2</v>
          </cell>
          <cell r="H677">
            <v>3.1E-2</v>
          </cell>
          <cell r="I677">
            <v>0.39500000000000002</v>
          </cell>
          <cell r="J677">
            <v>-9.2916984006092898E-2</v>
          </cell>
          <cell r="K677">
            <v>0.37037037037037002</v>
          </cell>
          <cell r="L677">
            <v>6.0606060606060601E-2</v>
          </cell>
          <cell r="M677">
            <v>0.113851992409867</v>
          </cell>
          <cell r="N677">
            <v>0.74503311258278104</v>
          </cell>
          <cell r="O677">
            <v>0.11464968152866201</v>
          </cell>
          <cell r="P677">
            <v>0.145435244161358</v>
          </cell>
          <cell r="Q677">
            <v>0.48619957537154901</v>
          </cell>
          <cell r="R677">
            <v>0.60957446808510596</v>
          </cell>
          <cell r="S677">
            <v>0.69957537154989302</v>
          </cell>
          <cell r="T677">
            <v>0.23036093418258999</v>
          </cell>
          <cell r="U677">
            <v>0.31210191082802502</v>
          </cell>
          <cell r="V677">
            <v>0.16666666666666599</v>
          </cell>
          <cell r="W677">
            <v>0</v>
          </cell>
          <cell r="X677">
            <v>0</v>
          </cell>
          <cell r="Y677">
            <v>0</v>
          </cell>
          <cell r="Z677">
            <v>1</v>
          </cell>
          <cell r="AA677">
            <v>1</v>
          </cell>
          <cell r="AB677">
            <v>2</v>
          </cell>
          <cell r="AC677">
            <v>2</v>
          </cell>
          <cell r="AD677">
            <v>0</v>
          </cell>
          <cell r="AE677">
            <v>0</v>
          </cell>
          <cell r="AF677">
            <v>0</v>
          </cell>
          <cell r="AG677">
            <v>6</v>
          </cell>
          <cell r="AH677" t="str">
            <v>list(list(c(-92.268027, -92.258173, -92.248357, -92.248203, -92.239857, -92.239859, -92.243865, -92.243872, -92.248204, -92.248212, -92.258143, -92.258141, -92.268059, -92.268027, 42.818363, 42.818338, 42.818362, 42.80234, 42.802395, 42.800754, 42.800437, 42.802288, 42.80226, 42.798683, 42.798194, 42.798688, 42.798767, 42.818363)))</v>
          </cell>
        </row>
        <row r="678">
          <cell r="A678">
            <v>1982875</v>
          </cell>
          <cell r="B678" t="str">
            <v>Waverly city, Iowa</v>
          </cell>
          <cell r="C678">
            <v>10394</v>
          </cell>
          <cell r="D678">
            <v>80284</v>
          </cell>
          <cell r="E678">
            <v>0.109</v>
          </cell>
          <cell r="F678">
            <v>7.7282157676348495E-2</v>
          </cell>
          <cell r="G678">
            <v>3.9159751037344398E-2</v>
          </cell>
          <cell r="H678">
            <v>3.5000000000000003E-2</v>
          </cell>
          <cell r="I678">
            <v>0.34499999999999997</v>
          </cell>
          <cell r="J678">
            <v>5.2663560866923198E-2</v>
          </cell>
          <cell r="K678">
            <v>0.31557837317503601</v>
          </cell>
          <cell r="L678">
            <v>6.2028703478472301E-2</v>
          </cell>
          <cell r="M678">
            <v>0.19942946058091199</v>
          </cell>
          <cell r="N678">
            <v>0.78035320088300197</v>
          </cell>
          <cell r="O678">
            <v>0.58386411889596601</v>
          </cell>
          <cell r="P678">
            <v>0.41719745222929899</v>
          </cell>
          <cell r="Q678">
            <v>0.53078556263269605</v>
          </cell>
          <cell r="R678">
            <v>0.65</v>
          </cell>
          <cell r="S678">
            <v>0.46921443736730301</v>
          </cell>
          <cell r="T678">
            <v>0.12208067940552</v>
          </cell>
          <cell r="U678">
            <v>0.321656050955414</v>
          </cell>
          <cell r="V678">
            <v>0.58280254777069995</v>
          </cell>
          <cell r="W678">
            <v>0</v>
          </cell>
          <cell r="X678">
            <v>1</v>
          </cell>
          <cell r="Y678">
            <v>1</v>
          </cell>
          <cell r="Z678">
            <v>1</v>
          </cell>
          <cell r="AA678">
            <v>1</v>
          </cell>
          <cell r="AB678">
            <v>1</v>
          </cell>
          <cell r="AC678">
            <v>0</v>
          </cell>
          <cell r="AD678">
            <v>0</v>
          </cell>
          <cell r="AE678">
            <v>0</v>
          </cell>
          <cell r="AF678">
            <v>1</v>
          </cell>
          <cell r="AG678">
            <v>6</v>
          </cell>
          <cell r="AH678" t="str">
            <v>list(list(c(-92.514807, -92.504987, -92.504908, -92.514746, -92.514666, -92.514687, -92.494938, -92.494976, -92.490071, -92.490102, -92.485199, -92.485148, -92.46556, -92.465564, -92.460936, -92.460955, -92.455799, -92.455805, -92.445912, -92.445858, -92.436081, -92.436038, -92.436169, -92.420849, -92.420845, -92.420845, -92.425754, -92.43622, -92.446142, -92.446141, -92.456162, -92.456163, -92.470865, -92.470828, -92.475428, -92.48326, -92.483526, -92.495458, -92.495411, -92.514901, -92.514807, 
42.722323, 42.722295, 42.725901, 42.725944, 42.73007, 42.744527, 42.744607, 42.748237, 42.748263, 42.753726, 42.753756, 42.748294, 42.748324, 42.750909, 42.750921, 42.748339, 42.748357, 42.744694, 42.744772, 42.737542, 42.737565, 42.73031, 42.722137, 42.722292, 42.714992, 42.707681, 42.707622, 42.70749, 42.7076, 42.703948, 42.704053, 42.700417, 42.70035, 42.696693, 42.696718, 42.696781, 42.707662, 42.707757, 42.71502, 42.715031, 42.722323)))</v>
          </cell>
        </row>
        <row r="679">
          <cell r="A679">
            <v>1918255</v>
          </cell>
          <cell r="B679" t="str">
            <v>Dallas Center city, Iowa</v>
          </cell>
          <cell r="C679">
            <v>1901</v>
          </cell>
          <cell r="D679">
            <v>95854</v>
          </cell>
          <cell r="E679">
            <v>8.7999999999999995E-2</v>
          </cell>
          <cell r="F679">
            <v>5.95794392523364E-2</v>
          </cell>
          <cell r="G679">
            <v>2.8037383177569999E-2</v>
          </cell>
          <cell r="H679">
            <v>5.0000000000000001E-3</v>
          </cell>
          <cell r="I679">
            <v>0.39399999999999902</v>
          </cell>
          <cell r="J679">
            <v>0.17128773875539099</v>
          </cell>
          <cell r="K679">
            <v>0.34752747252747201</v>
          </cell>
          <cell r="L679">
            <v>0.11661506707946299</v>
          </cell>
          <cell r="M679">
            <v>0.20911214953271001</v>
          </cell>
          <cell r="N679">
            <v>0.91059602649006599</v>
          </cell>
          <cell r="O679">
            <v>0.452229299363057</v>
          </cell>
          <cell r="P679">
            <v>0.306794055201698</v>
          </cell>
          <cell r="Q679">
            <v>0.38110403397027598</v>
          </cell>
          <cell r="R679">
            <v>0.23297872340425499</v>
          </cell>
          <cell r="S679">
            <v>0.69426751592356595</v>
          </cell>
          <cell r="T679">
            <v>0.17409766454352399</v>
          </cell>
          <cell r="U679">
            <v>0.59660297239914994</v>
          </cell>
          <cell r="V679">
            <v>0.64118895966029699</v>
          </cell>
          <cell r="W679">
            <v>0</v>
          </cell>
          <cell r="X679">
            <v>1</v>
          </cell>
          <cell r="Y679">
            <v>0</v>
          </cell>
          <cell r="Z679">
            <v>1</v>
          </cell>
          <cell r="AA679">
            <v>0</v>
          </cell>
          <cell r="AB679">
            <v>2</v>
          </cell>
          <cell r="AC679">
            <v>0</v>
          </cell>
          <cell r="AD679">
            <v>0</v>
          </cell>
          <cell r="AE679">
            <v>1</v>
          </cell>
          <cell r="AF679">
            <v>1</v>
          </cell>
          <cell r="AG679">
            <v>6</v>
          </cell>
          <cell r="AH679" t="str">
            <v>list(list(c(-94.034828, -94.032407, -94.032418, -94.017973, -94.01791, -93.974429, -93.974421, -93.971378, -93.971378, -93.96958, -93.969581, -93.959909, -93.959934, -93.950308, -93.95025, -93.945413, -93.945455, -93.940601, -93.940578, -93.942775, -93.942764, -93.9454, -93.945409, -93.940578, -93.940661, -93.950284, -93.950285, -93.960075, -93.959956, -93.969701, -93.969668, -94.008422, -94.013325, -94.023109, -94.020524, -94.020457, -94.023113, -94.02319, -94.024548, -94.027584, -94.027564, -94.032423, 
-94.032412, -94.034815, -94.034828, 41.696559, 41.696558, 41.699275, 41.699253, 41.695612, 41.695529, 41.69868, 41.695471, 41.693344, 41.693337, 41.690028, 41.690067, 41.695507, 41.695496, 41.69007, 41.69005, 41.695499, 41.695483, 41.690478, 41.690474, 41.688234, 41.688229, 41.680152, 41.680105, 41.665625, 41.665696, 41.669306, 41.669198, 41.675961, 41.675926, 41.679984, 41.68008, 41.679761, 41.679966, 41.679987, 41.683611, 41.68359, 41.688382, 41.695598, 41.695601, 41.692016, 41.692039, 41.695641, 
41.69565, 41.696559)))</v>
          </cell>
        </row>
        <row r="680">
          <cell r="A680">
            <v>1915825</v>
          </cell>
          <cell r="B680" t="str">
            <v>Conrad city, Iowa</v>
          </cell>
          <cell r="C680">
            <v>1093</v>
          </cell>
          <cell r="D680">
            <v>73292</v>
          </cell>
          <cell r="E680">
            <v>5.1999999999999998E-2</v>
          </cell>
          <cell r="F680">
            <v>5.1485148514851399E-2</v>
          </cell>
          <cell r="G680">
            <v>5.9405940594059398E-3</v>
          </cell>
          <cell r="H680">
            <v>1.2999999999999999E-2</v>
          </cell>
          <cell r="I680">
            <v>0.44</v>
          </cell>
          <cell r="J680">
            <v>-1.35379061371841E-2</v>
          </cell>
          <cell r="K680">
            <v>0.36848072562358197</v>
          </cell>
          <cell r="L680">
            <v>0.120209059233449</v>
          </cell>
          <cell r="M680">
            <v>0.14455445544554399</v>
          </cell>
          <cell r="N680">
            <v>0.653421633554083</v>
          </cell>
          <cell r="O680">
            <v>0.225053078556263</v>
          </cell>
          <cell r="P680">
            <v>0.24416135881104001</v>
          </cell>
          <cell r="Q680">
            <v>0.14118895966029699</v>
          </cell>
          <cell r="R680">
            <v>0.34893617021276502</v>
          </cell>
          <cell r="S680">
            <v>0.82377919320594395</v>
          </cell>
          <cell r="T680">
            <v>0.227176220806794</v>
          </cell>
          <cell r="U680">
            <v>0.61677282377919296</v>
          </cell>
          <cell r="V680">
            <v>0.29617834394904402</v>
          </cell>
          <cell r="W680">
            <v>1</v>
          </cell>
          <cell r="X680">
            <v>0</v>
          </cell>
          <cell r="Y680">
            <v>0</v>
          </cell>
          <cell r="Z680">
            <v>0</v>
          </cell>
          <cell r="AA680">
            <v>1</v>
          </cell>
          <cell r="AB680">
            <v>2</v>
          </cell>
          <cell r="AC680">
            <v>1</v>
          </cell>
          <cell r="AD680">
            <v>0</v>
          </cell>
          <cell r="AE680">
            <v>1</v>
          </cell>
          <cell r="AF680">
            <v>0</v>
          </cell>
          <cell r="AG680">
            <v>6</v>
          </cell>
          <cell r="AH680" t="str">
            <v>list(list(c(-92.885165, -92.874522, -92.874478, -92.873102, -92.873149, -92.864768, -92.864694, -92.862841, -92.862864, -92.864804, -92.864686, -92.854903, -92.859017, -92.864666, -92.864576, -92.86946, -92.869334, -92.874153, -92.874343, -92.88506, -92.885165, 42.231676, 42.231737, 42.235348, 42.23534, 42.231742, 42.231764, 42.226505, 42.226506, 42.224527, 42.224526, 42.220786, 42.217054, 42.217146, 42.220133, 42.217273, 42.217284, 42.21007, 42.210061, 42.217295, 42.21727, 42.231676)))</v>
          </cell>
        </row>
        <row r="681">
          <cell r="A681">
            <v>1972975</v>
          </cell>
          <cell r="B681" t="str">
            <v>Sibley city, Iowa</v>
          </cell>
          <cell r="C681">
            <v>2860</v>
          </cell>
          <cell r="D681">
            <v>55070</v>
          </cell>
          <cell r="E681">
            <v>0.23499999999999999</v>
          </cell>
          <cell r="F681">
            <v>0.13839285714285701</v>
          </cell>
          <cell r="G681">
            <v>6.07142857142857E-2</v>
          </cell>
          <cell r="H681">
            <v>6.7000000000000004E-2</v>
          </cell>
          <cell r="I681">
            <v>0.35199999999999998</v>
          </cell>
          <cell r="J681">
            <v>2.2158684774839101E-2</v>
          </cell>
          <cell r="K681">
            <v>0.44792773645058398</v>
          </cell>
          <cell r="L681">
            <v>9.7502014504431897E-2</v>
          </cell>
          <cell r="M681">
            <v>0.32321428571428501</v>
          </cell>
          <cell r="N681">
            <v>0.219646799116997</v>
          </cell>
          <cell r="O681">
            <v>0.92462845010615702</v>
          </cell>
          <cell r="P681">
            <v>0.73885350318471299</v>
          </cell>
          <cell r="Q681">
            <v>0.743099787685774</v>
          </cell>
          <cell r="R681">
            <v>0.87553191489361704</v>
          </cell>
          <cell r="S681">
            <v>0.50318471337579596</v>
          </cell>
          <cell r="T681">
            <v>0.47452229299363002</v>
          </cell>
          <cell r="U681">
            <v>0.51273885350318404</v>
          </cell>
          <cell r="V681">
            <v>0.950106157112526</v>
          </cell>
          <cell r="W681">
            <v>2</v>
          </cell>
          <cell r="X681">
            <v>2</v>
          </cell>
          <cell r="Y681">
            <v>2</v>
          </cell>
          <cell r="Z681">
            <v>2</v>
          </cell>
          <cell r="AA681">
            <v>2</v>
          </cell>
          <cell r="AB681">
            <v>1</v>
          </cell>
          <cell r="AC681">
            <v>0</v>
          </cell>
          <cell r="AD681">
            <v>1</v>
          </cell>
          <cell r="AE681">
            <v>1</v>
          </cell>
          <cell r="AF681">
            <v>2</v>
          </cell>
          <cell r="AG681">
            <v>15</v>
          </cell>
          <cell r="AH681" t="str">
            <v>list(list(c(-95.76164, -95.752311, -95.751471, -95.751637, -95.751627, -95.746329, -95.741736, -95.727644, -95.727647, -95.727663, -95.732631, -95.732629, -95.731082, -95.73107, -95.735203, -95.741718, -95.74175, -95.745705, -95.752592, -95.755213, -95.755779, -95.758506, -95.761684, -95.76164, 43.403932, 43.403991, 43.404892, 43.407165, 43.407632, 43.411312, 43.411333, 43.411325, 43.404062, 43.397289, 43.397031, 43.392895, 43.392895, 43.389532, 43.390258, 43.39608, 43.393914, 43.394805, 43.394096, 
43.394318, 43.392444, 43.39224, 43.393191, 43.403932)))</v>
          </cell>
        </row>
        <row r="682">
          <cell r="A682">
            <v>1921045</v>
          </cell>
          <cell r="B682" t="str">
            <v>De Soto city, Iowa</v>
          </cell>
          <cell r="C682">
            <v>915</v>
          </cell>
          <cell r="D682">
            <v>97109</v>
          </cell>
          <cell r="E682">
            <v>7.2999999999999995E-2</v>
          </cell>
          <cell r="F682">
            <v>2.57069408740359E-2</v>
          </cell>
          <cell r="G682">
            <v>2.82776349614395E-2</v>
          </cell>
          <cell r="H682">
            <v>3.2000000000000001E-2</v>
          </cell>
          <cell r="I682">
            <v>0.23199999999999901</v>
          </cell>
          <cell r="J682">
            <v>-0.128571428571428</v>
          </cell>
          <cell r="K682">
            <v>0.35649546827794498</v>
          </cell>
          <cell r="L682">
            <v>6.7146282973621102E-2</v>
          </cell>
          <cell r="M682">
            <v>0.182519280205655</v>
          </cell>
          <cell r="N682">
            <v>0.91390728476821104</v>
          </cell>
          <cell r="O682">
            <v>0.369426751592356</v>
          </cell>
          <cell r="P682">
            <v>0.12314225053078499</v>
          </cell>
          <cell r="Q682">
            <v>0.38428874734607199</v>
          </cell>
          <cell r="R682">
            <v>0.61702127659574402</v>
          </cell>
          <cell r="S682">
            <v>7.9617834394904399E-2</v>
          </cell>
          <cell r="T682">
            <v>0.19002123142250499</v>
          </cell>
          <cell r="U682">
            <v>0.35668789808917101</v>
          </cell>
          <cell r="V682">
            <v>0.50530785562632696</v>
          </cell>
          <cell r="W682">
            <v>0</v>
          </cell>
          <cell r="X682">
            <v>1</v>
          </cell>
          <cell r="Y682">
            <v>0</v>
          </cell>
          <cell r="Z682">
            <v>1</v>
          </cell>
          <cell r="AA682">
            <v>1</v>
          </cell>
          <cell r="AB682">
            <v>0</v>
          </cell>
          <cell r="AC682">
            <v>2</v>
          </cell>
          <cell r="AD682">
            <v>0</v>
          </cell>
          <cell r="AE682">
            <v>1</v>
          </cell>
          <cell r="AF682">
            <v>1</v>
          </cell>
          <cell r="AG682">
            <v>7</v>
          </cell>
          <cell r="AH682" t="str">
            <v>list(list(c(-94.027051, -94.025653, -94.025631, -94.027028, -94.027, -94.024588, -94.024571, -94.020325, -94.020316, -94.01595, -94.015747, -94.012661, -94.012667, -94.011894, -93.993092, -93.983466, -93.983514, -93.985413, -93.993113, -93.996193, -94.007526, -94.007532, -94.002658, -94.002711, -93.996295, -93.996274, -93.993138, -93.993124, -93.998759, -94.00291, -94.003137, -94.00296, -94.012548, -94.022318, -94.022219, -94.017459, -94.017436, -94.023105, -94.027085, -94.027051, 41.541358, 41.54135, 
41.542799, 41.542787, 41.544605, 41.544624, 41.545749, 41.545781, 41.546468, 41.546501, 41.545092, 41.545113, 41.546526, 41.546549, 41.546388, 41.54643, 41.544043, 41.543547, 41.542893, 41.542409, 41.541215, 41.540675, 41.541233, 41.535616, 41.535632, 41.533752, 41.53376, 41.531486, 41.531038, 41.529976, 41.528042, 41.524855, 41.524842, 41.524839, 41.535564, 41.535583, 41.540092, 41.539535, 41.538743, 41.541358)))</v>
          </cell>
        </row>
        <row r="683">
          <cell r="A683">
            <v>1982695</v>
          </cell>
          <cell r="B683" t="str">
            <v>Waukee city, Iowa</v>
          </cell>
          <cell r="C683">
            <v>23940</v>
          </cell>
          <cell r="D683">
            <v>101029</v>
          </cell>
          <cell r="E683">
            <v>7.3999999999999996E-2</v>
          </cell>
          <cell r="F683">
            <v>4.8351648351648298E-2</v>
          </cell>
          <cell r="G683">
            <v>1.1411665257819101E-2</v>
          </cell>
          <cell r="H683">
            <v>3.5000000000000003E-2</v>
          </cell>
          <cell r="I683">
            <v>0.22699999999999901</v>
          </cell>
          <cell r="J683">
            <v>0.73604060913705505</v>
          </cell>
          <cell r="K683">
            <v>0.16134523134058901</v>
          </cell>
          <cell r="L683">
            <v>3.1597904387688197E-2</v>
          </cell>
          <cell r="M683">
            <v>0.24142011834319499</v>
          </cell>
          <cell r="N683">
            <v>0.93377483443708598</v>
          </cell>
          <cell r="O683">
            <v>0.37685774946921402</v>
          </cell>
          <cell r="P683">
            <v>0.22823779193205901</v>
          </cell>
          <cell r="Q683">
            <v>0.18895966029723901</v>
          </cell>
          <cell r="R683">
            <v>0.65</v>
          </cell>
          <cell r="S683">
            <v>6.9002123142250502E-2</v>
          </cell>
          <cell r="T683">
            <v>8.4925690021231404E-3</v>
          </cell>
          <cell r="U683">
            <v>0.169851380042462</v>
          </cell>
          <cell r="V683">
            <v>0.77919320594479802</v>
          </cell>
          <cell r="W683">
            <v>0</v>
          </cell>
          <cell r="X683">
            <v>1</v>
          </cell>
          <cell r="Y683">
            <v>0</v>
          </cell>
          <cell r="Z683">
            <v>0</v>
          </cell>
          <cell r="AA683">
            <v>1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2</v>
          </cell>
          <cell r="AG683">
            <v>4</v>
          </cell>
          <cell r="AH683" t="str">
            <v>list(list(c(-93.95534, -93.954222, -93.954228, -93.950535, -93.950476, -93.940589, -93.940743, -93.931023, -93.931023, -93.91071, -93.910785, -93.891433, -93.891449, -93.872222, -93.87221, -93.872206, -93.872127, -93.871925, -93.869852, -93.867134, -93.86488, -93.853066, -93.853601, -93.85351, -93.852846, -93.852848, -93.852857, -93.852214, -93.852156, -93.850479, -93.850482, -93.852859, -93.852861, -93.851653, -93.851652, -93.848038, -93.848039, -93.852861, -93.85289, -93.848064, -93.846971, -93.845889, 
-93.84544, -93.840595, -93.840675, -93.838395, -93.838414, -93.833586, -93.814264, -93.814267, -93.816682, -93.816676, -93.815222, -93.815225, -93.827997, -93.83361, -93.837342, -93.843418, -93.843479, -93.8425, -93.842329, -93.842363, -93.837633, -93.837682, -93.857649, -93.85938, -93.861746, -93.880673, -93.88067, -93.880837, -93.880861, -93.88087, -93.884662, -93.885685, -93.885762, -93.897183, -93.906535, -93.906541, -93.908941, -93.908943, -93.911344, -93.911338, -93.916144, -93.9161, -93.923326, 
-93.923272, -93.916057, -93.916044, -93.911278, -93.91129, -93.906523, -93.90649, -93.896931, -93.896939, -93.898516, -93.901449, -93.90171, -93.896958, -93.896937, -93.890453, -93.890381, -93.885554, -93.885534, -93.896914, -93.896901, -93.896895, -93.901651, -93.901665, -93.906433, -93.906439, -93.911209, -93.911209, -93.91263, -93.912629, -93.913388, -93.915977, -93.915993, -93.911204, -93.909036, -93.904883, -93.904266, -93.90165, -93.901662, -93.896999, -93.884637, -93.88548, -93.882229, -93.882101, 
-93.87589, -93.875887, -93.881741, -93.880698, -93.880537, -93.875132, -93.875132, -93.872711, -93.872702, -93.873588, -93.871145, -93.871172, -93.874024, -93.872176, -93.871231, -93.867731, -93.866472, -93.866457, -93.861764, -93.861557, -93.866485, -93.866429, -93.871066, -93.871047, -93.869795, -93.869822, -93.871033, -93.871022, -93.880665, -93.883694, -93.884205, -93.885414, -93.885431, -93.891533, -93.896806, -93.896822, -93.901614, -93.901628, -93.9112, -93.911204, -93.916004, -93.916007, 
-93.915754, -93.915714, -93.920593, -93.920635, -93.925663, -93.925688, -93.931651, -93.935401, -93.935412, -93.940669, -93.950345, -93.954782, -93.955237, -93.95534, 41.613625, 41.613629, 41.614633, 41.614618, 41.614618, 41.614576, 41.625706, 41.625665, 41.629261, 41.629389, 41.63665, 41.636644, 41.651133, 41.650972, 41.64374, 41.640139, 41.631012, 41.629276, 41.629284, 41.631547, 41.629317, 41.629361, 41.631261, 41.635652, 41.636597, 41.629362, 41.625413, 41.625403, 41.625113, 41.625105, 41.62431, 
41.62432, 41.623607, 41.6236, 41.623962, 41.623944, 41.623492, 41.623516, 41.618547, 41.618527, 41.617749, 41.614999, 41.614998, 41.614985, 41.613814, 41.613761, 41.607643, 41.607633, 41.607689, 41.603169, 41.603155, 41.601331, 41.601339, 41.600451, 41.600406, 41.600402, 41.600404, 41.600406, 41.595106, 41.593269, 41.587583, 41.579793, 41.58024, 41.577298, 41.567041, 41.56628, 41.565592, 41.562739, 41.56205, 41.55138, 41.55012, 41.547654, 41.547308, 41.546296, 41.532818, 41.53186, 41.531899, 41.52828, 
41.528296, 41.526486, 41.52651, 41.528313, 41.528346, 41.535561, 41.535596, 41.542868, 41.54279, 41.546403, 41.546366, 41.542747, 41.542704, 41.549982, 41.549904, 41.546731, 41.546238, 41.546257, 41.535457, 41.535421, 41.542583, 41.543185, 41.554013, 41.554444, 41.558052, 41.557047, 41.564349, 41.567992, 41.56801, 41.575192, 41.575216, 41.578816, 41.578858, 41.577103, 41.577115, 41.575956, 41.575277, 41.575301, 41.587707, 41.587786, 41.586747, 41.586945, 41.584802, 41.584229, 41.582371, 41.582319, 
41.583403, 41.580658, 41.579774, 41.57996, 41.580558, 41.576935, 41.576456, 41.574884, 41.572893, 41.573392, 41.577004, 41.577222, 41.575268, 41.57353, 41.573749, 41.570893, 41.570863, 41.569168, 41.566506, 41.566813, 41.566241, 41.566926, 41.567317, 41.574556, 41.574151, 41.577786, 41.577369, 41.580997, 41.581111, 41.584747, 41.58464, 41.588232, 41.587512, 41.586704, 41.587027, 41.586919, 41.600407, 41.600415, 41.600428, 41.596708, 41.596798, 41.589559, 41.589695, 41.596954, 41.597019, 41.600398, 
41.600398, 41.604016, 41.604002, 41.600387, 41.600376, 41.595327, 41.596046, 41.596052, 41.600354, 41.60034, 41.600317, 41.600315, 41.602643, 41.613625)))</v>
          </cell>
        </row>
        <row r="684">
          <cell r="A684">
            <v>1912495</v>
          </cell>
          <cell r="B684" t="str">
            <v>Central City city, Iowa</v>
          </cell>
          <cell r="C684">
            <v>1264</v>
          </cell>
          <cell r="D684">
            <v>85400</v>
          </cell>
          <cell r="E684">
            <v>3.9E-2</v>
          </cell>
          <cell r="F684">
            <v>8.0882352941176405E-2</v>
          </cell>
          <cell r="G684">
            <v>6.6176470588235295E-2</v>
          </cell>
          <cell r="H684">
            <v>4.0999999999999898E-2</v>
          </cell>
          <cell r="I684">
            <v>0.27300000000000002</v>
          </cell>
          <cell r="J684">
            <v>5.5688146380270401E-3</v>
          </cell>
          <cell r="K684">
            <v>0.44069640914036901</v>
          </cell>
          <cell r="L684">
            <v>7.4652777777777707E-2</v>
          </cell>
          <cell r="M684">
            <v>0.16727941176470501</v>
          </cell>
          <cell r="N684">
            <v>0.83995584988962402</v>
          </cell>
          <cell r="O684">
            <v>0.144373673036093</v>
          </cell>
          <cell r="P684">
            <v>0.44267515923566803</v>
          </cell>
          <cell r="Q684">
            <v>0.78450106157112498</v>
          </cell>
          <cell r="R684">
            <v>0.71276595744680804</v>
          </cell>
          <cell r="S684">
            <v>0.17728237791932</v>
          </cell>
          <cell r="T684">
            <v>0.45753715498938402</v>
          </cell>
          <cell r="U684">
            <v>0.38428874734607199</v>
          </cell>
          <cell r="V684">
            <v>0.42569002123142202</v>
          </cell>
          <cell r="W684">
            <v>0</v>
          </cell>
          <cell r="X684">
            <v>0</v>
          </cell>
          <cell r="Y684">
            <v>1</v>
          </cell>
          <cell r="Z684">
            <v>2</v>
          </cell>
          <cell r="AA684">
            <v>2</v>
          </cell>
          <cell r="AB684">
            <v>0</v>
          </cell>
          <cell r="AC684">
            <v>0</v>
          </cell>
          <cell r="AD684">
            <v>1</v>
          </cell>
          <cell r="AE684">
            <v>1</v>
          </cell>
          <cell r="AF684">
            <v>1</v>
          </cell>
          <cell r="AG684">
            <v>8</v>
          </cell>
          <cell r="AH684" t="str">
            <v>list(list(c(-91.536624, -91.536597, -91.534587, -91.534777, -91.532506, -91.53157, -91.53088, -91.530931, -91.530538, -91.529787, -91.527714, -91.529618, -91.529529, -91.527911, -91.5279, -91.525409, -91.525306, -91.526448, -91.525635, -91.52404, -91.524009, -91.524345, -91.521842, -91.519761, -91.519791, -91.520078, -91.516769, -91.509939, -91.510003, -91.511288, -91.511274, -91.514964, -91.514965, -91.523032, -91.522597, -91.52111, -91.522509, -91.522531, -91.519952, -91.519964, -91.529673, -91.526336, 
-91.526904, -91.529575, -91.530088, -91.532314, -91.533686, -91.532097, -91.533637, -91.535309, -91.535276, -91.536602, -91.536624, 42.199572, 42.20046, 42.200352, 42.204236, 42.204162, 42.2032, 42.204296, 42.209289, 42.209286, 42.21254, 42.212529, 42.213295, 42.214158, 42.214141, 42.215805, 42.215567, 42.212063, 42.212066, 42.209246, 42.209333, 42.211295, 42.212287, 42.212272, 42.212529, 42.209267, 42.206154, 42.206426, 42.206338, 42.202635, 42.202644, 42.200525, 42.200637, 42.199117, 42.199316, 
42.198422, 42.195625, 42.195656, 42.193114, 42.193023, 42.191953, 42.192166, 42.198712, 42.198032, 42.192566, 42.191947, 42.191982, 42.192946, 42.20069, 42.195898, 42.195913, 42.197918, 42.197952, 42.199572)))</v>
          </cell>
        </row>
        <row r="685">
          <cell r="A685">
            <v>1900775</v>
          </cell>
          <cell r="B685" t="str">
            <v>Akron city, Iowa</v>
          </cell>
          <cell r="C685">
            <v>1558</v>
          </cell>
          <cell r="D685">
            <v>66250</v>
          </cell>
          <cell r="E685">
            <v>9.5000000000000001E-2</v>
          </cell>
          <cell r="F685">
            <v>9.0909090909090898E-2</v>
          </cell>
          <cell r="G685">
            <v>3.2467532467532402E-2</v>
          </cell>
          <cell r="H685">
            <v>1.7000000000000001E-2</v>
          </cell>
          <cell r="I685">
            <v>0.38600000000000001</v>
          </cell>
          <cell r="J685">
            <v>4.8452220726783297E-2</v>
          </cell>
          <cell r="K685">
            <v>0.456095481670929</v>
          </cell>
          <cell r="L685">
            <v>7.6178960096735193E-2</v>
          </cell>
          <cell r="M685">
            <v>0.18701298701298699</v>
          </cell>
          <cell r="N685">
            <v>0.49337748344370802</v>
          </cell>
          <cell r="O685">
            <v>0.50424628450106102</v>
          </cell>
          <cell r="P685">
            <v>0.49044585987261102</v>
          </cell>
          <cell r="Q685">
            <v>0.44692144373672998</v>
          </cell>
          <cell r="R685">
            <v>0.40531914893616999</v>
          </cell>
          <cell r="S685">
            <v>0.65711252653927799</v>
          </cell>
          <cell r="T685">
            <v>0.49575371549893799</v>
          </cell>
          <cell r="U685">
            <v>0.39278131634819502</v>
          </cell>
          <cell r="V685">
            <v>0.52866242038216504</v>
          </cell>
          <cell r="W685">
            <v>1</v>
          </cell>
          <cell r="X685">
            <v>1</v>
          </cell>
          <cell r="Y685">
            <v>1</v>
          </cell>
          <cell r="Z685">
            <v>1</v>
          </cell>
          <cell r="AA685">
            <v>1</v>
          </cell>
          <cell r="AB685">
            <v>1</v>
          </cell>
          <cell r="AC685">
            <v>0</v>
          </cell>
          <cell r="AD685">
            <v>1</v>
          </cell>
          <cell r="AE685">
            <v>1</v>
          </cell>
          <cell r="AF685">
            <v>1</v>
          </cell>
          <cell r="AG685">
            <v>9</v>
          </cell>
          <cell r="AH685" t="str">
            <v>list(list(c(-96.564538, -96.566736, -96.5667145165615, -96.565605, -96.563058, -96.56284, -96.560572, -96.558584, -96.556162, -96.553987, -96.552092, -96.551285, -96.5508081179018, -96.547226, -96.547067, -96.555797, -96.555208, -96.553408, -96.549676, -96.549723, -96.55039, -96.551186, -96.551944, -96.552517, -96.551326, -96.568247, -96.564538, 42.822455, 42.82244, 42.8317313313865, 42.830434, 42.831051, 42.836309, 42.839373, 42.839487, 42.836675, 42.836034, 42.836057, 42.836606, 42.8372887595278, 
42.837142, 42.82269, 42.822507, 42.822044, 42.819254, 42.819269, 42.818297, 42.817711, 42.817635, 42.817978, 42.817797, 42.815884, 42.815718, 42.822455)))</v>
          </cell>
        </row>
        <row r="686">
          <cell r="A686">
            <v>1951375</v>
          </cell>
          <cell r="B686" t="str">
            <v>Merrill city, Iowa</v>
          </cell>
          <cell r="C686">
            <v>717</v>
          </cell>
          <cell r="D686">
            <v>82969</v>
          </cell>
          <cell r="E686">
            <v>4.9000000000000002E-2</v>
          </cell>
          <cell r="F686">
            <v>4.3731778425655898E-2</v>
          </cell>
          <cell r="G686">
            <v>1.4577259475218599E-2</v>
          </cell>
          <cell r="H686">
            <v>1.7999999999999999E-2</v>
          </cell>
          <cell r="I686">
            <v>0.34200000000000003</v>
          </cell>
          <cell r="J686">
            <v>-5.0331125827814502E-2</v>
          </cell>
          <cell r="K686">
            <v>0.49074074074073998</v>
          </cell>
          <cell r="L686">
            <v>0.10427807486630999</v>
          </cell>
          <cell r="M686">
            <v>7.8717201166180695E-2</v>
          </cell>
          <cell r="N686">
            <v>0.81236203090507697</v>
          </cell>
          <cell r="O686">
            <v>0.20806794055201699</v>
          </cell>
          <cell r="P686">
            <v>0.20594479830148599</v>
          </cell>
          <cell r="Q686">
            <v>0.21549893842887399</v>
          </cell>
          <cell r="R686">
            <v>0.41702127659574401</v>
          </cell>
          <cell r="S686">
            <v>0.450106157112526</v>
          </cell>
          <cell r="T686">
            <v>0.61464968152866195</v>
          </cell>
          <cell r="U686">
            <v>0.54564755838641099</v>
          </cell>
          <cell r="V686">
            <v>8.9171974522292904E-2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1</v>
          </cell>
          <cell r="AB686">
            <v>1</v>
          </cell>
          <cell r="AC686">
            <v>1</v>
          </cell>
          <cell r="AD686">
            <v>1</v>
          </cell>
          <cell r="AE686">
            <v>1</v>
          </cell>
          <cell r="AF686">
            <v>0</v>
          </cell>
          <cell r="AG686">
            <v>5</v>
          </cell>
          <cell r="AH686" t="str">
            <v>list(list(c(-96.262455, -96.259792, -96.257551, -96.25768, -96.252684, -96.25269, -96.248808, -96.248885, -96.242868, -96.242832, -96.250204, -96.250507, -96.252636, -96.253765, -96.25808, -96.257267, -96.262503, -96.262455, 42.721288, 42.721216, 42.720076, 42.724935, 42.724899, 42.725892, 42.725825, 42.724923, 42.724959, 42.717717, 42.717682, 42.71601, 42.715997, 42.714098, 42.714117, 42.717689, 42.71775, 42.721288)))</v>
          </cell>
        </row>
        <row r="687">
          <cell r="A687">
            <v>1935940</v>
          </cell>
          <cell r="B687" t="str">
            <v>Hiawatha city, Iowa</v>
          </cell>
          <cell r="C687">
            <v>7183</v>
          </cell>
          <cell r="D687">
            <v>66270</v>
          </cell>
          <cell r="E687">
            <v>0.13699999999999901</v>
          </cell>
          <cell r="F687">
            <v>0.111376021798365</v>
          </cell>
          <cell r="G687">
            <v>3.20163487738419E-2</v>
          </cell>
          <cell r="H687">
            <v>0.04</v>
          </cell>
          <cell r="I687">
            <v>0.35799999999999998</v>
          </cell>
          <cell r="J687">
            <v>2.2636674259681001E-2</v>
          </cell>
          <cell r="K687">
            <v>0.28845315904139401</v>
          </cell>
          <cell r="L687">
            <v>7.7599748664781601E-2</v>
          </cell>
          <cell r="M687">
            <v>0.24761580381471299</v>
          </cell>
          <cell r="N687">
            <v>0.50441501103752695</v>
          </cell>
          <cell r="O687">
            <v>0.725053078556263</v>
          </cell>
          <cell r="P687">
            <v>0.60191082802547702</v>
          </cell>
          <cell r="Q687">
            <v>0.436305732484076</v>
          </cell>
          <cell r="R687">
            <v>0.70106382978723403</v>
          </cell>
          <cell r="S687">
            <v>0.53609341825902301</v>
          </cell>
          <cell r="T687">
            <v>8.9171974522292904E-2</v>
          </cell>
          <cell r="U687">
            <v>0.40127388535031799</v>
          </cell>
          <cell r="V687">
            <v>0.79723991507431002</v>
          </cell>
          <cell r="W687">
            <v>1</v>
          </cell>
          <cell r="X687">
            <v>2</v>
          </cell>
          <cell r="Y687">
            <v>1</v>
          </cell>
          <cell r="Z687">
            <v>1</v>
          </cell>
          <cell r="AA687">
            <v>2</v>
          </cell>
          <cell r="AB687">
            <v>1</v>
          </cell>
          <cell r="AC687">
            <v>0</v>
          </cell>
          <cell r="AD687">
            <v>0</v>
          </cell>
          <cell r="AE687">
            <v>1</v>
          </cell>
          <cell r="AF687">
            <v>2</v>
          </cell>
          <cell r="AG687">
            <v>11</v>
          </cell>
          <cell r="AH687" t="str">
            <v>list(list(c(-91.716512, -91.70663, -91.706658, -91.701889, -91.702079, -91.706651, -91.706654, -91.709135, -91.709124, -91.707945, -91.706656, -91.706729, -91.702583, -91.70188, -91.701677, -91.701484, -91.703931, -91.703943, -91.701396, -91.701274, -91.700566, -91.70021, -91.700483, -91.699972, -91.700552, -91.700085, -91.700495, -91.700634, -91.700243, -91.696956, -91.697016, -91.69219, -91.69219, -91.687347, -91.687432, -91.674843, -91.672824, -91.672795, -91.669662, -91.669615, -91.672782, -91.672782, 
-91.672769, -91.672792, -91.667893, -91.667917, -91.666376, -91.668283, -91.667339, -91.667341, -91.664951, -91.663061, -91.663055, -91.663588, -91.666678, -91.666637, -91.66803, -91.668027, -91.666294, -91.666316, -91.666955, -91.673078, -91.67614, -91.688145, -91.70127, -91.70355, -91.707852, -91.711245, -91.711188, -91.712032, -91.709895, -91.709707, -91.703498, -91.702505, -91.702279, -91.711932, -91.711762, -91.702215, -91.70196, -91.699732, -91.697112, -91.697021, -91.699999, -91.705026, -91.705066, 
-91.705236, -91.716427, -91.71644, -91.712753, -91.712805, -91.710721, -91.706708, -91.706632, -91.716474, -91.716512, 42.080992, 42.08079, 42.084402, 42.084304, 42.087943, 42.088038, 42.089114, 42.089182, 42.091752, 42.091712, 42.092891, 42.102663, 42.102512, 42.10098, 42.100286, 42.096139, 42.095259, 42.092398, 42.092481, 42.087926, 42.081732, 42.080667, 42.078175, 42.077039, 42.076151, 42.073433, 42.069691, 42.069691, 42.066116, 42.066068, 42.062842, 42.062831, 42.063224, 42.063207, 42.058761, 
42.058718, 42.05871, 42.061362, 42.06136, 42.062727, 42.062749, 42.062805, 42.06413, 42.065968, 42.063619, 42.058715, 42.058695, 42.055257, 42.054719, 42.054341, 42.053697, 42.053686, 42.051591, 42.051383, 42.051403, 42.047776, 42.045971, 42.042358, 42.042351, 42.038245, 42.034762, 42.034783, 42.034784, 42.034884, 42.034709, 42.03477, 42.034858, 42.036021, 42.039975, 42.042603, 42.042563, 42.040685, 42.040633, 42.042434, 42.044303, 42.044345, 42.047989, 42.047921, 42.058881, 42.058831, 42.058813, 
42.062395, 42.062423, 42.062519, 42.062545, 42.066191, 42.066351, 42.073644, 42.073593, 42.072351, 42.071703, 42.071612, 42.076086, 42.076408, 42.080992)))</v>
          </cell>
        </row>
        <row r="688">
          <cell r="A688">
            <v>1975720</v>
          </cell>
          <cell r="B688" t="str">
            <v>Stout city, Iowa</v>
          </cell>
          <cell r="C688">
            <v>191</v>
          </cell>
          <cell r="D688">
            <v>82500</v>
          </cell>
          <cell r="E688">
            <v>0.105</v>
          </cell>
          <cell r="F688">
            <v>1.9230769230769201E-2</v>
          </cell>
          <cell r="G688">
            <v>9.6153846153846107E-3</v>
          </cell>
          <cell r="H688">
            <v>4.5999999999999999E-2</v>
          </cell>
          <cell r="I688">
            <v>0.29799999999999999</v>
          </cell>
          <cell r="J688">
            <v>-0.14732142857142799</v>
          </cell>
          <cell r="K688">
            <v>0.46242774566473899</v>
          </cell>
          <cell r="L688">
            <v>0</v>
          </cell>
          <cell r="M688">
            <v>6.7307692307692304E-2</v>
          </cell>
          <cell r="N688">
            <v>0.80463576158940397</v>
          </cell>
          <cell r="O688">
            <v>0.56050955414012704</v>
          </cell>
          <cell r="P688">
            <v>9.9787685774946899E-2</v>
          </cell>
          <cell r="Q688">
            <v>0.17197452229299301</v>
          </cell>
          <cell r="R688">
            <v>0.75106382978723396</v>
          </cell>
          <cell r="S688">
            <v>0.272823779193205</v>
          </cell>
          <cell r="T688">
            <v>0.51698513800424595</v>
          </cell>
          <cell r="U688">
            <v>0</v>
          </cell>
          <cell r="V688">
            <v>6.4755838641188904E-2</v>
          </cell>
          <cell r="W688">
            <v>0</v>
          </cell>
          <cell r="X688">
            <v>1</v>
          </cell>
          <cell r="Y688">
            <v>0</v>
          </cell>
          <cell r="Z688">
            <v>0</v>
          </cell>
          <cell r="AA688">
            <v>2</v>
          </cell>
          <cell r="AB688">
            <v>0</v>
          </cell>
          <cell r="AC688">
            <v>2</v>
          </cell>
          <cell r="AD688">
            <v>1</v>
          </cell>
          <cell r="AE688">
            <v>0</v>
          </cell>
          <cell r="AF688">
            <v>0</v>
          </cell>
          <cell r="AG688">
            <v>6</v>
          </cell>
          <cell r="AH688" t="str">
            <v>list(list(c(-92.716733, -92.707045, -92.706778, -92.70978, -92.708918, -92.708141, -92.71174, -92.711811, -92.716625, -92.716733, 42.531356, 42.531382, 42.523856, 42.523118, 42.52162, 42.520534, 42.520512, 42.524144, 42.52411, 42.531356)))</v>
          </cell>
        </row>
        <row r="689">
          <cell r="A689">
            <v>1908695</v>
          </cell>
          <cell r="B689" t="str">
            <v>Brooklyn city, Iowa</v>
          </cell>
          <cell r="C689">
            <v>1502</v>
          </cell>
          <cell r="D689">
            <v>73438</v>
          </cell>
          <cell r="E689">
            <v>0.216</v>
          </cell>
          <cell r="F689">
            <v>0.102654867256637</v>
          </cell>
          <cell r="G689">
            <v>6.3716814159292007E-2</v>
          </cell>
          <cell r="H689">
            <v>0.12</v>
          </cell>
          <cell r="I689">
            <v>0.35599999999999998</v>
          </cell>
          <cell r="J689">
            <v>2.31607629427792E-2</v>
          </cell>
          <cell r="K689">
            <v>0.47802786709539102</v>
          </cell>
          <cell r="L689">
            <v>9.9358974358974297E-2</v>
          </cell>
          <cell r="M689">
            <v>0.11681415929203499</v>
          </cell>
          <cell r="N689">
            <v>0.66004415011037498</v>
          </cell>
          <cell r="O689">
            <v>0.902335456475583</v>
          </cell>
          <cell r="P689">
            <v>0.55095541401273795</v>
          </cell>
          <cell r="Q689">
            <v>0.76326963906581702</v>
          </cell>
          <cell r="R689">
            <v>0.96063829787234001</v>
          </cell>
          <cell r="S689">
            <v>0.52123142250530696</v>
          </cell>
          <cell r="T689">
            <v>0.57324840764331197</v>
          </cell>
          <cell r="U689">
            <v>0.52229299363057302</v>
          </cell>
          <cell r="V689">
            <v>0.17515923566878899</v>
          </cell>
          <cell r="W689">
            <v>0</v>
          </cell>
          <cell r="X689">
            <v>2</v>
          </cell>
          <cell r="Y689">
            <v>1</v>
          </cell>
          <cell r="Z689">
            <v>2</v>
          </cell>
          <cell r="AA689">
            <v>2</v>
          </cell>
          <cell r="AB689">
            <v>1</v>
          </cell>
          <cell r="AC689">
            <v>0</v>
          </cell>
          <cell r="AD689">
            <v>1</v>
          </cell>
          <cell r="AE689">
            <v>1</v>
          </cell>
          <cell r="AF689">
            <v>0</v>
          </cell>
          <cell r="AG689">
            <v>10</v>
          </cell>
          <cell r="AH689" t="str">
            <v>list(list(c(-92.455074, -92.4481, -92.448079, -92.445408, -92.445408, -92.44296, -92.439915, -92.438966, -92.438922, -92.438819, -92.434725, -92.43467, -92.438695, -92.438958, -92.435782, -92.435759, -92.433474, -92.433511, -92.435785, -92.435805, -92.438776, -92.438747, -92.440559, -92.440516, -92.445235, -92.455034, -92.455074, 41.737202, 41.737183, 41.742662, 41.742677, 41.7425, 41.742105, 41.743153, 41.740926, 41.746363, 41.750175, 41.750151, 41.746385, 41.746364, 41.740199, 41.740237, 41.736947, 
41.737767, 41.735308, 41.735345, 41.727796, 41.72717, 41.724553, 41.724544, 41.720921, 41.720936, 41.720693, 41.737202)))</v>
          </cell>
        </row>
        <row r="690">
          <cell r="A690">
            <v>1964425</v>
          </cell>
          <cell r="B690" t="str">
            <v>Prairieburg city, Iowa</v>
          </cell>
          <cell r="C690">
            <v>160</v>
          </cell>
          <cell r="D690">
            <v>45000</v>
          </cell>
          <cell r="E690">
            <v>9.1999999999999998E-2</v>
          </cell>
          <cell r="F690">
            <v>0.125</v>
          </cell>
          <cell r="G690">
            <v>7.8125E-2</v>
          </cell>
          <cell r="H690">
            <v>9.4E-2</v>
          </cell>
          <cell r="I690">
            <v>0.39600000000000002</v>
          </cell>
          <cell r="J690">
            <v>-0.101123595505617</v>
          </cell>
          <cell r="K690">
            <v>0.59595959595959502</v>
          </cell>
          <cell r="L690">
            <v>0</v>
          </cell>
          <cell r="M690">
            <v>0.21875</v>
          </cell>
          <cell r="N690">
            <v>5.7395143487858701E-2</v>
          </cell>
          <cell r="O690">
            <v>0.483014861995753</v>
          </cell>
          <cell r="P690">
            <v>0.66560509554140102</v>
          </cell>
          <cell r="Q690">
            <v>0.83439490445859799</v>
          </cell>
          <cell r="R690">
            <v>0.93723404255319098</v>
          </cell>
          <cell r="S690">
            <v>0.70594479830148604</v>
          </cell>
          <cell r="T690">
            <v>0.87154989384288695</v>
          </cell>
          <cell r="U690">
            <v>0</v>
          </cell>
          <cell r="V690">
            <v>0.68895966029723898</v>
          </cell>
          <cell r="W690">
            <v>2</v>
          </cell>
          <cell r="X690">
            <v>1</v>
          </cell>
          <cell r="Y690">
            <v>1</v>
          </cell>
          <cell r="Z690">
            <v>2</v>
          </cell>
          <cell r="AA690">
            <v>2</v>
          </cell>
          <cell r="AB690">
            <v>2</v>
          </cell>
          <cell r="AC690">
            <v>2</v>
          </cell>
          <cell r="AD690">
            <v>2</v>
          </cell>
          <cell r="AE690">
            <v>0</v>
          </cell>
          <cell r="AF690">
            <v>2</v>
          </cell>
          <cell r="AG690">
            <v>16</v>
          </cell>
          <cell r="AH690" t="str">
            <v>list(list(c(-91.432418, -91.41772, -91.41768, -91.422557, -91.427492, -91.427491, -91.432397, -91.432418, 42.241967, 42.242018, 42.234808, 42.234702, 42.234696, 42.23105, 42.231055, 42.241967)))</v>
          </cell>
        </row>
        <row r="691">
          <cell r="A691">
            <v>1974775</v>
          </cell>
          <cell r="B691" t="str">
            <v>Springville city, Iowa</v>
          </cell>
          <cell r="C691">
            <v>1154</v>
          </cell>
          <cell r="D691">
            <v>92656</v>
          </cell>
          <cell r="E691">
            <v>2.7E-2</v>
          </cell>
          <cell r="F691">
            <v>0.107692307692307</v>
          </cell>
          <cell r="G691">
            <v>3.5164835164835102E-2</v>
          </cell>
          <cell r="H691">
            <v>5.1999999999999998E-2</v>
          </cell>
          <cell r="I691">
            <v>0.27800000000000002</v>
          </cell>
          <cell r="J691">
            <v>7.4487895716946001E-2</v>
          </cell>
          <cell r="K691">
            <v>0.41028858218318698</v>
          </cell>
          <cell r="L691">
            <v>0.23440453686200299</v>
          </cell>
          <cell r="M691">
            <v>0.20879120879120799</v>
          </cell>
          <cell r="N691">
            <v>0.895143487858719</v>
          </cell>
          <cell r="O691">
            <v>9.1295116772823703E-2</v>
          </cell>
          <cell r="P691">
            <v>0.58067940552016895</v>
          </cell>
          <cell r="Q691">
            <v>0.47346072186836502</v>
          </cell>
          <cell r="R691">
            <v>0.80212765957446797</v>
          </cell>
          <cell r="S691">
            <v>0.19532908704883201</v>
          </cell>
          <cell r="T691">
            <v>0.337579617834394</v>
          </cell>
          <cell r="U691">
            <v>0.89278131634819502</v>
          </cell>
          <cell r="V691">
            <v>0.64012738853503104</v>
          </cell>
          <cell r="W691">
            <v>0</v>
          </cell>
          <cell r="X691">
            <v>0</v>
          </cell>
          <cell r="Y691">
            <v>1</v>
          </cell>
          <cell r="Z691">
            <v>1</v>
          </cell>
          <cell r="AA691">
            <v>2</v>
          </cell>
          <cell r="AB691">
            <v>0</v>
          </cell>
          <cell r="AC691">
            <v>0</v>
          </cell>
          <cell r="AD691">
            <v>1</v>
          </cell>
          <cell r="AE691">
            <v>2</v>
          </cell>
          <cell r="AF691">
            <v>1</v>
          </cell>
          <cell r="AG691">
            <v>8</v>
          </cell>
          <cell r="AH691" t="str">
            <v>list(list(c(-91.472558, -91.467685, -91.467587, -91.462579, -91.462588, -91.457864, -91.457885, -91.457917, -91.453033, -91.453082, -91.450195, -91.448516, -91.44848, -91.438561, -91.438512, -91.428605, -91.428636, -91.431152, -91.431327, -91.428621, -91.42861, -91.433711, -91.43954, -91.443276, -91.444863, -91.44774, -91.449759, -91.450079, -91.454343, -91.452947, -91.449292, -91.448991, -91.44319, -91.443251, -91.423677, -91.42365, -91.425988, -91.438312, -91.438248, -91.443162, -91.443158, -91.446938, 
-91.445334, -91.445708, -91.4459, -91.447236, -91.452992, -91.453012, -91.472554, -91.472558, 42.041985, 42.041997, 42.045651, 42.045648, 42.050162, 42.049828, 42.051045, 42.052953, 42.052909, 42.056497, 42.056473, 42.058382, 42.063712, 42.063706, 42.060083, 42.060204, 42.057461, 42.057234, 42.055615, 42.055252, 42.052897, 42.052871, 42.050287, 42.049359, 42.049126, 42.048941, 42.048991, 42.052364, 42.051648, 42.048095, 42.048065, 42.041927, 42.041907, 42.046486, 42.046552, 42.041047, 42.041041, 
42.041929, 42.034616, 42.0346, 42.038254, 42.038266, 42.034609, 42.034611, 42.03531, 42.037958, 42.037979, 42.034649, 42.034769, 42.041985)))</v>
          </cell>
        </row>
        <row r="692">
          <cell r="A692">
            <v>1962040</v>
          </cell>
          <cell r="B692" t="str">
            <v>Pella city, Iowa</v>
          </cell>
          <cell r="C692">
            <v>10464</v>
          </cell>
          <cell r="D692">
            <v>84111</v>
          </cell>
          <cell r="E692">
            <v>0.06</v>
          </cell>
          <cell r="F692">
            <v>5.40675844806007E-2</v>
          </cell>
          <cell r="G692">
            <v>3.8047559449311603E-2</v>
          </cell>
          <cell r="H692">
            <v>1.0999999999999999E-2</v>
          </cell>
          <cell r="I692">
            <v>0.33200000000000002</v>
          </cell>
          <cell r="J692">
            <v>1.0819165378670699E-2</v>
          </cell>
          <cell r="K692">
            <v>0.29331450094161898</v>
          </cell>
          <cell r="L692">
            <v>8.0454440064920002E-2</v>
          </cell>
          <cell r="M692">
            <v>0.21802252816020001</v>
          </cell>
          <cell r="N692">
            <v>0.82671081677704195</v>
          </cell>
          <cell r="O692">
            <v>0.27070063694267499</v>
          </cell>
          <cell r="P692">
            <v>0.26433121019108202</v>
          </cell>
          <cell r="Q692">
            <v>0.51592356687898</v>
          </cell>
          <cell r="R692">
            <v>0.314893617021276</v>
          </cell>
          <cell r="S692">
            <v>0.40021231422505299</v>
          </cell>
          <cell r="T692">
            <v>9.4479830148619895E-2</v>
          </cell>
          <cell r="U692">
            <v>0.41082802547770703</v>
          </cell>
          <cell r="V692">
            <v>0.68259023354564696</v>
          </cell>
          <cell r="W692">
            <v>0</v>
          </cell>
          <cell r="X692">
            <v>0</v>
          </cell>
          <cell r="Y692">
            <v>0</v>
          </cell>
          <cell r="Z692">
            <v>1</v>
          </cell>
          <cell r="AA692">
            <v>0</v>
          </cell>
          <cell r="AB692">
            <v>1</v>
          </cell>
          <cell r="AC692">
            <v>0</v>
          </cell>
          <cell r="AD692">
            <v>0</v>
          </cell>
          <cell r="AE692">
            <v>1</v>
          </cell>
          <cell r="AF692">
            <v>2</v>
          </cell>
          <cell r="AG692">
            <v>5</v>
          </cell>
          <cell r="AH692" t="str">
            <v>list(list(c(-92.967164, -92.955087, -92.954681, -92.950787, -92.948155, -92.9482, -92.944511, -92.944465, -92.93852, -92.938509, -92.93633, -92.936036, -92.937438, -92.937539, -92.936147, -92.936072, -92.933721, -92.933537, -92.928787, -92.928627, -92.91898, -92.91903, -92.91656, -92.916539, -92.909405, -92.909424, -92.904652, -92.904807, -92.902987, -92.90257, -92.904632, -92.904731, -92.895073, -92.895046, -92.890255, -92.890263, -92.885427, -92.88543, -92.882936, -92.882953, -92.875799, -92.875781, 
-92.870966, -92.870951, -92.867189, -92.867175, -92.870922, -92.879923, -92.88018, -92.870901, -92.870888, -92.872321, -92.872377, -92.870883, -92.870841, -92.879103, -92.879054, -92.875973, -92.875976, -92.871168, -92.871174, -92.873732, -92.873858, -92.875757, -92.875764, -92.880639, -92.880626, -92.884234, -92.885354, -92.885329, -92.8904, -92.896804, -92.90481, -92.905665, -92.909614, -92.909584, -92.914405, -92.916304, -92.916302, -92.919247, -92.919266, -92.924079, -92.924073, -92.928894, -92.933725, 
-92.933729, -92.941088, -92.94479, -92.946934, -92.946943, -92.952926, -92.95293, -92.957673, -92.95768, -92.962465, -92.962444, -92.957694, -92.952961, -92.952947, -92.94555, -92.948255, -92.955258, -92.955238, -92.958825, -92.960478, -92.962415, -92.967131, -92.967164, 41.414533, 41.414583, 41.418863, 41.417746, 41.417486, 41.414599, 41.414614, 41.417505, 41.417537, 41.418501, 41.418512, 41.416985, 41.416996, 41.412742, 41.412727, 41.415485, 41.415497, 41.426199, 41.426207, 41.4327, 41.432712, 
41.428184, 41.427124, 41.428474, 41.42848, 41.426456, 41.42648, 41.414683, 41.414719, 41.413063, 41.413009, 41.407909, 41.408009, 41.407391, 41.407445, 41.412948, 41.412961, 41.414716, 41.41474, 41.418353, 41.418402, 41.414787, 41.414817, 41.412001, 41.412102, 41.407653, 41.407551, 41.40749, 41.400299, 41.400354, 41.395394, 41.395387, 41.39358, 41.393595, 41.385828, 41.385747, 41.389456, 41.389136, 41.390118, 41.390634, 41.391256, 41.391741, 41.393214, 41.393332, 41.396641, 41.396602, 41.393025, 
41.393945, 41.39293, 41.390016, 41.390075, 41.389515, 41.389248, 41.388699, 41.388706, 41.381862, 41.381874, 41.381863, 41.385501, 41.38552, 41.389134, 41.390072, 41.387154, 41.387181, 41.388395, 41.389196, 41.389198, 41.386217, 41.386217, 41.38721, 41.387176, 41.389174, 41.389149, 41.392759, 41.392772, 41.400016, 41.399588, 41.399619, 41.398203, 41.397585, 41.407405, 41.407319, 41.408981, 41.408145, 41.407277, 41.407262, 41.407252, 41.414533)))</v>
          </cell>
        </row>
        <row r="693">
          <cell r="A693">
            <v>1929595</v>
          </cell>
          <cell r="B693" t="str">
            <v>Galva city, Iowa</v>
          </cell>
          <cell r="C693">
            <v>435</v>
          </cell>
          <cell r="D693">
            <v>73750</v>
          </cell>
          <cell r="E693">
            <v>0.217</v>
          </cell>
          <cell r="F693">
            <v>0.174193548387096</v>
          </cell>
          <cell r="G693">
            <v>1.9354838709677399E-2</v>
          </cell>
          <cell r="H693">
            <v>5.0000000000000001E-3</v>
          </cell>
          <cell r="I693">
            <v>0.29499999999999998</v>
          </cell>
          <cell r="J693">
            <v>2.3041474654377802E-3</v>
          </cell>
          <cell r="K693">
            <v>0.46387832699619702</v>
          </cell>
          <cell r="L693">
            <v>0.22395833333333301</v>
          </cell>
          <cell r="M693">
            <v>0.14193548387096699</v>
          </cell>
          <cell r="N693">
            <v>0.66556291390728395</v>
          </cell>
          <cell r="O693">
            <v>0.90339702760084895</v>
          </cell>
          <cell r="P693">
            <v>0.85350318471337505</v>
          </cell>
          <cell r="Q693">
            <v>0.273885350318471</v>
          </cell>
          <cell r="R693">
            <v>0.23297872340425499</v>
          </cell>
          <cell r="S693">
            <v>0.26008492569002101</v>
          </cell>
          <cell r="T693">
            <v>0.52441613588110403</v>
          </cell>
          <cell r="U693">
            <v>0.88110403397027603</v>
          </cell>
          <cell r="V693">
            <v>0.28768577494692099</v>
          </cell>
          <cell r="W693">
            <v>0</v>
          </cell>
          <cell r="X693">
            <v>2</v>
          </cell>
          <cell r="Y693">
            <v>2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1</v>
          </cell>
          <cell r="AE693">
            <v>2</v>
          </cell>
          <cell r="AF693">
            <v>0</v>
          </cell>
          <cell r="AG693">
            <v>7</v>
          </cell>
          <cell r="AH693" t="str">
            <v>list(list(c(-95.431921, -95.427114, -95.427209, -95.4074, -95.407327, -95.407155, -95.405328, -95.4053, -95.407443, -95.407448, -95.417216, -95.417193, -95.422125, -95.422145, -95.427096, -95.427082, -95.431891, -95.431921, 42.503786, 42.503823, 42.511056, 42.511076, 42.501891, 42.498739, 42.498751, 42.496556, 42.496542, 42.501835, 42.501753, 42.500155, 42.500149, 42.50198, 42.501979, 42.500142, 42.500149, 42.503786)))</v>
          </cell>
        </row>
        <row r="694">
          <cell r="A694">
            <v>1936840</v>
          </cell>
          <cell r="B694" t="str">
            <v>Holstein city, Iowa</v>
          </cell>
          <cell r="C694">
            <v>1501</v>
          </cell>
          <cell r="D694">
            <v>64115</v>
          </cell>
          <cell r="E694">
            <v>0.16800000000000001</v>
          </cell>
          <cell r="F694">
            <v>9.1851851851851796E-2</v>
          </cell>
          <cell r="G694">
            <v>2.6666666666666599E-2</v>
          </cell>
          <cell r="H694">
            <v>6.9999999999999897E-3</v>
          </cell>
          <cell r="I694">
            <v>0.32500000000000001</v>
          </cell>
          <cell r="J694">
            <v>7.5214899713466996E-2</v>
          </cell>
          <cell r="K694">
            <v>0.359924026590693</v>
          </cell>
          <cell r="L694">
            <v>2.8776978417266098E-2</v>
          </cell>
          <cell r="M694">
            <v>0.155555555555555</v>
          </cell>
          <cell r="N694">
            <v>0.443708609271523</v>
          </cell>
          <cell r="O694">
            <v>0.82696390658174102</v>
          </cell>
          <cell r="P694">
            <v>0.49681528662420299</v>
          </cell>
          <cell r="Q694">
            <v>0.36730360934182499</v>
          </cell>
          <cell r="R694">
            <v>0.25957446808510598</v>
          </cell>
          <cell r="S694">
            <v>0.37685774946921402</v>
          </cell>
          <cell r="T694">
            <v>0.201698513800424</v>
          </cell>
          <cell r="U694">
            <v>0.16348195329087001</v>
          </cell>
          <cell r="V694">
            <v>0.36518046709129498</v>
          </cell>
          <cell r="W694">
            <v>1</v>
          </cell>
          <cell r="X694">
            <v>2</v>
          </cell>
          <cell r="Y694">
            <v>1</v>
          </cell>
          <cell r="Z694">
            <v>1</v>
          </cell>
          <cell r="AA694">
            <v>0</v>
          </cell>
          <cell r="AB694">
            <v>1</v>
          </cell>
          <cell r="AC694">
            <v>0</v>
          </cell>
          <cell r="AD694">
            <v>0</v>
          </cell>
          <cell r="AE694">
            <v>0</v>
          </cell>
          <cell r="AF694">
            <v>1</v>
          </cell>
          <cell r="AG694">
            <v>7</v>
          </cell>
          <cell r="AH694" t="str">
            <v>list(list(c(-95.556013, -95.554546, -95.554547, -95.546008, -95.54602, -95.544809, -95.544852, -95.539167, -95.539045, -95.543551, -95.543509, -95.535023, -95.534987, -95.532569, -95.532563, -95.53011, -95.530125, -95.534987, -95.532572, -95.532609, -95.536532, -95.536536, -95.54642, -95.546282, -95.544055, -95.544841, -95.544801, -95.545362, -95.554592, -95.554554, -95.556013, 42.48824, 42.489292, 42.496504, 42.496517, 42.498328, 42.498336, 42.503727, 42.503759, 42.500231, 42.497833, 42.496524, 
42.496558, 42.487902, 42.487919, 42.489295, 42.489312, 42.48748, 42.487453, 42.486991, 42.474998, 42.475002, 42.472311, 42.472309, 42.475008, 42.475003, 42.475717, 42.48091, 42.481957, 42.48204, 42.4886, 42.48824)))</v>
          </cell>
        </row>
        <row r="695">
          <cell r="A695">
            <v>1949755</v>
          </cell>
          <cell r="B695" t="str">
            <v>Marshalltown city, Iowa</v>
          </cell>
          <cell r="C695">
            <v>27591</v>
          </cell>
          <cell r="D695">
            <v>69068</v>
          </cell>
          <cell r="E695">
            <v>0.14299999999999999</v>
          </cell>
          <cell r="F695">
            <v>0.119782930439072</v>
          </cell>
          <cell r="G695">
            <v>4.6867291563887498E-2</v>
          </cell>
          <cell r="H695">
            <v>5.2999999999999999E-2</v>
          </cell>
          <cell r="I695">
            <v>0.33100000000000002</v>
          </cell>
          <cell r="J695">
            <v>1.41550522648083E-3</v>
          </cell>
          <cell r="K695">
            <v>0.49442888977772698</v>
          </cell>
          <cell r="L695">
            <v>8.2473293499909395E-2</v>
          </cell>
          <cell r="M695">
            <v>0.24538727183029099</v>
          </cell>
          <cell r="N695">
            <v>0.56401766004414999</v>
          </cell>
          <cell r="O695">
            <v>0.74628450106157096</v>
          </cell>
          <cell r="P695">
            <v>0.64012738853503104</v>
          </cell>
          <cell r="Q695">
            <v>0.613588110403397</v>
          </cell>
          <cell r="R695">
            <v>0.81170212765957395</v>
          </cell>
          <cell r="S695">
            <v>0.39808917197452198</v>
          </cell>
          <cell r="T695">
            <v>0.62738853503184699</v>
          </cell>
          <cell r="U695">
            <v>0.42356687898089102</v>
          </cell>
          <cell r="V695">
            <v>0.78980891719745205</v>
          </cell>
          <cell r="W695">
            <v>1</v>
          </cell>
          <cell r="X695">
            <v>2</v>
          </cell>
          <cell r="Y695">
            <v>1</v>
          </cell>
          <cell r="Z695">
            <v>1</v>
          </cell>
          <cell r="AA695">
            <v>2</v>
          </cell>
          <cell r="AB695">
            <v>1</v>
          </cell>
          <cell r="AC695">
            <v>0</v>
          </cell>
          <cell r="AD695">
            <v>1</v>
          </cell>
          <cell r="AE695">
            <v>1</v>
          </cell>
          <cell r="AF695">
            <v>2</v>
          </cell>
          <cell r="AG695">
            <v>12</v>
          </cell>
          <cell r="AH695" t="str">
            <v>list(list(c(-92.970343, -92.967427, -92.961967, -92.960785, -92.960918, -92.966962, -92.967008, -92.965811, -92.963372, -92.963407, -92.961026, -92.961255, -92.956435, -92.956458, -92.947137, -92.946943, -92.942108, -92.942148, -92.940453, -92.938888, -92.9389, -92.932523, -92.932494, -92.93166, -92.928776, -92.927627, -92.92762, -92.923877, -92.92389, -92.92296, -92.922519, -92.920258, -92.919647, -92.915825, -92.916651, -92.908258, -92.904083, -92.903468, -92.903532, -92.898752, -92.886433, -92.886444, 
-92.885991, -92.885857, -92.884583, -92.884437, -92.884103, -92.883594, -92.880431, -92.879451, -92.875594, -92.875465, -92.877322, -92.874675, -92.871697, -92.868433, -92.86838, -92.868371, -92.87266, -92.873223, -92.873112, -92.853848, -92.846132, -92.843941, -92.843874, -92.843704, -92.838897, -92.838796, -92.834029, -92.833949, -92.843691, -92.85312, -92.852863, -92.86313, -92.877261, -92.877022, -92.87732, -92.877424, -92.877059, -92.877218, -92.882166, -92.883623, -92.890995, -92.893152, -92.898063, 
-92.898142, -92.903002, -92.907807, -92.907826, -92.912461, -92.912464, -92.910027, -92.910039, -92.912472, -92.912473, -92.914902, -92.914949, -92.922275, -92.93173, -92.932058, -92.936525, -92.941255, -92.941372, -92.931744, -92.931712, -92.941106, -92.946463, -92.947063, -92.947301, -92.950861, -92.950793, -92.953961, -92.954651, -92.950673, -92.950606, -92.94592, -92.945917, -92.945917, -92.970234, -92.970279, -92.970343, 42.032404, 42.032306, 42.032477, 42.034412, 42.038105, 42.038092, 42.039899, 
42.040843, 42.040838, 42.041718, 42.041662, 42.048999, 42.049019, 42.052274, 42.052695, 42.056292, 42.056306, 42.057896, 42.057761, 42.059261, 42.059918, 42.059975, 42.058842, 42.057855, 42.057082, 42.057028, 42.056363, 42.056378, 42.05821, 42.058365, 42.060023, 42.060551, 42.060827, 42.063649, 42.064257, 42.065801, 42.067097, 42.067266, 42.070913, 42.070902, 42.070874, 42.069227, 42.069383, 42.06943, 42.069104, 42.06908, 42.069016, 42.069429, 42.067665, 42.066005, 42.065937, 42.064188, 42.063681, 
42.062845, 42.061273, 42.061818, 42.057442, 42.056562, 42.056525, 42.05652, 42.049328, 42.049433, 42.049432, 42.049445, 42.047441, 42.042217, 42.042236, 42.038613, 42.038606, 42.035001, 42.034937, 42.034951, 42.028933, 42.034849, 42.034832, 42.028382, 42.020852, 42.006802, 42.0068, 41.999685, 41.999784, 41.999884, 41.999678, 41.999695, 41.99974, 41.996138, 41.996181, 41.996134, 41.993203, 41.994013, 41.994766, 41.994788, 41.996115, 41.996093, 41.99698, 41.996971, 41.999682, 41.999678, 41.999896, 
42.002363, 42.003087, 42.003011, 42.011053, 42.010762, 42.017721, 42.018053, 42.017934, 42.017934, 42.01089, 42.012822, 42.014405, 42.014338, 42.017845, 42.01789, 42.020203, 42.020664, 42.021015, 42.028653, 42.028777, 42.030217, 42.032404)))</v>
          </cell>
        </row>
        <row r="696">
          <cell r="A696">
            <v>1952905</v>
          </cell>
          <cell r="B696" t="str">
            <v>Mitchell city, Iowa</v>
          </cell>
          <cell r="C696">
            <v>124</v>
          </cell>
          <cell r="D696">
            <v>72500</v>
          </cell>
          <cell r="E696">
            <v>7.6999999999999999E-2</v>
          </cell>
          <cell r="F696">
            <v>8.0645161290322495E-2</v>
          </cell>
          <cell r="G696">
            <v>0</v>
          </cell>
          <cell r="H696">
            <v>0</v>
          </cell>
          <cell r="I696">
            <v>0.34299999999999897</v>
          </cell>
          <cell r="J696">
            <v>-0.101449275362318</v>
          </cell>
          <cell r="K696">
            <v>0.52222222222222203</v>
          </cell>
          <cell r="L696">
            <v>0.25333333333333302</v>
          </cell>
          <cell r="M696">
            <v>0.209677419354838</v>
          </cell>
          <cell r="N696">
            <v>0.63134657836644503</v>
          </cell>
          <cell r="O696">
            <v>0.39171974522292902</v>
          </cell>
          <cell r="P696">
            <v>0.44055201698513802</v>
          </cell>
          <cell r="Q696">
            <v>0</v>
          </cell>
          <cell r="R696">
            <v>0</v>
          </cell>
          <cell r="S696">
            <v>0.45647558386411802</v>
          </cell>
          <cell r="T696">
            <v>0.70063694267515897</v>
          </cell>
          <cell r="U696">
            <v>0.91719745222929905</v>
          </cell>
          <cell r="V696">
            <v>0.645435244161358</v>
          </cell>
          <cell r="W696">
            <v>1</v>
          </cell>
          <cell r="X696">
            <v>1</v>
          </cell>
          <cell r="Y696">
            <v>1</v>
          </cell>
          <cell r="Z696">
            <v>0</v>
          </cell>
          <cell r="AA696">
            <v>0</v>
          </cell>
          <cell r="AB696">
            <v>1</v>
          </cell>
          <cell r="AC696">
            <v>2</v>
          </cell>
          <cell r="AD696">
            <v>2</v>
          </cell>
          <cell r="AE696">
            <v>2</v>
          </cell>
          <cell r="AF696">
            <v>1</v>
          </cell>
          <cell r="AG696">
            <v>11</v>
          </cell>
          <cell r="AH696" t="str">
            <v>list(list(c(-92.882725, -92.880902, -92.865207, -92.855302, -92.855406, -92.864453, -92.865264, -92.870263, -92.870254, -92.869001, -92.868964, -92.872151, -92.875397, -92.875393, -92.878226, -92.88131, -92.882725, 43.321932, 43.323955, 43.323942, 43.323917, 43.320688, 43.320683, 43.318751, 43.318933, 43.316103, 43.315646, 43.31308, 43.313082, 43.31309, 43.316102, 43.317004, 43.318297, 43.321932)))</v>
          </cell>
        </row>
        <row r="697">
          <cell r="A697">
            <v>1926445</v>
          </cell>
          <cell r="B697" t="str">
            <v>Fairfield city, Iowa</v>
          </cell>
          <cell r="C697">
            <v>9416</v>
          </cell>
          <cell r="D697">
            <v>51311</v>
          </cell>
          <cell r="E697">
            <v>0.20699999999999999</v>
          </cell>
          <cell r="F697">
            <v>0.15139732685297599</v>
          </cell>
          <cell r="G697">
            <v>4.44714459295261E-2</v>
          </cell>
          <cell r="H697">
            <v>0.11799999999999999</v>
          </cell>
          <cell r="I697">
            <v>0.44400000000000001</v>
          </cell>
          <cell r="J697">
            <v>-5.0718512256973797E-3</v>
          </cell>
          <cell r="K697">
            <v>0.20797153024911</v>
          </cell>
          <cell r="L697">
            <v>0.12286763118117</v>
          </cell>
          <cell r="M697">
            <v>0.289428918590522</v>
          </cell>
          <cell r="N697">
            <v>0.14459161147902799</v>
          </cell>
          <cell r="O697">
            <v>0.89171974522292996</v>
          </cell>
          <cell r="P697">
            <v>0.78662420382165599</v>
          </cell>
          <cell r="Q697">
            <v>0.59235668789808904</v>
          </cell>
          <cell r="R697">
            <v>0.95957446808510605</v>
          </cell>
          <cell r="S697">
            <v>0.83333333333333304</v>
          </cell>
          <cell r="T697">
            <v>2.9723991507430901E-2</v>
          </cell>
          <cell r="U697">
            <v>0.62314225053078498</v>
          </cell>
          <cell r="V697">
            <v>0.90021231422505299</v>
          </cell>
          <cell r="W697">
            <v>2</v>
          </cell>
          <cell r="X697">
            <v>2</v>
          </cell>
          <cell r="Y697">
            <v>2</v>
          </cell>
          <cell r="Z697">
            <v>1</v>
          </cell>
          <cell r="AA697">
            <v>2</v>
          </cell>
          <cell r="AB697">
            <v>2</v>
          </cell>
          <cell r="AC697">
            <v>1</v>
          </cell>
          <cell r="AD697">
            <v>0</v>
          </cell>
          <cell r="AE697">
            <v>1</v>
          </cell>
          <cell r="AF697">
            <v>2</v>
          </cell>
          <cell r="AG697">
            <v>15</v>
          </cell>
          <cell r="AH697" t="str">
            <v>list(list(c(-92.006728, -91.994812, -91.994827, -91.987764, -91.987336, -91.987351, -91.98263, -91.974137, -91.974075, -91.977723, -91.977761, -91.968095, -91.968099, -91.9633, -91.963517, -91.963353, -91.967715, -91.968085, -91.968075, -91.958572, -91.958556, -91.956221, -91.952957, -91.954475, -91.95445, -91.95853, -91.958522, -91.951028, -91.948947, -91.948877, -91.946486, -91.94648, -91.948871, -91.948798, -91.936687, -91.936672, -91.938775, -91.938752, -91.942602, -91.942772, -91.939704, -91.935241, 
-91.934713, -91.935398, -91.937551, -91.936425, -91.934272, -91.925462, -91.924398, -91.927241, -91.927738, -91.929095, -91.929027, -91.934191, -91.938639, -91.938566, -91.940924, -91.940969, -91.94339, -91.943395, -91.942983, -91.945501, -91.946677, -91.948707, -91.948677, -91.947238, -91.946732, -91.946155, -91.945202, -91.943522, -91.94354, -91.9487, -91.948894, -91.952532, -91.954959, -91.95606, -91.955894, -91.948895, -91.948899, -91.952557, -91.963233, -91.965904, -91.965874, -91.968046, -91.968021, 
-91.963506, -91.967998, -91.969389, -91.968441, -91.963087, -91.963087, -91.967752, -91.967923, -91.963922, -91.964518, -91.964525, -91.963097, -91.9631, -91.967896, -91.973887, -91.973869, -91.973418, -91.972842, -91.972843, -91.97469, -91.973991, -91.974914, -91.974927, -91.976541, -91.977559, -91.977555, -91.97843, -91.97843, -91.980642, -91.980644, -91.977486, -91.978431, -91.97753, -91.977571, -91.979681, -91.98053, -91.977607, -91.979408, -91.981171, -91.982373, -91.982408, -91.99435, -91.994446, 
-91.989738, -91.989766, -91.990495, -91.996852, -91.996864, -91.997457, -92.001688, -92.001653, -92.002849, -92.004914, -92.005261, -92.006433, -92.006474, -92.0043, -92.004306, -92.0017, -92.001694, -92.003464, -92.001683, -92.002871, -92.001694, -92.004148, -92.006728, 41.017276, 41.017306, 41.013454, 41.012917, 41.014186, 41.017333, 41.017352, 41.017383, 41.021038, 41.021029, 41.024658, 41.024686, 41.023498, 41.027283, 41.027402, 41.028725, 41.028358, 41.029382, 41.032037, 41.032047, 41.030546, 
41.032121, 41.03211, 41.031408, 41.025739, 41.025724, 41.02474, 41.024875, 41.02342, 41.017344, 41.01731, 41.016319, 41.016324, 41.010377, 41.010671, 41.013785, 41.013835, 41.016227, 41.016255, 41.018313, 41.019115, 41.024679, 41.022921, 41.022909, 41.019501, 41.016737, 41.017309, 41.01724, 41.016141, 41.016597, 41.01513, 41.01506, 41.010214, 41.010073, 41.009945, 41.004161, 41.00491, 41.002914, 41.002929, 41.001345, 41.000869, 40.998544, 40.995658, 40.995679, 40.995467, 40.992859, 40.992099, 40.991485, 
40.990667, 40.989714, 40.988352, 40.988384, 40.985179, 40.984905, 40.98522, 40.984682, 40.983477, 40.983841, 40.981118, 40.981036, 40.980745, 40.980687, 40.982379, 40.982443, 40.983893, 40.98442, 40.984843, 40.986362, 40.988352, 40.98835, 40.989266, 40.989252, 40.989689, 40.989716, 40.990166, 40.990742, 40.990752, 40.99108, 40.991063, 40.990119, 40.988305, 40.988309, 40.987479, 40.983521, 40.983429, 40.988304, 40.988306, 40.989528, 40.989528, 40.990221, 40.988314, 40.988298, 40.989403, 40.989392, 
40.990213, 40.990535, 40.993456, 40.994191, 40.998754, 40.997982, 40.998586, 41.002373, 41.000908, 41.000902, 41.002681, 40.998007, 40.994456, 41.00275, 41.00277, 41.005215, 41.006383, 41.006348, 41.002727, 41.001378, 41.000892, 40.996941, 40.996939, 40.998199, 41.000195, 41.00019, 41.004709, 41.004724, 41.006312, 41.006363, 41.008805, 41.008816, 41.009452, 41.013635, 41.013759, 41.014146, 41.017276), c(-91.967905, -91.963106, -91.963108, -91.967912, -91.967905, 40.99195, 40.991966, 40.992892, 40.992872, 
40.99195), c(-91.948764, -91.945356, -91.94483, -91.946403, -91.946915, -91.947634, -91.947634, -91.948766, -91.948764, 41.002952, 41.002949, 41.002994, 41.004469, 41.003878, 41.003883, 41.004743, 41.004746, 41.002952)))</v>
          </cell>
        </row>
        <row r="698">
          <cell r="A698">
            <v>1963615</v>
          </cell>
          <cell r="B698" t="str">
            <v>Pleasant Plain city, Iowa</v>
          </cell>
          <cell r="C698">
            <v>84</v>
          </cell>
          <cell r="D698">
            <v>86458</v>
          </cell>
          <cell r="E698">
            <v>6.5000000000000002E-2</v>
          </cell>
          <cell r="F698">
            <v>2.04081632653061E-2</v>
          </cell>
          <cell r="G698">
            <v>4.08163265306122E-2</v>
          </cell>
          <cell r="H698">
            <v>0</v>
          </cell>
          <cell r="I698">
            <v>0.39</v>
          </cell>
          <cell r="J698">
            <v>-9.6774193548387094E-2</v>
          </cell>
          <cell r="K698">
            <v>0.33333333333333298</v>
          </cell>
          <cell r="L698">
            <v>0</v>
          </cell>
          <cell r="M698">
            <v>2.04081632653061E-2</v>
          </cell>
          <cell r="N698">
            <v>0.85209713024282496</v>
          </cell>
          <cell r="O698">
            <v>0.31210191082802502</v>
          </cell>
          <cell r="P698">
            <v>0.105095541401273</v>
          </cell>
          <cell r="Q698">
            <v>0.55095541401273795</v>
          </cell>
          <cell r="R698">
            <v>0</v>
          </cell>
          <cell r="S698">
            <v>0.67728237791932</v>
          </cell>
          <cell r="T698">
            <v>0.14861995753715401</v>
          </cell>
          <cell r="U698">
            <v>0</v>
          </cell>
          <cell r="V698">
            <v>2.8662420382165599E-2</v>
          </cell>
          <cell r="W698">
            <v>0</v>
          </cell>
          <cell r="X698">
            <v>0</v>
          </cell>
          <cell r="Y698">
            <v>0</v>
          </cell>
          <cell r="Z698">
            <v>1</v>
          </cell>
          <cell r="AA698">
            <v>0</v>
          </cell>
          <cell r="AB698">
            <v>2</v>
          </cell>
          <cell r="AC698">
            <v>2</v>
          </cell>
          <cell r="AD698">
            <v>0</v>
          </cell>
          <cell r="AE698">
            <v>0</v>
          </cell>
          <cell r="AF698">
            <v>0</v>
          </cell>
          <cell r="AG698">
            <v>5</v>
          </cell>
          <cell r="AH698" t="str">
            <v>list(list(c(-91.869063, -91.849773, -91.85016, -91.865574, -91.869434, -91.869063, 41.154645, 41.154269, 41.139746, 41.139984, 41.140062, 41.154645)))</v>
          </cell>
        </row>
        <row r="699">
          <cell r="A699">
            <v>1902125</v>
          </cell>
          <cell r="B699" t="str">
            <v>Andrew city, Iowa</v>
          </cell>
          <cell r="C699">
            <v>380</v>
          </cell>
          <cell r="D699">
            <v>66343</v>
          </cell>
          <cell r="E699">
            <v>0.156</v>
          </cell>
          <cell r="F699">
            <v>0.104294478527607</v>
          </cell>
          <cell r="G699">
            <v>2.45398773006134E-2</v>
          </cell>
          <cell r="H699">
            <v>6.7000000000000004E-2</v>
          </cell>
          <cell r="I699">
            <v>0.23699999999999999</v>
          </cell>
          <cell r="J699">
            <v>-0.12442396313364</v>
          </cell>
          <cell r="K699">
            <v>0.434782608695652</v>
          </cell>
          <cell r="L699">
            <v>8.6206896551724102E-2</v>
          </cell>
          <cell r="M699">
            <v>0.14723926380368099</v>
          </cell>
          <cell r="N699">
            <v>0.507726269315673</v>
          </cell>
          <cell r="O699">
            <v>0.79830148619957497</v>
          </cell>
          <cell r="P699">
            <v>0.55944798301486198</v>
          </cell>
          <cell r="Q699">
            <v>0.33864118895966</v>
          </cell>
          <cell r="R699">
            <v>0.87553191489361704</v>
          </cell>
          <cell r="S699">
            <v>8.7048832271762203E-2</v>
          </cell>
          <cell r="T699">
            <v>0.42887473460721798</v>
          </cell>
          <cell r="U699">
            <v>0.43949044585987201</v>
          </cell>
          <cell r="V699">
            <v>0.30997876857749401</v>
          </cell>
          <cell r="W699">
            <v>1</v>
          </cell>
          <cell r="X699">
            <v>2</v>
          </cell>
          <cell r="Y699">
            <v>1</v>
          </cell>
          <cell r="Z699">
            <v>1</v>
          </cell>
          <cell r="AA699">
            <v>2</v>
          </cell>
          <cell r="AB699">
            <v>0</v>
          </cell>
          <cell r="AC699">
            <v>2</v>
          </cell>
          <cell r="AD699">
            <v>1</v>
          </cell>
          <cell r="AE699">
            <v>1</v>
          </cell>
          <cell r="AF699">
            <v>0</v>
          </cell>
          <cell r="AG699">
            <v>11</v>
          </cell>
          <cell r="AH699" t="str">
            <v>list(list(c(-90.596703, -90.596563, -90.58737, -90.587464, -90.587581, -90.597475, -90.596703, 42.153232, 42.156944, 42.156857, 42.153566, 42.149642, 42.149579, 42.153232)))</v>
          </cell>
        </row>
        <row r="700">
          <cell r="A700">
            <v>1964605</v>
          </cell>
          <cell r="B700" t="str">
            <v>Preston city, Iowa</v>
          </cell>
          <cell r="C700">
            <v>949</v>
          </cell>
          <cell r="D700">
            <v>74063</v>
          </cell>
          <cell r="E700">
            <v>0.13400000000000001</v>
          </cell>
          <cell r="F700">
            <v>6.6921606118546806E-2</v>
          </cell>
          <cell r="G700">
            <v>7.2657743785850798E-2</v>
          </cell>
          <cell r="H700">
            <v>4.5999999999999999E-2</v>
          </cell>
          <cell r="I700">
            <v>0.41</v>
          </cell>
          <cell r="J700">
            <v>-6.2252964426877402E-2</v>
          </cell>
          <cell r="K700">
            <v>0.46962616822429898</v>
          </cell>
          <cell r="L700">
            <v>1.8761726078799199E-2</v>
          </cell>
          <cell r="M700">
            <v>0.15487571701720801</v>
          </cell>
          <cell r="N700">
            <v>0.67549668874172097</v>
          </cell>
          <cell r="O700">
            <v>0.71125265392781301</v>
          </cell>
          <cell r="P700">
            <v>0.35031847133757898</v>
          </cell>
          <cell r="Q700">
            <v>0.81528662420382103</v>
          </cell>
          <cell r="R700">
            <v>0.75106382978723396</v>
          </cell>
          <cell r="S700">
            <v>0.74840764331210097</v>
          </cell>
          <cell r="T700">
            <v>0.55201698513800401</v>
          </cell>
          <cell r="U700">
            <v>0.13481953290870399</v>
          </cell>
          <cell r="V700">
            <v>0.35668789808917101</v>
          </cell>
          <cell r="W700">
            <v>0</v>
          </cell>
          <cell r="X700">
            <v>2</v>
          </cell>
          <cell r="Y700">
            <v>1</v>
          </cell>
          <cell r="Z700">
            <v>2</v>
          </cell>
          <cell r="AA700">
            <v>2</v>
          </cell>
          <cell r="AB700">
            <v>2</v>
          </cell>
          <cell r="AC700">
            <v>1</v>
          </cell>
          <cell r="AD700">
            <v>1</v>
          </cell>
          <cell r="AE700">
            <v>0</v>
          </cell>
          <cell r="AF700">
            <v>1</v>
          </cell>
          <cell r="AG700">
            <v>12</v>
          </cell>
          <cell r="AH700" t="str">
            <v>list(list(c(-90.408642, -90.407382, -90.400814, -90.397369, -90.394032, -90.394021, -90.390472, -90.389034, -90.38891, -90.388919, -90.386866, -90.386859, -90.385267, -90.384083, -90.384129, -90.386469, -90.389849, -90.389033, -90.389047, -90.398748, -90.398735, -90.408449, -90.408616, -90.403697, -90.403734, -90.408592, -90.408642, 42.058646, 42.058499, 42.055348, 42.056101, 42.056262, 42.055257, 42.052622, 42.052827, 42.053399, 42.056011, 42.056025, 42.053371, 42.053676, 42.053719, 42.051574, 42.052165, 
42.052184, 42.05157, 42.040737, 42.040716, 42.044352, 42.044336, 42.046476, 42.048685, 42.054091, 42.055304, 42.058646)))</v>
          </cell>
        </row>
        <row r="701">
          <cell r="A701">
            <v>1965370</v>
          </cell>
          <cell r="B701" t="str">
            <v>Radcliffe city, Iowa</v>
          </cell>
          <cell r="C701">
            <v>555</v>
          </cell>
          <cell r="D701">
            <v>69286</v>
          </cell>
          <cell r="E701">
            <v>7.9000000000000001E-2</v>
          </cell>
          <cell r="F701">
            <v>5.8394160583941597E-2</v>
          </cell>
          <cell r="G701">
            <v>0</v>
          </cell>
          <cell r="H701">
            <v>1.7999999999999999E-2</v>
          </cell>
          <cell r="I701">
            <v>0.34299999999999897</v>
          </cell>
          <cell r="J701">
            <v>1.8348623853211E-2</v>
          </cell>
          <cell r="K701">
            <v>0.43897216274089901</v>
          </cell>
          <cell r="L701">
            <v>0.11038961038961</v>
          </cell>
          <cell r="M701">
            <v>0.13868613138686101</v>
          </cell>
          <cell r="N701">
            <v>0.56953642384105896</v>
          </cell>
          <cell r="O701">
            <v>0.402335456475583</v>
          </cell>
          <cell r="P701">
            <v>0.29936305732483998</v>
          </cell>
          <cell r="Q701">
            <v>0</v>
          </cell>
          <cell r="R701">
            <v>0.41702127659574401</v>
          </cell>
          <cell r="S701">
            <v>0.45647558386411802</v>
          </cell>
          <cell r="T701">
            <v>0.44904458598726099</v>
          </cell>
          <cell r="U701">
            <v>0.57537154989384198</v>
          </cell>
          <cell r="V701">
            <v>0.272823779193205</v>
          </cell>
          <cell r="W701">
            <v>1</v>
          </cell>
          <cell r="X701">
            <v>1</v>
          </cell>
          <cell r="Y701">
            <v>0</v>
          </cell>
          <cell r="Z701">
            <v>0</v>
          </cell>
          <cell r="AA701">
            <v>1</v>
          </cell>
          <cell r="AB701">
            <v>1</v>
          </cell>
          <cell r="AC701">
            <v>0</v>
          </cell>
          <cell r="AD701">
            <v>1</v>
          </cell>
          <cell r="AE701">
            <v>1</v>
          </cell>
          <cell r="AF701">
            <v>0</v>
          </cell>
          <cell r="AG701">
            <v>6</v>
          </cell>
          <cell r="AH701" t="str">
            <v>list(list(c(-93.444136, -93.424648, -93.424469, -93.443965, -93.444136, 42.324951, 42.324931, 42.310477, 42.310484, 42.324951)))</v>
          </cell>
        </row>
        <row r="702">
          <cell r="A702">
            <v>1979545</v>
          </cell>
          <cell r="B702" t="str">
            <v>Union city, Iowa</v>
          </cell>
          <cell r="C702">
            <v>399</v>
          </cell>
          <cell r="D702">
            <v>55625</v>
          </cell>
          <cell r="E702">
            <v>6.6000000000000003E-2</v>
          </cell>
          <cell r="F702">
            <v>0.12690355329949199</v>
          </cell>
          <cell r="G702">
            <v>5.0761421319796898E-2</v>
          </cell>
          <cell r="H702">
            <v>0</v>
          </cell>
          <cell r="I702">
            <v>0.38700000000000001</v>
          </cell>
          <cell r="J702">
            <v>5.0377833753148596E-3</v>
          </cell>
          <cell r="K702">
            <v>0.40506329113924</v>
          </cell>
          <cell r="L702">
            <v>0.13215859030836999</v>
          </cell>
          <cell r="M702">
            <v>0.16243654822334999</v>
          </cell>
          <cell r="N702">
            <v>0.23289183222957999</v>
          </cell>
          <cell r="O702">
            <v>0.31634819532908698</v>
          </cell>
          <cell r="P702">
            <v>0.67728237791932</v>
          </cell>
          <cell r="Q702">
            <v>0.65711252653927799</v>
          </cell>
          <cell r="R702">
            <v>0</v>
          </cell>
          <cell r="S702">
            <v>0.66348195329087001</v>
          </cell>
          <cell r="T702">
            <v>0.32059447983014799</v>
          </cell>
          <cell r="U702">
            <v>0.66454352441613496</v>
          </cell>
          <cell r="V702">
            <v>0.40764331210191002</v>
          </cell>
          <cell r="W702">
            <v>2</v>
          </cell>
          <cell r="X702">
            <v>0</v>
          </cell>
          <cell r="Y702">
            <v>2</v>
          </cell>
          <cell r="Z702">
            <v>1</v>
          </cell>
          <cell r="AA702">
            <v>0</v>
          </cell>
          <cell r="AB702">
            <v>1</v>
          </cell>
          <cell r="AC702">
            <v>0</v>
          </cell>
          <cell r="AD702">
            <v>0</v>
          </cell>
          <cell r="AE702">
            <v>1</v>
          </cell>
          <cell r="AF702">
            <v>1</v>
          </cell>
          <cell r="AG702">
            <v>8</v>
          </cell>
          <cell r="AH702" t="str">
            <v>list(list(c(-93.069875, -93.063706, -93.0601, -93.060724, -93.059405, -93.059334, -93.055294, -93.055236, -93.0698, -93.069875, 42.248795, 42.248835, 42.248845, 42.251685, 42.251712, 42.248845, 42.24887, 42.237996, 42.237955, 42.248795)))</v>
          </cell>
        </row>
        <row r="703">
          <cell r="A703">
            <v>1951150</v>
          </cell>
          <cell r="B703" t="str">
            <v>Meriden city, Iowa</v>
          </cell>
          <cell r="C703">
            <v>161</v>
          </cell>
          <cell r="D703">
            <v>55333</v>
          </cell>
          <cell r="E703">
            <v>4.2999999999999997E-2</v>
          </cell>
          <cell r="F703">
            <v>2.94117647058823E-2</v>
          </cell>
          <cell r="G703">
            <v>0</v>
          </cell>
          <cell r="H703">
            <v>0</v>
          </cell>
          <cell r="I703">
            <v>0.27300000000000002</v>
          </cell>
          <cell r="J703">
            <v>1.25786163522012E-2</v>
          </cell>
          <cell r="K703">
            <v>0.54761904761904701</v>
          </cell>
          <cell r="L703">
            <v>8.1081081081081002E-2</v>
          </cell>
          <cell r="M703">
            <v>7.3529411764705802E-2</v>
          </cell>
          <cell r="N703">
            <v>0.22295805739514299</v>
          </cell>
          <cell r="O703">
            <v>0.168789808917197</v>
          </cell>
          <cell r="P703">
            <v>0.14118895966029699</v>
          </cell>
          <cell r="Q703">
            <v>0</v>
          </cell>
          <cell r="R703">
            <v>0</v>
          </cell>
          <cell r="S703">
            <v>0.17728237791932</v>
          </cell>
          <cell r="T703">
            <v>0.77070063694267499</v>
          </cell>
          <cell r="U703">
            <v>0.41613588110403399</v>
          </cell>
          <cell r="V703">
            <v>7.6433121019108194E-2</v>
          </cell>
          <cell r="W703">
            <v>2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2</v>
          </cell>
          <cell r="AE703">
            <v>1</v>
          </cell>
          <cell r="AF703">
            <v>0</v>
          </cell>
          <cell r="AG703">
            <v>5</v>
          </cell>
          <cell r="AH703" t="str">
            <v>list(list(c(-95.637484, -95.630781, -95.629534, -95.632098, -95.632095, -95.633215, -95.636851, -95.636832, -95.641917, -95.637484, 42.797108, 42.796019, 42.79257, 42.792326, 42.791511, 42.792329, 42.792344, 42.795972, 42.797332, 42.797108)))</v>
          </cell>
        </row>
        <row r="704">
          <cell r="A704">
            <v>1965280</v>
          </cell>
          <cell r="B704" t="str">
            <v>Quimby city, Iowa</v>
          </cell>
          <cell r="C704">
            <v>249</v>
          </cell>
          <cell r="D704">
            <v>54375</v>
          </cell>
          <cell r="E704">
            <v>0.13600000000000001</v>
          </cell>
          <cell r="F704">
            <v>7.4829931972789102E-2</v>
          </cell>
          <cell r="G704">
            <v>4.08163265306122E-2</v>
          </cell>
          <cell r="H704">
            <v>0</v>
          </cell>
          <cell r="I704">
            <v>0.35299999999999998</v>
          </cell>
          <cell r="J704">
            <v>-0.21943573667711599</v>
          </cell>
          <cell r="K704">
            <v>0.54910714285714202</v>
          </cell>
          <cell r="L704">
            <v>0.17919075144508601</v>
          </cell>
          <cell r="M704">
            <v>0.156462585034013</v>
          </cell>
          <cell r="N704">
            <v>0.19867549668874099</v>
          </cell>
          <cell r="O704">
            <v>0.72186836518046704</v>
          </cell>
          <cell r="P704">
            <v>0.39702760084925598</v>
          </cell>
          <cell r="Q704">
            <v>0.55095541401273795</v>
          </cell>
          <cell r="R704">
            <v>0</v>
          </cell>
          <cell r="S704">
            <v>0.50849256900212303</v>
          </cell>
          <cell r="T704">
            <v>0.77707006369426701</v>
          </cell>
          <cell r="U704">
            <v>0.81210191082802496</v>
          </cell>
          <cell r="V704">
            <v>0.37473460721868301</v>
          </cell>
          <cell r="W704">
            <v>2</v>
          </cell>
          <cell r="X704">
            <v>2</v>
          </cell>
          <cell r="Y704">
            <v>1</v>
          </cell>
          <cell r="Z704">
            <v>1</v>
          </cell>
          <cell r="AA704">
            <v>0</v>
          </cell>
          <cell r="AB704">
            <v>1</v>
          </cell>
          <cell r="AC704">
            <v>2</v>
          </cell>
          <cell r="AD704">
            <v>2</v>
          </cell>
          <cell r="AE704">
            <v>2</v>
          </cell>
          <cell r="AF704">
            <v>1</v>
          </cell>
          <cell r="AG704">
            <v>14</v>
          </cell>
          <cell r="AH704" t="str">
            <v>list(list(c(-95.651169, -95.649853, -95.645438, -95.645395, -95.642691, -95.640635, -95.637692, -95.63728, -95.63259, -95.637261, -95.637318, -95.641217, -95.642097, -95.643936, -95.643935, -95.648101, -95.651993, -95.652071, -95.651082, -95.652074, -95.651169, 42.631866, 42.631872, 42.632469, 42.632436, 42.632775, 42.634254, 42.634369, 42.632892, 42.633664, 42.631447, 42.626499, 42.62641, 42.623848, 42.623831, 42.624901, 42.625072, 42.623083, 42.626414, 42.626429, 42.631028, 42.631866)))</v>
          </cell>
        </row>
        <row r="705">
          <cell r="A705">
            <v>1972525</v>
          </cell>
          <cell r="B705" t="str">
            <v>Shenandoah city, Iowa</v>
          </cell>
          <cell r="C705">
            <v>4925</v>
          </cell>
          <cell r="D705">
            <v>59783</v>
          </cell>
          <cell r="E705">
            <v>0.21</v>
          </cell>
          <cell r="F705">
            <v>0.23360287511230901</v>
          </cell>
          <cell r="G705">
            <v>9.0296495956873293E-2</v>
          </cell>
          <cell r="H705">
            <v>6.4000000000000001E-2</v>
          </cell>
          <cell r="I705">
            <v>0.43</v>
          </cell>
          <cell r="J705">
            <v>-4.3689320388349502E-2</v>
          </cell>
          <cell r="K705">
            <v>0.50189804772234203</v>
          </cell>
          <cell r="L705">
            <v>0.10458567980691801</v>
          </cell>
          <cell r="M705">
            <v>0.24663072776280301</v>
          </cell>
          <cell r="N705">
            <v>0.33112582781456901</v>
          </cell>
          <cell r="O705">
            <v>0.89490445859872603</v>
          </cell>
          <cell r="P705">
            <v>0.94585987261146498</v>
          </cell>
          <cell r="Q705">
            <v>0.87791932059447897</v>
          </cell>
          <cell r="R705">
            <v>0.86702127659574402</v>
          </cell>
          <cell r="S705">
            <v>0.78980891719745205</v>
          </cell>
          <cell r="T705">
            <v>0.65498938428874698</v>
          </cell>
          <cell r="U705">
            <v>0.54883227176220795</v>
          </cell>
          <cell r="V705">
            <v>0.79405520169851296</v>
          </cell>
          <cell r="W705">
            <v>1</v>
          </cell>
          <cell r="X705">
            <v>2</v>
          </cell>
          <cell r="Y705">
            <v>2</v>
          </cell>
          <cell r="Z705">
            <v>2</v>
          </cell>
          <cell r="AA705">
            <v>2</v>
          </cell>
          <cell r="AB705">
            <v>2</v>
          </cell>
          <cell r="AC705">
            <v>1</v>
          </cell>
          <cell r="AD705">
            <v>1</v>
          </cell>
          <cell r="AE705">
            <v>1</v>
          </cell>
          <cell r="AF705">
            <v>2</v>
          </cell>
          <cell r="AG705">
            <v>16</v>
          </cell>
          <cell r="AH705" t="str">
            <v>list(list(c(-95.403988, -95.392658, -95.392662, -95.390786, -95.385193, -95.385125, -95.38512, -95.386608, -95.386594, -95.389157, -95.388421, -95.387814, -95.386514, -95.386461, -95.387058, -95.38504, -95.3849, -95.366131, -95.366152, -95.362259, -95.356566, -95.35652, -95.351765, -95.351508, -95.34705, -95.347042, -95.351747, -95.351729, -95.352854, -95.35647, -95.356476, -95.35228, -95.351215, -95.365989, -95.366019, -95.363897, -95.363247, -95.366036, -95.366031, -95.368367, -95.367364, -95.370759, 
-95.370711, -95.369541, -95.369508, -95.372986, -95.374451, -95.38025, -95.381765, -95.381814, -95.385259, -95.385342, -95.390331, -95.390193, -95.394606, -95.39457, -95.403997, -95.403988, 40.757244, 40.757249, 40.755047, 40.754441, 40.754431, 40.757798, 40.758657, 40.758666, 40.760188, 40.761349, 40.761345, 40.763262, 40.763256, 40.767021, 40.768131, 40.768165, 40.775314, 40.77543, 40.771804, 40.771814, 40.771817, 40.759079, 40.75907, 40.753469, 40.753473, 40.749985, 40.749994, 40.745373, 40.746144, 
40.74651, 40.745862, 40.743899, 40.742769, 40.742995, 40.749294, 40.749293, 40.750118, 40.752424, 40.75057, 40.750551, 40.752163, 40.752291, 40.746378, 40.746383, 40.743198, 40.743555, 40.743243, 40.746347, 40.746346, 40.749968, 40.749961, 40.742619, 40.742718, 40.750052, 40.750069, 40.753589, 40.7536, 40.757244)))</v>
          </cell>
        </row>
        <row r="706">
          <cell r="A706">
            <v>1906040</v>
          </cell>
          <cell r="B706" t="str">
            <v>Berkley city, Iowa</v>
          </cell>
          <cell r="C706">
            <v>23</v>
          </cell>
          <cell r="D706" t="str">
            <v>NA</v>
          </cell>
          <cell r="E706">
            <v>0</v>
          </cell>
          <cell r="F706">
            <v>0.25</v>
          </cell>
          <cell r="G706">
            <v>0</v>
          </cell>
          <cell r="H706">
            <v>0</v>
          </cell>
          <cell r="I706">
            <v>0.2</v>
          </cell>
          <cell r="J706">
            <v>-0.28125</v>
          </cell>
          <cell r="K706">
            <v>0.2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0.95647558386411802</v>
          </cell>
          <cell r="Q706">
            <v>0</v>
          </cell>
          <cell r="R706">
            <v>0</v>
          </cell>
          <cell r="S706">
            <v>3.18471337579617E-2</v>
          </cell>
          <cell r="T706">
            <v>2.3354564755838601E-2</v>
          </cell>
          <cell r="U706">
            <v>0</v>
          </cell>
          <cell r="V706">
            <v>0</v>
          </cell>
          <cell r="W706">
            <v>2</v>
          </cell>
          <cell r="X706">
            <v>0</v>
          </cell>
          <cell r="Y706">
            <v>2</v>
          </cell>
          <cell r="Z706">
            <v>0</v>
          </cell>
          <cell r="AA706">
            <v>0</v>
          </cell>
          <cell r="AB706">
            <v>0</v>
          </cell>
          <cell r="AC706">
            <v>2</v>
          </cell>
          <cell r="AD706">
            <v>0</v>
          </cell>
          <cell r="AE706">
            <v>0</v>
          </cell>
          <cell r="AF706">
            <v>0</v>
          </cell>
          <cell r="AG706">
            <v>6</v>
          </cell>
          <cell r="AH706" t="str">
            <v>list(list(c(-94.116671, -94.116482, -94.11571, -94.115708, -94.1122, -94.1122, -94.110131, -94.110274, -94.111272, -94.112504, -94.11253, -94.118087, -94.116671, 41.943049, 41.950158, 41.950159, 41.951547, 41.951575, 41.950152, 41.950148, 41.943238, 41.943099, 41.943095, 41.941698, 41.941668, 41.943049)))</v>
          </cell>
        </row>
        <row r="707">
          <cell r="A707">
            <v>1907480</v>
          </cell>
          <cell r="B707" t="str">
            <v>Boone city, Iowa</v>
          </cell>
          <cell r="C707">
            <v>12460</v>
          </cell>
          <cell r="D707">
            <v>69222</v>
          </cell>
          <cell r="E707">
            <v>8.3000000000000004E-2</v>
          </cell>
          <cell r="F707">
            <v>7.13063320022818E-2</v>
          </cell>
          <cell r="G707">
            <v>4.1262597451987001E-2</v>
          </cell>
          <cell r="H707">
            <v>0.02</v>
          </cell>
          <cell r="I707">
            <v>0.33299999999999902</v>
          </cell>
          <cell r="J707">
            <v>-1.5875523260405901E-2</v>
          </cell>
          <cell r="K707">
            <v>0.40106106784061402</v>
          </cell>
          <cell r="L707">
            <v>0.12939001848428799</v>
          </cell>
          <cell r="M707">
            <v>0.25175888952272202</v>
          </cell>
          <cell r="N707">
            <v>0.56843267108167705</v>
          </cell>
          <cell r="O707">
            <v>0.42781316348195297</v>
          </cell>
          <cell r="P707">
            <v>0.37685774946921402</v>
          </cell>
          <cell r="Q707">
            <v>0.56263269639065805</v>
          </cell>
          <cell r="R707">
            <v>0.45531914893616998</v>
          </cell>
          <cell r="S707">
            <v>0.40658174097664501</v>
          </cell>
          <cell r="T707">
            <v>0.306794055201698</v>
          </cell>
          <cell r="U707">
            <v>0.65498938428874698</v>
          </cell>
          <cell r="V707">
            <v>0.80785562632696395</v>
          </cell>
          <cell r="W707">
            <v>1</v>
          </cell>
          <cell r="X707">
            <v>1</v>
          </cell>
          <cell r="Y707">
            <v>1</v>
          </cell>
          <cell r="Z707">
            <v>1</v>
          </cell>
          <cell r="AA707">
            <v>1</v>
          </cell>
          <cell r="AB707">
            <v>1</v>
          </cell>
          <cell r="AC707">
            <v>1</v>
          </cell>
          <cell r="AD707">
            <v>0</v>
          </cell>
          <cell r="AE707">
            <v>1</v>
          </cell>
          <cell r="AF707">
            <v>2</v>
          </cell>
          <cell r="AG707">
            <v>10</v>
          </cell>
          <cell r="AH707" t="str">
            <v>list(list(c(-93.917491, -93.915561, -93.902994, -93.90294, -93.90744, -93.905344, -93.902905, -93.893153, -93.893154, -93.894653, -93.896654, -93.89666, -93.89483, -93.894825, -93.896243, -93.896247, -93.89457, -93.894566, -93.893155, -93.893199, -93.880145, -93.876921, -93.876938, -93.873771, -93.873737, -93.864101, -93.864089, -93.854398, -93.849534, -93.849525, -93.844614, -93.844585, -93.851494, -93.851485, -93.853928, -93.853924, -93.865331, -93.867914, -93.857254, -93.844645, -93.844612, -93.844577, 
-93.842118, -93.842108, -93.839682, -93.839617, -93.844524, -93.844469, -93.844439, -93.86384, -93.863832, -93.867382, -93.86735, -93.868672, -93.868614, -93.892964, -93.8932, -93.893094, -93.888213, -93.888186, -93.890014, -93.890746, -93.893052, -93.893966, -93.897933, -93.897914, -93.902707, -93.90269, -93.90396, -93.902946, -93.911369, -93.912216, -93.914968, -93.91498, -93.91739, -93.917491, 42.067348, 42.067371, 42.067375, 42.069304, 42.070986, 42.071024, 42.070973, 42.070981, 42.071885, 42.071878, 
42.07146, 42.071957, 42.071974, 42.072511, 42.072477, 42.072985, 42.072995, 42.072457, 42.072072, 42.078211, 42.07824, 42.078234, 42.080476, 42.080491, 42.078229, 42.078209, 42.067383, 42.066959, 42.066995, 42.069126, 42.069157, 42.066756, 42.0667, 42.063766, 42.063753, 42.060662, 42.063484, 42.063682, 42.060136, 42.058335, 42.056561, 42.049299, 42.049232, 42.045679, 42.045677, 42.041219, 42.04208, 42.035026, 42.030175, 42.030104, 42.026517, 42.023947, 42.026458, 42.026451, 42.030053, 42.030005, 
42.034863, 42.042063, 42.042073, 42.045658, 42.045654, 42.049267, 42.049253, 42.047438, 42.04745, 42.04927, 42.049258, 42.047466, 42.047541, 42.049274, 42.049262, 42.047207, 42.047452, 42.049223, 42.04924, 42.067348)))</v>
          </cell>
        </row>
        <row r="708">
          <cell r="A708">
            <v>1962850</v>
          </cell>
          <cell r="B708" t="str">
            <v>Pilot Mound city, Iowa</v>
          </cell>
          <cell r="C708">
            <v>163</v>
          </cell>
          <cell r="D708">
            <v>58750</v>
          </cell>
          <cell r="E708">
            <v>4.4999999999999998E-2</v>
          </cell>
          <cell r="F708">
            <v>0.19354838709677399</v>
          </cell>
          <cell r="G708">
            <v>6.4516129032257993E-2</v>
          </cell>
          <cell r="H708">
            <v>0</v>
          </cell>
          <cell r="I708">
            <v>0.37</v>
          </cell>
          <cell r="J708">
            <v>-5.7803468208092401E-2</v>
          </cell>
          <cell r="K708">
            <v>0.54255319148936099</v>
          </cell>
          <cell r="L708">
            <v>0.234567901234567</v>
          </cell>
          <cell r="M708">
            <v>6.4516129032257993E-2</v>
          </cell>
          <cell r="N708">
            <v>0.30022075055187603</v>
          </cell>
          <cell r="O708">
            <v>0.18152866242038199</v>
          </cell>
          <cell r="P708">
            <v>0.89490445859872603</v>
          </cell>
          <cell r="Q708">
            <v>0.76963906581740904</v>
          </cell>
          <cell r="R708">
            <v>0</v>
          </cell>
          <cell r="S708">
            <v>0.59341825902335399</v>
          </cell>
          <cell r="T708">
            <v>0.75371549893842804</v>
          </cell>
          <cell r="U708">
            <v>0.89384288747345997</v>
          </cell>
          <cell r="V708">
            <v>6.0509554140127299E-2</v>
          </cell>
          <cell r="W708">
            <v>2</v>
          </cell>
          <cell r="X708">
            <v>0</v>
          </cell>
          <cell r="Y708">
            <v>2</v>
          </cell>
          <cell r="Z708">
            <v>2</v>
          </cell>
          <cell r="AA708">
            <v>0</v>
          </cell>
          <cell r="AB708">
            <v>1</v>
          </cell>
          <cell r="AC708">
            <v>1</v>
          </cell>
          <cell r="AD708">
            <v>2</v>
          </cell>
          <cell r="AE708">
            <v>2</v>
          </cell>
          <cell r="AF708">
            <v>0</v>
          </cell>
          <cell r="AG708">
            <v>12</v>
          </cell>
          <cell r="AH708" t="str">
            <v>list(list(c(-94.028046, -94.008678, -94.008361, -94.027839, -94.027993, -94.028046, 42.166585, 42.166353, 42.152048, 42.152053, 42.164346, 42.166585)))</v>
          </cell>
        </row>
        <row r="709">
          <cell r="A709">
            <v>1915375</v>
          </cell>
          <cell r="B709" t="str">
            <v>Columbus City city, Iowa</v>
          </cell>
          <cell r="C709">
            <v>392</v>
          </cell>
          <cell r="D709">
            <v>89875</v>
          </cell>
          <cell r="E709">
            <v>5.8999999999999997E-2</v>
          </cell>
          <cell r="F709">
            <v>0.12030075187969901</v>
          </cell>
          <cell r="G709">
            <v>9.0225563909774403E-2</v>
          </cell>
          <cell r="H709">
            <v>6.0999999999999999E-2</v>
          </cell>
          <cell r="I709">
            <v>0.317</v>
          </cell>
          <cell r="J709">
            <v>2.5575447570332401E-3</v>
          </cell>
          <cell r="K709">
            <v>0.70434782608695601</v>
          </cell>
          <cell r="L709">
            <v>1.48148148148148E-2</v>
          </cell>
          <cell r="M709">
            <v>0.12030075187969901</v>
          </cell>
          <cell r="N709">
            <v>0.87637969094922696</v>
          </cell>
          <cell r="O709">
            <v>0.26645435244161297</v>
          </cell>
          <cell r="P709">
            <v>0.64331210191082799</v>
          </cell>
          <cell r="Q709">
            <v>0.87685774946921402</v>
          </cell>
          <cell r="R709">
            <v>0.85425531914893604</v>
          </cell>
          <cell r="S709">
            <v>0.34288747346072102</v>
          </cell>
          <cell r="T709">
            <v>0.97027600849256901</v>
          </cell>
          <cell r="U709">
            <v>0.12420382165605</v>
          </cell>
          <cell r="V709">
            <v>0.19745222929936301</v>
          </cell>
          <cell r="W709">
            <v>0</v>
          </cell>
          <cell r="X709">
            <v>0</v>
          </cell>
          <cell r="Y709">
            <v>1</v>
          </cell>
          <cell r="Z709">
            <v>2</v>
          </cell>
          <cell r="AA709">
            <v>2</v>
          </cell>
          <cell r="AB709">
            <v>1</v>
          </cell>
          <cell r="AC709">
            <v>0</v>
          </cell>
          <cell r="AD709">
            <v>2</v>
          </cell>
          <cell r="AE709">
            <v>0</v>
          </cell>
          <cell r="AF709">
            <v>0</v>
          </cell>
          <cell r="AG709">
            <v>8</v>
          </cell>
          <cell r="AH709" t="str">
            <v>list(list(c(-91.379357, -91.370555, -91.370558, -91.370598, -91.369663, -91.369809, -91.369865, -91.379452, -91.379357, 41.262888, 41.262837, 41.262286, 41.259809, 41.258725, 41.258726, 41.25559, 41.255715, 41.262888)))</v>
          </cell>
        </row>
        <row r="710">
          <cell r="A710">
            <v>1915420</v>
          </cell>
          <cell r="B710" t="str">
            <v>Columbus Junction city, Iowa</v>
          </cell>
          <cell r="C710">
            <v>1830</v>
          </cell>
          <cell r="D710">
            <v>63828</v>
          </cell>
          <cell r="E710">
            <v>0.10299999999999999</v>
          </cell>
          <cell r="F710">
            <v>0.17024320457796799</v>
          </cell>
          <cell r="G710">
            <v>3.0042918454935601E-2</v>
          </cell>
          <cell r="H710">
            <v>3.5999999999999997E-2</v>
          </cell>
          <cell r="I710">
            <v>0.38200000000000001</v>
          </cell>
          <cell r="J710">
            <v>-3.6334913112164198E-2</v>
          </cell>
          <cell r="K710">
            <v>0.62351190476190399</v>
          </cell>
          <cell r="L710">
            <v>8.2677165354330701E-2</v>
          </cell>
          <cell r="M710">
            <v>0.16022889842632301</v>
          </cell>
          <cell r="N710">
            <v>0.43818984547461298</v>
          </cell>
          <cell r="O710">
            <v>0.547770700636942</v>
          </cell>
          <cell r="P710">
            <v>0.84076433121019101</v>
          </cell>
          <cell r="Q710">
            <v>0.404458598726114</v>
          </cell>
          <cell r="R710">
            <v>0.66595744680850999</v>
          </cell>
          <cell r="S710">
            <v>0.64118895966029699</v>
          </cell>
          <cell r="T710">
            <v>0.904458598726114</v>
          </cell>
          <cell r="U710">
            <v>0.42569002123142202</v>
          </cell>
          <cell r="V710">
            <v>0.39702760084925598</v>
          </cell>
          <cell r="W710">
            <v>1</v>
          </cell>
          <cell r="X710">
            <v>1</v>
          </cell>
          <cell r="Y710">
            <v>2</v>
          </cell>
          <cell r="Z710">
            <v>1</v>
          </cell>
          <cell r="AA710">
            <v>1</v>
          </cell>
          <cell r="AB710">
            <v>1</v>
          </cell>
          <cell r="AC710">
            <v>1</v>
          </cell>
          <cell r="AD710">
            <v>2</v>
          </cell>
          <cell r="AE710">
            <v>1</v>
          </cell>
          <cell r="AF710">
            <v>1</v>
          </cell>
          <cell r="AG710">
            <v>12</v>
          </cell>
          <cell r="AH710" t="str">
            <v>list(list(c(-91.386376, -91.383918, -91.383918, -91.377447, -91.377405, -91.36962, -91.370748, -91.372501, -91.371674, -91.368773, -91.368794, -91.365787, -91.365779, -91.363277, -91.358691, -91.356118, -91.353605, -91.352532, -91.34857, -91.349872, -91.34996, -91.3562, -91.356128, -91.345922, -91.341823, -91.340958, -91.352738, -91.353575, -91.356937, -91.35688, -91.355086, -91.35506, -91.359984, -91.360044, -91.364839, -91.370558, -91.370555, -91.370445, -91.370245, -91.37122, -91.369779, -91.369749, 
-91.370611, -91.372415, -91.372642, -91.371951, -91.372027, -91.372649, -91.372636, -91.3745, -91.374449, -91.380807, -91.386928, -91.386376, 41.284846, 41.284938, 41.283351, 41.283848, 41.285144, 41.285401, 41.290501, 41.293572, 41.294427, 41.294755, 41.292595, 41.292511, 41.293199, 41.293099, 41.290698, 41.289773, 41.288251, 41.286361, 41.282669, 41.282221, 41.278909, 41.278862, 41.277572, 41.277295, 41.274704, 41.273707, 41.27377, 41.274387, 41.276211, 41.274145, 41.274075, 41.270289, 41.27046, 
41.262857, 41.262284, 41.262286, 41.262837, 41.264293, 41.264829, 41.264968, 41.266665, 41.268463, 41.267975, 41.268081, 41.269632, 41.269666, 41.270909, 41.270876, 41.274556, 41.274465, 41.278882, 41.280836, 41.281098, 41.284846)))</v>
          </cell>
        </row>
        <row r="711">
          <cell r="A711">
            <v>1954120</v>
          </cell>
          <cell r="B711" t="str">
            <v>Morning Sun city, Iowa</v>
          </cell>
          <cell r="C711">
            <v>752</v>
          </cell>
          <cell r="D711">
            <v>56350</v>
          </cell>
          <cell r="E711">
            <v>0.113</v>
          </cell>
          <cell r="F711">
            <v>8.2539682539682496E-2</v>
          </cell>
          <cell r="G711">
            <v>9.2063492063492E-2</v>
          </cell>
          <cell r="H711">
            <v>0</v>
          </cell>
          <cell r="I711">
            <v>0.40500000000000003</v>
          </cell>
          <cell r="J711">
            <v>-0.100478468899521</v>
          </cell>
          <cell r="K711">
            <v>0.50606585788561498</v>
          </cell>
          <cell r="L711">
            <v>0.11016949152542301</v>
          </cell>
          <cell r="M711">
            <v>0.17142857142857101</v>
          </cell>
          <cell r="N711">
            <v>0.24944812362030899</v>
          </cell>
          <cell r="O711">
            <v>0.60403397027600803</v>
          </cell>
          <cell r="P711">
            <v>0.44904458598726099</v>
          </cell>
          <cell r="Q711">
            <v>0.88322717622080604</v>
          </cell>
          <cell r="R711">
            <v>0</v>
          </cell>
          <cell r="S711">
            <v>0.73142250530785502</v>
          </cell>
          <cell r="T711">
            <v>0.66348195329087001</v>
          </cell>
          <cell r="U711">
            <v>0.57218683651804603</v>
          </cell>
          <cell r="V711">
            <v>0.451167728237791</v>
          </cell>
          <cell r="W711">
            <v>2</v>
          </cell>
          <cell r="X711">
            <v>1</v>
          </cell>
          <cell r="Y711">
            <v>1</v>
          </cell>
          <cell r="Z711">
            <v>2</v>
          </cell>
          <cell r="AA711">
            <v>0</v>
          </cell>
          <cell r="AB711">
            <v>2</v>
          </cell>
          <cell r="AC711">
            <v>2</v>
          </cell>
          <cell r="AD711">
            <v>1</v>
          </cell>
          <cell r="AE711">
            <v>1</v>
          </cell>
          <cell r="AF711">
            <v>1</v>
          </cell>
          <cell r="AG711">
            <v>13</v>
          </cell>
          <cell r="AH711" t="str">
            <v>list(list(c(-91.260316, -91.260303, -91.253507, -91.24064, -91.240861, -91.253086, -91.254023, -91.254056, -91.260345, -91.260316, 41.094884, 41.099927, 41.099578, 41.099534, 41.088572, 41.088612, 41.088619, 41.088622, 41.088681, 41.094884)))</v>
          </cell>
        </row>
        <row r="712">
          <cell r="A712">
            <v>1909550</v>
          </cell>
          <cell r="B712" t="str">
            <v>Burlington city, Iowa</v>
          </cell>
          <cell r="C712">
            <v>23982</v>
          </cell>
          <cell r="D712">
            <v>59000</v>
          </cell>
          <cell r="E712">
            <v>0.13200000000000001</v>
          </cell>
          <cell r="F712">
            <v>0.12601626016260101</v>
          </cell>
          <cell r="G712">
            <v>6.1788617886178801E-2</v>
          </cell>
          <cell r="H712">
            <v>3.9E-2</v>
          </cell>
          <cell r="I712">
            <v>0.38700000000000001</v>
          </cell>
          <cell r="J712">
            <v>-6.5502864045512907E-2</v>
          </cell>
          <cell r="K712">
            <v>0.412731371618414</v>
          </cell>
          <cell r="L712">
            <v>0.10849056603773501</v>
          </cell>
          <cell r="M712">
            <v>0.228455284552845</v>
          </cell>
          <cell r="N712">
            <v>0.31677704194260398</v>
          </cell>
          <cell r="O712">
            <v>0.70276008492568998</v>
          </cell>
          <cell r="P712">
            <v>0.67303609341825898</v>
          </cell>
          <cell r="Q712">
            <v>0.74840764331210097</v>
          </cell>
          <cell r="R712">
            <v>0.69468085106382904</v>
          </cell>
          <cell r="S712">
            <v>0.66348195329087001</v>
          </cell>
          <cell r="T712">
            <v>0.34394904458598702</v>
          </cell>
          <cell r="U712">
            <v>0.565817409766454</v>
          </cell>
          <cell r="V712">
            <v>0.73354564755838603</v>
          </cell>
          <cell r="W712">
            <v>2</v>
          </cell>
          <cell r="X712">
            <v>2</v>
          </cell>
          <cell r="Y712">
            <v>2</v>
          </cell>
          <cell r="Z712">
            <v>2</v>
          </cell>
          <cell r="AA712">
            <v>2</v>
          </cell>
          <cell r="AB712">
            <v>1</v>
          </cell>
          <cell r="AC712">
            <v>1</v>
          </cell>
          <cell r="AD712">
            <v>1</v>
          </cell>
          <cell r="AE712">
            <v>1</v>
          </cell>
          <cell r="AF712">
            <v>2</v>
          </cell>
          <cell r="AG712">
            <v>16</v>
          </cell>
          <cell r="AH712" t="str">
            <v>list(list(c(-91.180186, -91.171352, -91.170388, -91.170415, -91.168137, -91.165764, -91.165722, -91.1636, -91.16396, -91.157785, -91.156937, -91.155107, -91.154824, -91.153165, -91.153138, -91.1471, -91.146187, -91.146142, -91.146145, -91.151018, -91.160653, -91.160654, -91.160782, -91.165163, -91.166324, -91.16634, -91.166378, -91.165608, -91.160692, -91.159437, -91.151094, -91.150501, -91.150621, -91.145141, -91.144827, -91.146698, -91.145219, -91.141369, -91.141368, -91.135471, -91.135497, -91.132782, 
-91.131614, -91.132139, -91.129597, -91.129611, -91.128415, -91.128443, -91.127961, -91.127963, -91.127216, -91.127211, -91.124757, -91.124768, -91.122476, -91.122483, -91.117839, -91.117813, -91.12004, -91.120033, -91.11468, -91.113123, -91.112807, -91.108192, -91.109585, -91.107749, -91.106732, -91.105473, -91.105466, -91.10537, -91.104802, -91.111197, -91.111603, -91.112899, -91.112921, -91.10569, -91.104474, -91.104477, -91.102072, -91.099346, -91.099504, -91.09905, -91.099329, -91.099358, -91.098362, 
-91.098589, -91.078332091716, -91.090072, -91.0912282493129, -91.092993, -91.0934985890928, -91.0966925398961, -91.096846, -91.0972124994174, -91.097649, -91.097031, -91.0946136284287, -91.0926442175853, -91.092256, -91.091246, -91.0916659912748, -91.091703, -91.0936054305101, -91.108035, -91.108038, -91.103632, -91.103648, -91.109814, -91.108785, -91.112231, -91.113231, -91.118878, -91.118455, -91.120412, -91.121085, -91.121025, -91.122029, -91.123516, -91.123737, -91.123736, -91.126915, -91.125075, 
-91.126438, -91.126609, -91.13388, -91.141897, -91.14179, -91.14066, -91.140653, -91.141767, -91.141722, -91.144805, -91.144933, -91.147795, -91.147846, -91.149442, -91.149477, -91.150758, -91.150738, -91.159797, -91.15976, -91.155991, -91.160767, -91.160718, -91.162874, -91.166214, -91.165766, -91.168577, -91.170577, -91.17048, -91.180056, -91.180186, 40.80068, 40.800587, 40.801662, 40.800329, 40.799591, 40.800282, 40.802318, 40.802291, 40.805511, 40.805455, 40.807956, 40.807918, 40.810894, 40.811466, 
40.813783, 40.814533, 40.814652, 40.818764, 40.825946, 40.825979, 40.826051, 40.828083, 40.828083, 40.828148, 40.828103, 40.828178, 40.83336, 40.833359, 40.833521, 40.835522, 40.835477, 40.833803, 40.833306, 40.833272, 40.83322, 40.836654, 40.836405, 40.839573, 40.840452, 40.840449, 40.841874, 40.844447, 40.845048, 40.840448, 40.840429, 40.842238, 40.842226, 40.840836, 40.840835, 40.840413, 40.840407, 40.841093, 40.841082, 40.842206, 40.843862, 40.847605, 40.8476, 40.842223, 40.842222, 40.84036, 
40.840258, 40.837507, 40.833057, 40.832986, 40.836394, 40.83715, 40.837223, 40.837298, 40.836971, 40.836971, 40.84062, 40.840393, 40.841916, 40.841924, 40.844256, 40.844246, 40.844702, 40.842106, 40.842096, 40.842081, 40.841668, 40.84152, 40.840503, 40.839519, 40.834716, 40.833049, 40.8328384442615, 40.824638, 40.8232292046201, 40.821079, 40.8198374002087, 40.811993859461, 40.811617, 40.8088593543212, 40.805575, 40.802471, 40.7976301817876, 40.7936864107959, 40.792909, 40.786724, 40.7802761689623, 
40.779708, 40.7743081893378, 40.774591, 40.7735, 40.773921, 40.770154, 40.770197, 40.774597, 40.774617, 40.772326, 40.772376, 40.774692, 40.774728, 40.772399, 40.767691, 40.763825, 40.763735, 40.760693, 40.763736, 40.763807, 40.76462, 40.766822, 40.774803, 40.774862, 40.77493, 40.779602, 40.779039, 40.780634, 40.78062, 40.78361, 40.781336, 40.783214, 40.784442, 40.785614, 40.785629, 40.783836, 40.783911, 40.785154, 40.785475, 40.792389, 40.794173, 40.794244, 40.796705, 40.796925, 40.796948, 40.791785, 
40.791955, 40.791537, 40.796977, 40.797031, 40.80068)))</v>
          </cell>
        </row>
        <row r="713">
          <cell r="A713">
            <v>1903340</v>
          </cell>
          <cell r="B713" t="str">
            <v>Aspinwall city, Iowa</v>
          </cell>
          <cell r="C713">
            <v>33</v>
          </cell>
          <cell r="D713">
            <v>61250</v>
          </cell>
          <cell r="E713">
            <v>0.35599999999999998</v>
          </cell>
          <cell r="F713">
            <v>0.14285714285714199</v>
          </cell>
          <cell r="G713">
            <v>0</v>
          </cell>
          <cell r="H713">
            <v>0</v>
          </cell>
          <cell r="I713">
            <v>0.442</v>
          </cell>
          <cell r="J713">
            <v>-0.17499999999999999</v>
          </cell>
          <cell r="K713">
            <v>0.292682926829268</v>
          </cell>
          <cell r="L713">
            <v>0.125</v>
          </cell>
          <cell r="M713">
            <v>0.28571428571428498</v>
          </cell>
          <cell r="N713">
            <v>0.36865342163355402</v>
          </cell>
          <cell r="O713">
            <v>0.99150743099787597</v>
          </cell>
          <cell r="P713">
            <v>0.75371549893842804</v>
          </cell>
          <cell r="Q713">
            <v>0</v>
          </cell>
          <cell r="R713">
            <v>0</v>
          </cell>
          <cell r="S713">
            <v>0.82696390658174102</v>
          </cell>
          <cell r="T713">
            <v>9.2356687898089096E-2</v>
          </cell>
          <cell r="U713">
            <v>0.629511677282377</v>
          </cell>
          <cell r="V713">
            <v>0.89065817409766401</v>
          </cell>
          <cell r="W713">
            <v>1</v>
          </cell>
          <cell r="X713">
            <v>2</v>
          </cell>
          <cell r="Y713">
            <v>2</v>
          </cell>
          <cell r="Z713">
            <v>0</v>
          </cell>
          <cell r="AA713">
            <v>0</v>
          </cell>
          <cell r="AB713">
            <v>2</v>
          </cell>
          <cell r="AC713">
            <v>2</v>
          </cell>
          <cell r="AD713">
            <v>0</v>
          </cell>
          <cell r="AE713">
            <v>1</v>
          </cell>
          <cell r="AF713">
            <v>2</v>
          </cell>
          <cell r="AG713">
            <v>12</v>
          </cell>
          <cell r="AH713" t="str">
            <v>list(list(c(-95.13844, -95.131447, -95.13157, -95.138499, -95.13844, 41.91412, 41.914056, 41.906941, 41.906941, 41.91412)))</v>
          </cell>
        </row>
        <row r="714">
          <cell r="A714">
            <v>1919765</v>
          </cell>
          <cell r="B714" t="str">
            <v>Deloit city, Iowa</v>
          </cell>
          <cell r="C714">
            <v>250</v>
          </cell>
          <cell r="D714">
            <v>40625</v>
          </cell>
          <cell r="E714">
            <v>0.17499999999999999</v>
          </cell>
          <cell r="F714">
            <v>4.9586776859504099E-2</v>
          </cell>
          <cell r="G714">
            <v>1.6528925619834701E-2</v>
          </cell>
          <cell r="H714">
            <v>0.11599999999999901</v>
          </cell>
          <cell r="I714">
            <v>0.52300000000000002</v>
          </cell>
          <cell r="J714">
            <v>-5.3030303030302997E-2</v>
          </cell>
          <cell r="K714">
            <v>0.48691099476439698</v>
          </cell>
          <cell r="L714">
            <v>0.17123287671232801</v>
          </cell>
          <cell r="M714">
            <v>0.22314049586776799</v>
          </cell>
          <cell r="N714">
            <v>2.9801324503311199E-2</v>
          </cell>
          <cell r="O714">
            <v>0.83864118895966</v>
          </cell>
          <cell r="P714">
            <v>0.23566878980891701</v>
          </cell>
          <cell r="Q714">
            <v>0.23673036093418201</v>
          </cell>
          <cell r="R714">
            <v>0.95851063829787198</v>
          </cell>
          <cell r="S714">
            <v>0.936305732484076</v>
          </cell>
          <cell r="T714">
            <v>0.60403397027600803</v>
          </cell>
          <cell r="U714">
            <v>0.79617834394904397</v>
          </cell>
          <cell r="V714">
            <v>0.71125265392781301</v>
          </cell>
          <cell r="W714">
            <v>2</v>
          </cell>
          <cell r="X714">
            <v>2</v>
          </cell>
          <cell r="Y714">
            <v>0</v>
          </cell>
          <cell r="Z714">
            <v>0</v>
          </cell>
          <cell r="AA714">
            <v>2</v>
          </cell>
          <cell r="AB714">
            <v>2</v>
          </cell>
          <cell r="AC714">
            <v>1</v>
          </cell>
          <cell r="AD714">
            <v>1</v>
          </cell>
          <cell r="AE714">
            <v>2</v>
          </cell>
          <cell r="AF714">
            <v>2</v>
          </cell>
          <cell r="AG714">
            <v>14</v>
          </cell>
          <cell r="AH714" t="str">
            <v>list(list(c(-95.323672, -95.323643, -95.309199, -95.309325, -95.311089, -95.310708, -95.308907, -95.310515, -95.311639, -95.31752, -95.319253, -95.319261, -95.323388, -95.323639, -95.323972, -95.323672, 42.09768, 42.101464, 42.101503, 42.100428, 42.098862, 42.097917, 42.097934, 42.094526, 42.094246, 42.094266, 42.092804, 42.090698, 42.090695, 42.096262, 42.096652, 42.09768)))</v>
          </cell>
        </row>
        <row r="715">
          <cell r="A715">
            <v>1919945</v>
          </cell>
          <cell r="B715" t="str">
            <v>Denison city, Iowa</v>
          </cell>
          <cell r="C715">
            <v>8373</v>
          </cell>
          <cell r="D715">
            <v>65684</v>
          </cell>
          <cell r="E715">
            <v>0.17499999999999999</v>
          </cell>
          <cell r="F715">
            <v>0.163054027822711</v>
          </cell>
          <cell r="G715">
            <v>3.5910708508573197E-2</v>
          </cell>
          <cell r="H715">
            <v>5.3999999999999999E-2</v>
          </cell>
          <cell r="I715">
            <v>0.32899999999999902</v>
          </cell>
          <cell r="J715">
            <v>9.03832248734634E-3</v>
          </cell>
          <cell r="K715">
            <v>0.58984830805134103</v>
          </cell>
          <cell r="L715">
            <v>4.9215625961242598E-2</v>
          </cell>
          <cell r="M715">
            <v>0.16531866709802601</v>
          </cell>
          <cell r="N715">
            <v>0.48454746136865301</v>
          </cell>
          <cell r="O715">
            <v>0.83864118895966</v>
          </cell>
          <cell r="P715">
            <v>0.82590233545647496</v>
          </cell>
          <cell r="Q715">
            <v>0.483014861995753</v>
          </cell>
          <cell r="R715">
            <v>0.81702127659574397</v>
          </cell>
          <cell r="S715">
            <v>0.39065817409766401</v>
          </cell>
          <cell r="T715">
            <v>0.85881104033970201</v>
          </cell>
          <cell r="U715">
            <v>0.25053078556263197</v>
          </cell>
          <cell r="V715">
            <v>0.418259023354564</v>
          </cell>
          <cell r="W715">
            <v>1</v>
          </cell>
          <cell r="X715">
            <v>2</v>
          </cell>
          <cell r="Y715">
            <v>2</v>
          </cell>
          <cell r="Z715">
            <v>1</v>
          </cell>
          <cell r="AA715">
            <v>2</v>
          </cell>
          <cell r="AB715">
            <v>1</v>
          </cell>
          <cell r="AC715">
            <v>0</v>
          </cell>
          <cell r="AD715">
            <v>2</v>
          </cell>
          <cell r="AE715">
            <v>0</v>
          </cell>
          <cell r="AF715">
            <v>1</v>
          </cell>
          <cell r="AG715">
            <v>12</v>
          </cell>
          <cell r="AH715" t="str">
            <v>list(list(c(-95.39162, -95.382042, -95.381984, -95.378378, -95.377239, -95.373664, -95.375323, -95.375338, -95.37723, -95.37723, -95.357849, -95.355216, -95.329347, -95.323975, -95.324223, -95.314715, -95.314758, -95.314785, -95.316636, -95.325314, -95.331888, -95.334564, -95.334154, -95.332374, -95.334281, -95.334213, -95.36338, -95.363145, -95.367974, -95.367937, -95.377588, -95.376618, -95.369705, -95.371781, -95.372656, -95.372666, -95.377514, -95.382324, -95.382361, -95.387197, -95.387259, -95.390887, 
-95.382445, -95.382491, -95.377643, -95.377738, -95.368879, -95.367953, -95.368277, -95.372078, -95.372064, -95.374086, -95.374085, -95.375831, -95.377741, -95.377744, -95.374993, -95.375027, -95.373946, -95.373107, -95.372668, -95.375058, -95.372827, -95.374507, -95.391737, -95.39162, 42.026898, 42.02708, 42.028464, 42.026997, 42.025363, 42.024177, 42.025296, 42.026856, 42.027368, 42.030443, 42.030571, 42.036724, 42.036766, 42.036757, 42.024203, 42.023994, 42.023342, 42.019461, 42.019051, 42.015642, 
42.013041, 42.012903, 42.003753, 42.000711, 42.000668, 42.002209, 42.001684, 41.990927, 41.990866, 41.987294, 41.987178, 41.985864, 41.982339, 41.980082, 41.980071, 41.980675, 41.983568, 41.983526, 41.985698, 41.985603, 41.988752, 41.99059, 41.990739, 41.992549, 41.990745, 41.994293, 41.99443, 41.995013, 42.001675, 42.001649, 41.998019, 41.99801, 41.99618, 41.996164, 41.99672, 41.997994, 41.998006, 42.000608, 42.000358, 42.001848, 42.018405, 42.018404, 42.022816, 42.023223, 42.022988, 42.026898)))</v>
          </cell>
        </row>
        <row r="716">
          <cell r="A716">
            <v>1973920</v>
          </cell>
          <cell r="B716" t="str">
            <v>Somers city, Iowa</v>
          </cell>
          <cell r="C716">
            <v>128</v>
          </cell>
          <cell r="D716">
            <v>52750</v>
          </cell>
          <cell r="E716">
            <v>0.33600000000000002</v>
          </cell>
          <cell r="F716">
            <v>0.125</v>
          </cell>
          <cell r="G716">
            <v>0</v>
          </cell>
          <cell r="H716">
            <v>0</v>
          </cell>
          <cell r="I716">
            <v>0.43099999999999999</v>
          </cell>
          <cell r="J716">
            <v>0.132743362831858</v>
          </cell>
          <cell r="K716">
            <v>0.39772727272727199</v>
          </cell>
          <cell r="L716">
            <v>0</v>
          </cell>
          <cell r="M716">
            <v>0.15625</v>
          </cell>
          <cell r="N716">
            <v>0.173289183222958</v>
          </cell>
          <cell r="O716">
            <v>0.984076433121019</v>
          </cell>
          <cell r="P716">
            <v>0.66560509554140102</v>
          </cell>
          <cell r="Q716">
            <v>0</v>
          </cell>
          <cell r="R716">
            <v>0</v>
          </cell>
          <cell r="S716">
            <v>0.79511677282377902</v>
          </cell>
          <cell r="T716">
            <v>0.29723991507430902</v>
          </cell>
          <cell r="U716">
            <v>0</v>
          </cell>
          <cell r="V716">
            <v>0.371549893842887</v>
          </cell>
          <cell r="W716">
            <v>2</v>
          </cell>
          <cell r="X716">
            <v>2</v>
          </cell>
          <cell r="Y716">
            <v>1</v>
          </cell>
          <cell r="Z716">
            <v>0</v>
          </cell>
          <cell r="AA716">
            <v>0</v>
          </cell>
          <cell r="AB716">
            <v>2</v>
          </cell>
          <cell r="AC716">
            <v>0</v>
          </cell>
          <cell r="AD716">
            <v>0</v>
          </cell>
          <cell r="AE716">
            <v>0</v>
          </cell>
          <cell r="AF716">
            <v>1</v>
          </cell>
          <cell r="AG716">
            <v>8</v>
          </cell>
          <cell r="AH716" t="str">
            <v>list(list(c(-94.436334, -94.426509, -94.426524, -94.431419, -94.431535, -94.436276, -94.436334, 42.383923, 42.383769, 42.3722, 42.372229, 42.375758, 42.375774, 42.383923)))</v>
          </cell>
        </row>
        <row r="717">
          <cell r="A717">
            <v>1901630</v>
          </cell>
          <cell r="B717" t="str">
            <v>Altoona city, Iowa</v>
          </cell>
          <cell r="C717">
            <v>19565</v>
          </cell>
          <cell r="D717">
            <v>86114</v>
          </cell>
          <cell r="E717">
            <v>8.3000000000000004E-2</v>
          </cell>
          <cell r="F717">
            <v>7.1033101660973E-2</v>
          </cell>
          <cell r="G717">
            <v>3.3572858993992198E-2</v>
          </cell>
          <cell r="H717">
            <v>7.4999999999999997E-2</v>
          </cell>
          <cell r="I717">
            <v>0.29699999999999999</v>
          </cell>
          <cell r="J717">
            <v>0.345505811154666</v>
          </cell>
          <cell r="K717">
            <v>0.36139787946428498</v>
          </cell>
          <cell r="L717">
            <v>3.2372050609825599E-2</v>
          </cell>
          <cell r="M717">
            <v>0.29273177052656302</v>
          </cell>
          <cell r="N717">
            <v>0.846578366445916</v>
          </cell>
          <cell r="O717">
            <v>0.42781316348195297</v>
          </cell>
          <cell r="P717">
            <v>0.37579617834394902</v>
          </cell>
          <cell r="Q717">
            <v>0.45859872611464902</v>
          </cell>
          <cell r="R717">
            <v>0.89255319148936096</v>
          </cell>
          <cell r="S717">
            <v>0.26539278131634803</v>
          </cell>
          <cell r="T717">
            <v>0.20488322717622001</v>
          </cell>
          <cell r="U717">
            <v>0.17409766454352399</v>
          </cell>
          <cell r="V717">
            <v>0.90658174097664501</v>
          </cell>
          <cell r="W717">
            <v>0</v>
          </cell>
          <cell r="X717">
            <v>1</v>
          </cell>
          <cell r="Y717">
            <v>1</v>
          </cell>
          <cell r="Z717">
            <v>1</v>
          </cell>
          <cell r="AA717">
            <v>2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2</v>
          </cell>
          <cell r="AG717">
            <v>7</v>
          </cell>
          <cell r="AH717" t="str">
            <v>list(list(c(-93.522338, -93.512706, -93.512795, -93.508546, -93.508654, -93.503169, -93.503208, -93.503145, -93.493499, -93.493512, -93.493558, -93.493493, -93.483784, -93.483618, -93.484821, -93.483627, -93.483612, -93.478835, -93.478834, -93.478835, -93.478838, -93.478767, -93.468149, -93.464564, -93.464573, -93.461427, -93.457277, -93.445177, -93.44507, -93.445129, -93.445129, -93.445129, -93.445123, -93.445211, -93.440978, -93.44034, -93.436859, -93.436862, -93.43553, -93.435497, -93.445145, 
-93.445085, -93.459546, -93.459522, -93.4547, -93.454507, -93.469485, -93.469482, -93.471132, -93.474315, -93.474274, -93.479085, -93.479041, -93.474247, -93.474193, -93.474476, -93.476398, -93.476384, -93.483771, -93.483728, -93.485982, -93.488368, -93.492262, -93.493085, -93.50011, -93.502647, -93.503201, -93.503195, -93.508704, -93.510214, -93.508988, -93.511382, -93.514892, -93.519891, -93.520733, -93.522281, -93.521041, -93.522391, -93.522338, 41.673111, 41.673059, 41.682624, 41.685406, 41.683169, 
41.68317, 41.688405, 41.695639, 41.695651, 41.694024, 41.688421, 41.683799, 41.683735, 41.673584, 41.672877, 41.672868, 41.669275, 41.669313, 41.665804, 41.66315, 41.662834, 41.662332, 41.665821, 41.66697, 41.665833, 41.665836, 41.669201, 41.671257, 41.669395, 41.665862, 41.66075, 41.660484, 41.658892, 41.647793, 41.647747, 41.644147, 41.644142, 41.642398, 41.642398, 41.62965, 41.629667, 41.618801, 41.618815, 41.615148, 41.615145, 41.607898, 41.607893, 41.608466, 41.607893, 41.607889, 41.618764, 
41.618714, 41.622336, 41.62235, 41.635027, 41.635027, 41.635019, 41.636839, 41.636831, 41.642702, 41.640863, 41.637991, 41.632074, 41.629588, 41.629602, 41.63323, 41.63323, 41.634201, 41.643739, 41.643902, 41.644429, 41.647877, 41.651407, 41.658606, 41.658612, 41.658615, 41.660249, 41.660434, 41.673111), c(-93.464621, -93.463307, -93.463305, -93.464619, -93.464621, 41.634105, 41.634095, 41.634768, 41.634773, 41.634105)))</v>
          </cell>
        </row>
        <row r="718">
          <cell r="A718">
            <v>1902305</v>
          </cell>
          <cell r="B718" t="str">
            <v>Ankeny city, Iowa</v>
          </cell>
          <cell r="C718">
            <v>67887</v>
          </cell>
          <cell r="D718">
            <v>108198</v>
          </cell>
          <cell r="E718">
            <v>4.2000000000000003E-2</v>
          </cell>
          <cell r="F718">
            <v>3.8574098233489597E-2</v>
          </cell>
          <cell r="G718">
            <v>1.6501533796410499E-2</v>
          </cell>
          <cell r="H718">
            <v>1.9E-2</v>
          </cell>
          <cell r="I718">
            <v>0.23699999999999999</v>
          </cell>
          <cell r="J718">
            <v>0.489337896538107</v>
          </cell>
          <cell r="K718">
            <v>0.19378318205172099</v>
          </cell>
          <cell r="L718">
            <v>5.0266948725697501E-2</v>
          </cell>
          <cell r="M718">
            <v>0.225767779697471</v>
          </cell>
          <cell r="N718">
            <v>0.96136865342163302</v>
          </cell>
          <cell r="O718">
            <v>0.16348195329087001</v>
          </cell>
          <cell r="P718">
            <v>0.18789808917197401</v>
          </cell>
          <cell r="Q718">
            <v>0.23566878980891701</v>
          </cell>
          <cell r="R718">
            <v>0.43723404255319098</v>
          </cell>
          <cell r="S718">
            <v>8.7048832271762203E-2</v>
          </cell>
          <cell r="T718">
            <v>2.0169851380042399E-2</v>
          </cell>
          <cell r="U718">
            <v>0.26008492569002101</v>
          </cell>
          <cell r="V718">
            <v>0.72292993630573199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1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2</v>
          </cell>
          <cell r="AG718">
            <v>3</v>
          </cell>
          <cell r="AH718" t="str">
            <v>list(list(c(-93.67271, -93.663096, -93.663012, -93.658558, -93.648591, -93.648882, -93.639207, -93.639506, -93.624859, -93.624612, -93.619751, -93.619647, -93.60998, -93.604465, -93.604464, -93.600305, -93.600513, -93.600456, -93.600346, -93.581006, -93.580975, -93.570493, -93.571099, -93.572431, -93.570842, -93.571162, -93.571341, -93.57132, -93.57098, -93.560661, -93.560811, -93.541446, -93.541561, -93.560882, -93.560836, -93.566251, -93.569222, -93.5694, -93.570455, -93.571149, -93.570404, -93.573461, 
-93.575382, -93.575424, -93.57713, -93.577445, -93.577026, -93.570497, -93.570513, -93.568447, -93.568457, -93.570524, -93.570405, -93.565701, -93.565667, -93.571393, -93.570475, -93.570572, -93.568863, -93.568853, -93.560891, -93.55251, -93.552157, -93.550929, -93.556105, -93.556744, -93.557651, -93.560684, -93.560816, -93.560894, -93.564468, -93.564488, -93.562089, -93.562118, -93.560806, -93.55796, -93.554659, -93.554683, -93.541706, -93.541763, -93.545122, -93.546437, -93.549672, -93.553795, 
-93.555203, -93.555189, -93.561022, -93.561049, -93.561432, -93.561437, -93.561448, -93.561174, -93.55497, -93.554967, -93.559312, -93.559212, -93.561068, -93.561068, -93.55934, -93.559275, -93.558417, -93.55843, -93.558153, -93.558197, -93.561066, -93.561066, -93.556823, -93.556208, -93.556212, -93.561057, -93.561048, -93.561962, -93.565889, -93.565895, -93.565895, -93.575528, -93.575482, -93.57552, -93.577647, -93.577807, -93.581248, -93.586062, -93.586097, -93.586125, -93.590998, -93.590967, -93.593323, 
-93.591019, -93.586054, -93.586036, -93.587764, -93.591148, -93.59113, -93.592049, -93.593538, -93.600643, -93.60064, -93.599033, -93.598886, -93.598888, -93.59958, -93.599578, -93.600654, -93.600691, -93.603563, -93.604629, -93.601889, -93.601903, -93.60738, -93.615588, -93.615445, -93.616543, -93.619151, -93.620164, -93.620929, -93.622552, -93.624622, -93.624359, -93.628539, -93.628539, -93.631853, -93.633212, -93.63449, -93.63447, -93.637044, -93.638202, -93.63885, -93.638846, -93.638186, -93.637971, 
-93.637971, -93.637971, -93.63797, -93.638564, -93.638703, -93.639367, -93.639436, -93.64903, -93.649026, -93.653007, -93.652573, -93.650457, -93.648988, -93.648921, -93.648664, -93.64742, -93.646115, -93.639206, -93.63959, -93.639185, -93.639225, -93.641989, -93.647004, -93.647018, -93.653628, -93.653609, -93.655932, -93.655943, -93.658438, -93.658411, -93.668315, -93.669182, -93.671297, -93.672768, -93.67271, 41.746241, 41.746242, 41.760779, 41.760785, 41.760783, 41.768037, 41.768027, 41.77683, 
41.776821, 41.768101, 41.768128, 41.764504, 41.764462, 41.76477, 41.766113, 41.766109, 41.776799, 41.784043, 41.79126, 41.79138, 41.798696, 41.79862, 41.793466, 41.791023, 41.788569, 41.782265, 41.776818, 41.776816, 41.768725, 41.768024, 41.746293, 41.746321, 41.731843, 41.731823, 41.738296, 41.738312, 41.737362, 41.737867, 41.73787, 41.74275, 41.74635, 41.746279, 41.745615, 41.745526, 41.74161, 41.739915, 41.735473, 41.735448, 41.733413, 41.733407, 41.731834, 41.731837, 41.728206, 41.728203, 41.724583, 
41.724593, 41.72325, 41.717366, 41.717363, 41.713724, 41.713716, 41.71372, 41.711159, 41.70831, 41.7083, 41.709366, 41.706564, 41.706556, 41.707046, 41.710027, 41.710041, 41.70649, 41.706481, 41.702866, 41.702861, 41.702753, 41.702892, 41.699234, 41.699235, 41.691952, 41.691955, 41.693833, 41.691979, 41.691958, 41.691051, 41.693183, 41.692683, 41.69058, 41.688344, 41.688306, 41.687921, 41.686204, 41.686193, 41.683901, 41.683888, 41.682454, 41.682457, 41.68228, 41.681961, 41.681531, 41.681352, 41.680877, 
41.680869, 41.6801, 41.679677, 41.679107, 41.679295, 41.672992, 41.669363, 41.669308, 41.655333, 41.654859, 41.65489, 41.653647, 41.653535, 41.652119, 41.653493, 41.661978, 41.670775, 41.673223, 41.673276, 41.67323, 41.676863, 41.680498, 41.680458, 41.688398, 41.688391, 41.695633, 41.695629, 41.701654, 41.701658, 41.700753, 41.697186, 41.693787, 41.692458, 41.69201, 41.69246, 41.692457, 41.692857, 41.693911, 41.693914, 41.694163, 41.694164, 41.694728, 41.694727, 41.693238, 41.692075, 41.689595, 41.688377, 
41.688356, 41.693452, 41.692518, 41.692588, 41.692571, 41.695609, 41.695603, 41.696817, 41.690629, 41.690629, 41.691772, 41.692063, 41.693907, 41.693542, 41.695614, 41.695588, 41.697383, 41.697485, 41.697654, 41.69756, 41.701617, 41.701665, 41.701741, 41.701783, 41.702037, 41.702868, 41.702863, 41.695582, 41.695591, 41.699187, 41.69919, 41.701793, 41.701831, 41.702121, 41.707929, 41.707982, 41.708221, 41.710041, 41.71009, 41.717179, 41.717322, 41.721888, 41.720923, 41.720902, 41.724508, 41.72448, 
41.72825, 41.728237, 41.725772, 41.726185, 41.731653, 41.731707, 41.736212, 41.738241, 41.739424, 41.746241), c(-93.643941, -93.640081, -93.640081, -93.639223, -93.639109, -93.639125, -93.63911, -93.6393, -93.641052, -93.643913, -93.643941, 41.729944, 41.729944, 41.728515, 41.728514, 41.729828, 41.730175, 41.731711, 41.732226, 41.731756, 41.731738, 41.729944), c(-93.601665, -93.600691, -93.600691, -93.601655, -93.601665, 41.697357, 41.697348, 41.698224, 41.698227, 41.697357)))</v>
          </cell>
        </row>
        <row r="719">
          <cell r="A719">
            <v>1914520</v>
          </cell>
          <cell r="B719" t="str">
            <v>Clive city, Iowa</v>
          </cell>
          <cell r="C719">
            <v>18601</v>
          </cell>
          <cell r="D719">
            <v>132121</v>
          </cell>
          <cell r="E719">
            <v>7.2999999999999995E-2</v>
          </cell>
          <cell r="F719">
            <v>3.9699418687083501E-2</v>
          </cell>
          <cell r="G719">
            <v>1.8290089323691999E-2</v>
          </cell>
          <cell r="H719">
            <v>0.04</v>
          </cell>
          <cell r="I719">
            <v>0.27600000000000002</v>
          </cell>
          <cell r="J719">
            <v>0.20418204182041799</v>
          </cell>
          <cell r="K719">
            <v>0.17206053550640199</v>
          </cell>
          <cell r="L719">
            <v>4.21024039114491E-2</v>
          </cell>
          <cell r="M719">
            <v>0.22614490287820699</v>
          </cell>
          <cell r="N719">
            <v>0.99558498896247205</v>
          </cell>
          <cell r="O719">
            <v>0.369426751592356</v>
          </cell>
          <cell r="P719">
            <v>0.192144373673036</v>
          </cell>
          <cell r="Q719">
            <v>0.25583864118895899</v>
          </cell>
          <cell r="R719">
            <v>0.70106382978723403</v>
          </cell>
          <cell r="S719">
            <v>0.18895966029723901</v>
          </cell>
          <cell r="T719">
            <v>1.27388535031847E-2</v>
          </cell>
          <cell r="U719">
            <v>0.22823779193205901</v>
          </cell>
          <cell r="V719">
            <v>0.72611464968152795</v>
          </cell>
          <cell r="W719">
            <v>0</v>
          </cell>
          <cell r="X719">
            <v>1</v>
          </cell>
          <cell r="Y719">
            <v>0</v>
          </cell>
          <cell r="Z719">
            <v>0</v>
          </cell>
          <cell r="AA719">
            <v>2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2</v>
          </cell>
          <cell r="AG719">
            <v>5</v>
          </cell>
          <cell r="AH719" t="str">
            <v>list(list(c(-93.872206, -93.871864, -93.843188, -93.843191, -93.843226, -93.833629, -93.82391, -93.823921, -93.8235, -93.814297, -93.808116, -93.791515, -93.776683, -93.755924, -93.746368, -93.736418, -93.731632, -93.727426, -93.726783, -93.726742, -93.725379, -93.725353, -93.719585, -93.719514, -93.718873, -93.718095, -93.718101, -93.718595, -93.719527, -93.724243, -93.736082, -93.736227, -93.752041, -93.771332, -93.776702, -93.790632, -93.794331, -93.800852, -93.808885, -93.814282, -93.815225, 
-93.815222, -93.816676, -93.816682, -93.814267, -93.814264, -93.833586, -93.838414, -93.838395, -93.840675, -93.840595, -93.84544, -93.845889, -93.846971, -93.848064, -93.85289, -93.852861, -93.848039, -93.848038, -93.851652, -93.851653, -93.852861, -93.852859, -93.850482, -93.850479, -93.852156, -93.852214, -93.852857, -93.852848, -93.852846, -93.85351, -93.853601, -93.853066, -93.86488, -93.867134, -93.869852, -93.871925, -93.872127, -93.872206, 41.640139, 41.643741, 41.643753, 41.629382, 41.622133, 
41.622073, 41.622127, 41.61476, 41.614756, 41.614868, 41.614885, 41.614937, 41.614878, 41.61473, 41.614802, 41.614845, 41.614792, 41.614739, 41.614731, 41.608447, 41.608444, 41.607661, 41.607693, 41.601275, 41.600382, 41.60038, 41.599604, 41.596417, 41.597421, 41.600351, 41.600414, 41.600402, 41.600403, 41.600444, 41.600451, 41.600425, 41.600407, 41.600436, 41.600457, 41.600456, 41.600451, 41.601339, 41.601331, 41.603155, 41.603169, 41.607689, 41.607633, 41.607643, 41.613761, 41.613814, 41.614985, 
41.614998, 41.614999, 41.617749, 41.618527, 41.618547, 41.623516, 41.623492, 41.623944, 41.623962, 41.6236, 41.623607, 41.62432, 41.62431, 41.625105, 41.625113, 41.625403, 41.625413, 41.629362, 41.636597, 41.635652, 41.631261, 41.629361, 41.629317, 41.631547, 41.629284, 41.629276, 41.631012, 41.640139)))</v>
          </cell>
        </row>
        <row r="720">
          <cell r="A720">
            <v>1932160</v>
          </cell>
          <cell r="B720" t="str">
            <v>Granger city, Iowa</v>
          </cell>
          <cell r="C720">
            <v>1654</v>
          </cell>
          <cell r="D720">
            <v>112404</v>
          </cell>
          <cell r="E720">
            <v>3.4000000000000002E-2</v>
          </cell>
          <cell r="F720">
            <v>7.3593073593073599E-2</v>
          </cell>
          <cell r="G720">
            <v>1.2987012987012899E-2</v>
          </cell>
          <cell r="H720">
            <v>2.1000000000000001E-2</v>
          </cell>
          <cell r="I720">
            <v>0.22500000000000001</v>
          </cell>
          <cell r="J720">
            <v>0.32958199356913098</v>
          </cell>
          <cell r="K720">
            <v>0.26989619377162599</v>
          </cell>
          <cell r="L720">
            <v>0.13048933500627299</v>
          </cell>
          <cell r="M720">
            <v>0.17316017316017299</v>
          </cell>
          <cell r="N720">
            <v>0.97130242825607005</v>
          </cell>
          <cell r="O720">
            <v>0.11889596602972299</v>
          </cell>
          <cell r="P720">
            <v>0.38853503184713301</v>
          </cell>
          <cell r="Q720">
            <v>0.19957537154989299</v>
          </cell>
          <cell r="R720">
            <v>0.47127659574468</v>
          </cell>
          <cell r="S720">
            <v>6.5817409766454296E-2</v>
          </cell>
          <cell r="T720">
            <v>7.4309978768577395E-2</v>
          </cell>
          <cell r="U720">
            <v>0.66029723991507405</v>
          </cell>
          <cell r="V720">
            <v>0.46602972399150699</v>
          </cell>
          <cell r="W720">
            <v>0</v>
          </cell>
          <cell r="X720">
            <v>0</v>
          </cell>
          <cell r="Y720">
            <v>1</v>
          </cell>
          <cell r="Z720">
            <v>0</v>
          </cell>
          <cell r="AA720">
            <v>1</v>
          </cell>
          <cell r="AB720">
            <v>0</v>
          </cell>
          <cell r="AC720">
            <v>0</v>
          </cell>
          <cell r="AD720">
            <v>0</v>
          </cell>
          <cell r="AE720">
            <v>1</v>
          </cell>
          <cell r="AF720">
            <v>1</v>
          </cell>
          <cell r="AG720">
            <v>4</v>
          </cell>
          <cell r="AH720" t="str">
            <v>list(list(c(-93.843832, -93.841769, -93.841771, -93.843831, -93.843828, -93.834074, -93.834074, -93.829218, -93.829218, -93.823375, -93.823371, -93.814749, -93.814675, -93.809484, -93.809477, -93.804499, -93.80448, -93.794789, -93.794778, -93.798646, -93.794777, -93.794774, -93.794771, -93.799582, -93.799581, -93.804407, -93.804423, -93.809507, -93.809517, -93.808026, -93.807552, -93.804681, -93.804677, -93.807281, -93.811458, -93.813094, -93.814723, -93.817038, -93.820483, -93.821102, -93.821084, 
-93.824378, -93.824395, -93.820958, -93.820819, -93.824378, -93.824379, -93.825191, -93.824837, -93.826491, -93.828435, -93.830476, -93.828517, -93.829836, -93.830492, -93.836093, -93.834602, -93.834075, -93.84356, -93.843832, 41.771341, 41.771322, 41.772876, 41.772883, 41.77687, 41.77687, 41.771906, 41.771926, 41.770114, 41.769831, 41.768323, 41.768334, 41.761107, 41.761146, 41.757545, 41.757556, 41.753922, 41.753995, 41.746624, 41.746378, 41.745542, 41.743029, 41.739401, 41.739353, 41.735689, 41.735643, 
41.739305, 41.739253, 41.746575, 41.746594, 41.743636, 41.743653, 41.746605, 41.747192, 41.747281, 41.747873, 41.749462, 41.751057, 41.75102, 41.739188, 41.740186, 41.742179, 41.746481, 41.746493, 41.751718, 41.751727, 41.753976, 41.756016, 41.757128, 41.758316, 41.756815, 41.758263, 41.759778, 41.760696, 41.761147, 41.764747, 41.766571, 41.768284, 41.768374, 41.771341)))</v>
          </cell>
        </row>
        <row r="721">
          <cell r="A721">
            <v>1933060</v>
          </cell>
          <cell r="B721" t="str">
            <v>Grimes city, Iowa</v>
          </cell>
          <cell r="C721">
            <v>15392</v>
          </cell>
          <cell r="D721">
            <v>120037</v>
          </cell>
          <cell r="E721">
            <v>4.3999999999999997E-2</v>
          </cell>
          <cell r="F721">
            <v>4.9534085335948899E-2</v>
          </cell>
          <cell r="G721">
            <v>2.9262710478992902E-2</v>
          </cell>
          <cell r="H721">
            <v>1.9E-2</v>
          </cell>
          <cell r="I721">
            <v>0.218999999999999</v>
          </cell>
          <cell r="J721">
            <v>0.86660198884307504</v>
          </cell>
          <cell r="K721">
            <v>0.23618427353701699</v>
          </cell>
          <cell r="L721">
            <v>1.7191516709511499E-2</v>
          </cell>
          <cell r="M721">
            <v>0.18587542913192701</v>
          </cell>
          <cell r="N721">
            <v>0.98233995584988898</v>
          </cell>
          <cell r="O721">
            <v>0.17409766454352399</v>
          </cell>
          <cell r="P721">
            <v>0.234607218683651</v>
          </cell>
          <cell r="Q721">
            <v>0.39384288747346002</v>
          </cell>
          <cell r="R721">
            <v>0.43723404255319098</v>
          </cell>
          <cell r="S721">
            <v>5.6263269639065798E-2</v>
          </cell>
          <cell r="T721">
            <v>4.8832271762208002E-2</v>
          </cell>
          <cell r="U721">
            <v>0.13269639065817401</v>
          </cell>
          <cell r="V721">
            <v>0.52335456475583797</v>
          </cell>
          <cell r="W721">
            <v>0</v>
          </cell>
          <cell r="X721">
            <v>0</v>
          </cell>
          <cell r="Y721">
            <v>0</v>
          </cell>
          <cell r="Z721">
            <v>1</v>
          </cell>
          <cell r="AA721">
            <v>1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1</v>
          </cell>
          <cell r="AG721">
            <v>3</v>
          </cell>
          <cell r="AH721" t="str">
            <v>list(list(c(-93.845877, -93.828965, -93.828988, -93.814447, -93.814466, -93.813021, -93.813029, -93.814472, -93.814507, -93.809246, -93.809296, -93.799668, -93.799661, -93.804326, -93.804319, -93.804174, -93.802813, -93.794622, -93.794628, -93.789766, -93.789713, -93.788221, -93.788385, -93.780017, -93.779949, -93.774936, -93.774476, -93.765459, -93.765379, -93.763036, -93.765477, -93.765518, -93.765588, -93.755882, -93.755925, -93.762572, -93.76258, -93.771411, -93.774527, -93.775067, -93.775176, 
-93.776786, -93.794432, -93.799245, -93.799215, -93.799177, -93.808859, -93.808915, -93.814326, -93.814337, -93.804034, -93.804112, -93.807202, -93.807219, -93.814423, -93.814465, -93.814456, -93.819313, -93.81929, -93.833764, -93.833739, -93.835514, -93.83552, -93.845801, -93.845824, -93.845877, 41.695585, 41.695634, 41.702891, 41.702884, 41.705368, 41.705375, 41.706145, 41.706139, 41.710167, 41.710193, 41.717491, 41.717462, 41.713844, 41.713826, 41.710203, 41.709293, 41.710209, 41.710228, 41.713865, 
41.71388, 41.710458, 41.710874, 41.710243, 41.710239, 41.702912, 41.702895, 41.702904, 41.702903, 41.693121, 41.688347, 41.688346, 41.672941, 41.665706, 41.665684, 41.658441, 41.658471, 41.652794, 41.651077, 41.651073, 41.651255, 41.651258, 41.651685, 41.651216, 41.65119, 41.643959, 41.636726, 41.636651, 41.633176, 41.632979, 41.643847, 41.643921, 41.651164, 41.651147, 41.653003, 41.652969, 41.66565, 41.67294, 41.672855, 41.680136, 41.679882, 41.684802, 41.684802, 41.683568, 41.683588, 41.68831, 
41.695585)))</v>
          </cell>
        </row>
        <row r="722">
          <cell r="A722">
            <v>1934680</v>
          </cell>
          <cell r="B722" t="str">
            <v>Hartford city, Iowa</v>
          </cell>
          <cell r="C722">
            <v>733</v>
          </cell>
          <cell r="D722">
            <v>70000</v>
          </cell>
          <cell r="E722">
            <v>7.0999999999999994E-2</v>
          </cell>
          <cell r="F722">
            <v>0.133561643835616</v>
          </cell>
          <cell r="G722">
            <v>4.1095890410958902E-2</v>
          </cell>
          <cell r="H722">
            <v>3.6999999999999998E-2</v>
          </cell>
          <cell r="I722">
            <v>0.313</v>
          </cell>
          <cell r="J722">
            <v>-4.9286640726329399E-2</v>
          </cell>
          <cell r="K722">
            <v>0.48761904761904701</v>
          </cell>
          <cell r="L722">
            <v>9.1482649842271294E-2</v>
          </cell>
          <cell r="M722">
            <v>0.24315068493150599</v>
          </cell>
          <cell r="N722">
            <v>0.580573951434878</v>
          </cell>
          <cell r="O722">
            <v>0.35244161358810999</v>
          </cell>
          <cell r="P722">
            <v>0.71762208067940503</v>
          </cell>
          <cell r="Q722">
            <v>0.55944798301486198</v>
          </cell>
          <cell r="R722">
            <v>0.67978723404255303</v>
          </cell>
          <cell r="S722">
            <v>0.322717622080679</v>
          </cell>
          <cell r="T722">
            <v>0.60721868365180398</v>
          </cell>
          <cell r="U722">
            <v>0.47133757961783401</v>
          </cell>
          <cell r="V722">
            <v>0.78343949044585903</v>
          </cell>
          <cell r="W722">
            <v>1</v>
          </cell>
          <cell r="X722">
            <v>1</v>
          </cell>
          <cell r="Y722">
            <v>2</v>
          </cell>
          <cell r="Z722">
            <v>1</v>
          </cell>
          <cell r="AA722">
            <v>2</v>
          </cell>
          <cell r="AB722">
            <v>0</v>
          </cell>
          <cell r="AC722">
            <v>1</v>
          </cell>
          <cell r="AD722">
            <v>1</v>
          </cell>
          <cell r="AE722">
            <v>1</v>
          </cell>
          <cell r="AF722">
            <v>2</v>
          </cell>
          <cell r="AG722">
            <v>12</v>
          </cell>
          <cell r="AH722" t="str">
            <v>list(list(c(-93.414886, -93.395771, -93.394526, -93.386009, -93.385981, -93.390762, -93.39086, -93.39436, -93.395717, -93.395498, -93.412078, -93.414666, -93.414666, -93.414886, 41.464985, 41.46488, 41.463687, 41.457988, 41.454882, 41.454294, 41.460442, 41.462885, 41.462866, 41.450514, 41.450517, 41.450534, 41.450551, 41.464985)))</v>
          </cell>
        </row>
        <row r="723">
          <cell r="A723">
            <v>1938280</v>
          </cell>
          <cell r="B723" t="str">
            <v>Indianola city, Iowa</v>
          </cell>
          <cell r="C723">
            <v>15833</v>
          </cell>
          <cell r="D723">
            <v>75453</v>
          </cell>
          <cell r="E723">
            <v>6.4000000000000001E-2</v>
          </cell>
          <cell r="F723">
            <v>0.106957087126137</v>
          </cell>
          <cell r="G723">
            <v>3.9824447334200201E-2</v>
          </cell>
          <cell r="H723">
            <v>0.04</v>
          </cell>
          <cell r="I723">
            <v>0.34499999999999997</v>
          </cell>
          <cell r="J723">
            <v>7.1099986470031101E-2</v>
          </cell>
          <cell r="K723">
            <v>0.28187456926257698</v>
          </cell>
          <cell r="L723">
            <v>6.6819923371647494E-2</v>
          </cell>
          <cell r="M723">
            <v>0.28332249674902399</v>
          </cell>
          <cell r="N723">
            <v>0.69977924944812298</v>
          </cell>
          <cell r="O723">
            <v>0.30254777070063599</v>
          </cell>
          <cell r="P723">
            <v>0.57430997876857703</v>
          </cell>
          <cell r="Q723">
            <v>0.53609341825902301</v>
          </cell>
          <cell r="R723">
            <v>0.70106382978723403</v>
          </cell>
          <cell r="S723">
            <v>0.46921443736730301</v>
          </cell>
          <cell r="T723">
            <v>8.3864118895965997E-2</v>
          </cell>
          <cell r="U723">
            <v>0.35138004246284499</v>
          </cell>
          <cell r="V723">
            <v>0.88110403397027603</v>
          </cell>
          <cell r="W723">
            <v>0</v>
          </cell>
          <cell r="X723">
            <v>0</v>
          </cell>
          <cell r="Y723">
            <v>1</v>
          </cell>
          <cell r="Z723">
            <v>1</v>
          </cell>
          <cell r="AA723">
            <v>2</v>
          </cell>
          <cell r="AB723">
            <v>1</v>
          </cell>
          <cell r="AC723">
            <v>0</v>
          </cell>
          <cell r="AD723">
            <v>0</v>
          </cell>
          <cell r="AE723">
            <v>1</v>
          </cell>
          <cell r="AF723">
            <v>2</v>
          </cell>
          <cell r="AG723">
            <v>8</v>
          </cell>
          <cell r="AH723" t="str">
            <v>list(list(c(-93.611201, -93.606385, -93.60648, -93.599216, -93.599308, -93.606542, -93.606581, -93.600874, -93.600837, -93.59704, -93.596897, -93.594711, -93.58722, -93.587263, -93.587314, -93.581749, -93.579476, -93.577692, -93.577762, -93.559797, -93.560603, -93.558811, -93.558829, -93.561231, -93.561249, -93.558948, -93.55855, -93.558256, -93.558147, -93.55799, -93.557989, -93.550102, -93.550721, -93.549065, -93.54673, -93.545547, -93.537269, -93.537297, -93.53485, -93.534863, -93.530014, -93.529996, 
-93.522701, -93.522707, -93.520394, -93.520371, -93.539706, -93.549404, -93.549331, -93.549307, -93.558349, -93.558315, -93.567955, -93.567932, -93.567953, -93.577662, -93.587205, -93.587179, -93.596801, -93.596785, -93.601651, -93.60168, -93.606467, -93.606454, -93.604866, -93.604765, -93.611112, -93.611201, 41.356435, 41.356438, 41.362504, 41.362461, 41.369806, 41.36985, 41.373522, 41.373501, 41.372287, 41.373319, 41.369785, 41.369757, 41.369634, 41.375967, 41.384196, 41.384158, 41.384143, 41.384132, 
41.391451, 41.390909, 41.389774, 41.389766, 41.394893, 41.394918, 41.402294, 41.402268, 41.402262, 41.395479, 41.395049, 41.39505, 41.394772, 41.394618, 41.392861, 41.388812, 41.384804, 41.381703, 41.381514, 41.379683, 41.379629, 41.37236, 41.37226, 41.361379, 41.361195, 41.357638, 41.357823, 41.350271, 41.350604, 41.35078, 41.33615, 41.332366, 41.332725, 41.334653, 41.334657, 41.33657, 41.340081, 41.340146, 41.34034, 41.343966, 41.344082, 41.345269, 41.34533, 41.344113, 41.344194, 41.347387, 41.347371, 
41.351463, 41.351516, 41.356435)))</v>
          </cell>
        </row>
        <row r="724">
          <cell r="A724">
            <v>1974685</v>
          </cell>
          <cell r="B724" t="str">
            <v>Spring Hill city, Iowa</v>
          </cell>
          <cell r="C724">
            <v>68</v>
          </cell>
          <cell r="D724">
            <v>86250</v>
          </cell>
          <cell r="E724">
            <v>7.6999999999999999E-2</v>
          </cell>
          <cell r="F724">
            <v>0.28571428571428498</v>
          </cell>
          <cell r="G724">
            <v>0.214285714285714</v>
          </cell>
          <cell r="H724">
            <v>0</v>
          </cell>
          <cell r="I724">
            <v>0.32400000000000001</v>
          </cell>
          <cell r="J724">
            <v>7.9365079365079305E-2</v>
          </cell>
          <cell r="K724">
            <v>0.40625</v>
          </cell>
          <cell r="L724">
            <v>0.125</v>
          </cell>
          <cell r="M724">
            <v>0.35714285714285698</v>
          </cell>
          <cell r="N724">
            <v>0.84878587196467903</v>
          </cell>
          <cell r="O724">
            <v>0.39171974522292902</v>
          </cell>
          <cell r="P724">
            <v>0.97558386411889597</v>
          </cell>
          <cell r="Q724">
            <v>0.99044585987261102</v>
          </cell>
          <cell r="R724">
            <v>0</v>
          </cell>
          <cell r="S724">
            <v>0.37261146496815201</v>
          </cell>
          <cell r="T724">
            <v>0.32696390658174002</v>
          </cell>
          <cell r="U724">
            <v>0.629511677282377</v>
          </cell>
          <cell r="V724">
            <v>0.97558386411889597</v>
          </cell>
          <cell r="W724">
            <v>0</v>
          </cell>
          <cell r="X724">
            <v>1</v>
          </cell>
          <cell r="Y724">
            <v>2</v>
          </cell>
          <cell r="Z724">
            <v>2</v>
          </cell>
          <cell r="AA724">
            <v>0</v>
          </cell>
          <cell r="AB724">
            <v>1</v>
          </cell>
          <cell r="AC724">
            <v>0</v>
          </cell>
          <cell r="AD724">
            <v>0</v>
          </cell>
          <cell r="AE724">
            <v>1</v>
          </cell>
          <cell r="AF724">
            <v>2</v>
          </cell>
          <cell r="AG724">
            <v>9</v>
          </cell>
          <cell r="AH724" t="str">
            <v>list(list(c(-93.654909, -93.652295, -93.65018, -93.649278, -93.645478, -93.645218, -93.645252, -93.654851, -93.654909, 41.413966, 41.413968, 41.413908, 41.414017, 41.414049, 41.413224, 41.410437, 41.410328, 41.413966)))</v>
          </cell>
        </row>
        <row r="725">
          <cell r="A725">
            <v>1914475</v>
          </cell>
          <cell r="B725" t="str">
            <v>Clio city, Iowa</v>
          </cell>
          <cell r="C725">
            <v>67</v>
          </cell>
          <cell r="D725">
            <v>69375</v>
          </cell>
          <cell r="E725">
            <v>9.4E-2</v>
          </cell>
          <cell r="F725">
            <v>4.3478260869565202E-2</v>
          </cell>
          <cell r="G725">
            <v>0</v>
          </cell>
          <cell r="H725">
            <v>0</v>
          </cell>
          <cell r="I725">
            <v>0.34399999999999997</v>
          </cell>
          <cell r="J725">
            <v>-0.16250000000000001</v>
          </cell>
          <cell r="K725">
            <v>0.34375</v>
          </cell>
          <cell r="L725">
            <v>0.214285714285714</v>
          </cell>
          <cell r="M725">
            <v>0.13043478260869501</v>
          </cell>
          <cell r="N725">
            <v>0.57174392935982299</v>
          </cell>
          <cell r="O725">
            <v>0.49787685774946899</v>
          </cell>
          <cell r="P725">
            <v>0.20382165605095501</v>
          </cell>
          <cell r="Q725">
            <v>0</v>
          </cell>
          <cell r="R725">
            <v>0</v>
          </cell>
          <cell r="S725">
            <v>0.46284501061571098</v>
          </cell>
          <cell r="T725">
            <v>0.16666666666666599</v>
          </cell>
          <cell r="U725">
            <v>0.86624203821655998</v>
          </cell>
          <cell r="V725">
            <v>0.23673036093418201</v>
          </cell>
          <cell r="W725">
            <v>1</v>
          </cell>
          <cell r="X725">
            <v>1</v>
          </cell>
          <cell r="Y725">
            <v>0</v>
          </cell>
          <cell r="Z725">
            <v>0</v>
          </cell>
          <cell r="AA725">
            <v>0</v>
          </cell>
          <cell r="AB725">
            <v>1</v>
          </cell>
          <cell r="AC725">
            <v>2</v>
          </cell>
          <cell r="AD725">
            <v>0</v>
          </cell>
          <cell r="AE725">
            <v>2</v>
          </cell>
          <cell r="AF725">
            <v>0</v>
          </cell>
          <cell r="AG725">
            <v>7</v>
          </cell>
          <cell r="AH725" t="str">
            <v>list(list(c(-93.460854, -93.460823, -93.441861, -93.441855, -93.441856, -93.460912, -93.460854, 40.637937, 40.64163, 40.641282, 40.637664, 40.630526, 40.630714, 40.637937)))</v>
          </cell>
        </row>
        <row r="726">
          <cell r="A726">
            <v>1916635</v>
          </cell>
          <cell r="B726" t="str">
            <v>Corydon city, Iowa</v>
          </cell>
          <cell r="C726">
            <v>1526</v>
          </cell>
          <cell r="D726">
            <v>51250</v>
          </cell>
          <cell r="E726">
            <v>0.115</v>
          </cell>
          <cell r="F726">
            <v>0.130307467057101</v>
          </cell>
          <cell r="G726">
            <v>4.24597364568082E-2</v>
          </cell>
          <cell r="H726">
            <v>5.5999999999999897E-2</v>
          </cell>
          <cell r="I726">
            <v>0.46799999999999897</v>
          </cell>
          <cell r="J726">
            <v>-3.72239747634069E-2</v>
          </cell>
          <cell r="K726">
            <v>0.486808510638297</v>
          </cell>
          <cell r="L726">
            <v>9.65608465608465E-2</v>
          </cell>
          <cell r="M726">
            <v>0.23279648609077599</v>
          </cell>
          <cell r="N726">
            <v>0.13796909492273701</v>
          </cell>
          <cell r="O726">
            <v>0.613588110403397</v>
          </cell>
          <cell r="P726">
            <v>0.69426751592356595</v>
          </cell>
          <cell r="Q726">
            <v>0.56794055201698501</v>
          </cell>
          <cell r="R726">
            <v>0.822340425531914</v>
          </cell>
          <cell r="S726">
            <v>0.87791932059447897</v>
          </cell>
          <cell r="T726">
            <v>0.60297239915074297</v>
          </cell>
          <cell r="U726">
            <v>0.50636942675159202</v>
          </cell>
          <cell r="V726">
            <v>0.74628450106157096</v>
          </cell>
          <cell r="W726">
            <v>2</v>
          </cell>
          <cell r="X726">
            <v>1</v>
          </cell>
          <cell r="Y726">
            <v>2</v>
          </cell>
          <cell r="Z726">
            <v>1</v>
          </cell>
          <cell r="AA726">
            <v>2</v>
          </cell>
          <cell r="AB726">
            <v>2</v>
          </cell>
          <cell r="AC726">
            <v>1</v>
          </cell>
          <cell r="AD726">
            <v>1</v>
          </cell>
          <cell r="AE726">
            <v>1</v>
          </cell>
          <cell r="AF726">
            <v>2</v>
          </cell>
          <cell r="AG726">
            <v>15</v>
          </cell>
          <cell r="AH726" t="str">
            <v>list(list(c(-93.329791, -93.327071, -93.324889, -93.324889, -93.321026, -93.321002, -93.317862, -93.312292, -93.312327, -93.308074, -93.308114, -93.309151, -93.307543, -93.307549, -93.314663, -93.314432, -93.321884, -93.321885, -93.326949, -93.327065, -93.329636, -93.329791, 40.76791, 40.767914, 40.767921, 40.769205, 40.769241, 40.767945, 40.767978, 40.767974, 40.764957, 40.764929, 40.750005, 40.748767, 40.748146, 40.744818, 40.744784, 40.749766, 40.749829, 40.749707, 40.749752, 40.764814, 40.764828, 
40.76791)))</v>
          </cell>
        </row>
        <row r="727">
          <cell r="A727">
            <v>1941475</v>
          </cell>
          <cell r="B727" t="str">
            <v>Kinross city, Iowa</v>
          </cell>
          <cell r="C727">
            <v>80</v>
          </cell>
          <cell r="D727">
            <v>73438</v>
          </cell>
          <cell r="E727">
            <v>0.10199999999999999</v>
          </cell>
          <cell r="F727">
            <v>2.04081632653061E-2</v>
          </cell>
          <cell r="G727">
            <v>0</v>
          </cell>
          <cell r="H727">
            <v>0.14099999999999999</v>
          </cell>
          <cell r="I727">
            <v>0.504</v>
          </cell>
          <cell r="J727">
            <v>9.5890410958904104E-2</v>
          </cell>
          <cell r="K727">
            <v>0.27551020408163202</v>
          </cell>
          <cell r="L727">
            <v>0.109090909090909</v>
          </cell>
          <cell r="M727">
            <v>0</v>
          </cell>
          <cell r="N727">
            <v>0.66004415011037498</v>
          </cell>
          <cell r="O727">
            <v>0.53927813163481897</v>
          </cell>
          <cell r="P727">
            <v>0.105095541401273</v>
          </cell>
          <cell r="Q727">
            <v>0</v>
          </cell>
          <cell r="R727">
            <v>0.96914893617021203</v>
          </cell>
          <cell r="S727">
            <v>0.91719745222929905</v>
          </cell>
          <cell r="T727">
            <v>7.9617834394904399E-2</v>
          </cell>
          <cell r="U727">
            <v>0.56794055201698501</v>
          </cell>
          <cell r="V727">
            <v>0</v>
          </cell>
          <cell r="W727">
            <v>0</v>
          </cell>
          <cell r="X727">
            <v>1</v>
          </cell>
          <cell r="Y727">
            <v>0</v>
          </cell>
          <cell r="Z727">
            <v>0</v>
          </cell>
          <cell r="AA727">
            <v>2</v>
          </cell>
          <cell r="AB727">
            <v>2</v>
          </cell>
          <cell r="AC727">
            <v>0</v>
          </cell>
          <cell r="AD727">
            <v>0</v>
          </cell>
          <cell r="AE727">
            <v>1</v>
          </cell>
          <cell r="AF727">
            <v>0</v>
          </cell>
          <cell r="AG727">
            <v>6</v>
          </cell>
          <cell r="AH727" t="str">
            <v>list(list(c(-91.989654, -91.984824, -91.984936, -91.984951, -91.986398, -91.989783, -91.989654, 41.464497, 41.464541, 41.454901, 41.453606, 41.453601, 41.453587, 41.464497)))</v>
          </cell>
        </row>
        <row r="728">
          <cell r="A728">
            <v>1974055</v>
          </cell>
          <cell r="B728" t="str">
            <v>South English city, Iowa</v>
          </cell>
          <cell r="C728">
            <v>202</v>
          </cell>
          <cell r="D728">
            <v>51016</v>
          </cell>
          <cell r="E728">
            <v>0.13800000000000001</v>
          </cell>
          <cell r="F728">
            <v>0.10091743119266</v>
          </cell>
          <cell r="G728">
            <v>5.5045871559633003E-2</v>
          </cell>
          <cell r="H728">
            <v>2.1000000000000001E-2</v>
          </cell>
          <cell r="I728">
            <v>0.34200000000000003</v>
          </cell>
          <cell r="J728">
            <v>-4.71698113207547E-2</v>
          </cell>
          <cell r="K728">
            <v>0.64766839378238295</v>
          </cell>
          <cell r="L728">
            <v>0.17073170731707299</v>
          </cell>
          <cell r="M728">
            <v>0.12844036697247699</v>
          </cell>
          <cell r="N728">
            <v>0.13355408388520901</v>
          </cell>
          <cell r="O728">
            <v>0.72823779193205895</v>
          </cell>
          <cell r="P728">
            <v>0.54033970276008403</v>
          </cell>
          <cell r="Q728">
            <v>0.693205944798301</v>
          </cell>
          <cell r="R728">
            <v>0.47127659574468</v>
          </cell>
          <cell r="S728">
            <v>0.450106157112526</v>
          </cell>
          <cell r="T728">
            <v>0.94373673036093397</v>
          </cell>
          <cell r="U728">
            <v>0.79405520169851296</v>
          </cell>
          <cell r="V728">
            <v>0.233545647558386</v>
          </cell>
          <cell r="W728">
            <v>2</v>
          </cell>
          <cell r="X728">
            <v>2</v>
          </cell>
          <cell r="Y728">
            <v>1</v>
          </cell>
          <cell r="Z728">
            <v>2</v>
          </cell>
          <cell r="AA728">
            <v>1</v>
          </cell>
          <cell r="AB728">
            <v>1</v>
          </cell>
          <cell r="AC728">
            <v>1</v>
          </cell>
          <cell r="AD728">
            <v>2</v>
          </cell>
          <cell r="AE728">
            <v>2</v>
          </cell>
          <cell r="AF728">
            <v>0</v>
          </cell>
          <cell r="AG728">
            <v>14</v>
          </cell>
          <cell r="AH728" t="str">
            <v>list(list(c(-92.098471, -92.088868, -92.087765, -92.084043, -92.081618, -92.081604, -92.088479, -92.090638, -92.093653, -92.098458, -92.098471, 41.45502, 41.455075, 41.454121, 41.454652, 41.454124, 41.449613, 41.449643, 41.448954, 41.449654, 41.449612, 41.45502)))</v>
          </cell>
        </row>
        <row r="729">
          <cell r="A729">
            <v>1908425</v>
          </cell>
          <cell r="B729" t="str">
            <v>Bridgewater city, Iowa</v>
          </cell>
          <cell r="C729">
            <v>148</v>
          </cell>
          <cell r="D729">
            <v>59167</v>
          </cell>
          <cell r="E729">
            <v>0.16699999999999901</v>
          </cell>
          <cell r="F729">
            <v>0.233333333333333</v>
          </cell>
          <cell r="G729">
            <v>8.3333333333333301E-2</v>
          </cell>
          <cell r="H729">
            <v>0</v>
          </cell>
          <cell r="I729">
            <v>0.43099999999999999</v>
          </cell>
          <cell r="J729">
            <v>-0.18681318681318601</v>
          </cell>
          <cell r="K729">
            <v>0.426966292134831</v>
          </cell>
          <cell r="L729">
            <v>0</v>
          </cell>
          <cell r="M729">
            <v>0.2</v>
          </cell>
          <cell r="N729">
            <v>0.31898454746136801</v>
          </cell>
          <cell r="O729">
            <v>0.82484076433121001</v>
          </cell>
          <cell r="P729">
            <v>0.94373673036093397</v>
          </cell>
          <cell r="Q729">
            <v>0.85350318471337505</v>
          </cell>
          <cell r="R729">
            <v>0</v>
          </cell>
          <cell r="S729">
            <v>0.79511677282377902</v>
          </cell>
          <cell r="T729">
            <v>0.39384288747346002</v>
          </cell>
          <cell r="U729">
            <v>0</v>
          </cell>
          <cell r="V729">
            <v>0.58598726114649602</v>
          </cell>
          <cell r="W729">
            <v>2</v>
          </cell>
          <cell r="X729">
            <v>2</v>
          </cell>
          <cell r="Y729">
            <v>2</v>
          </cell>
          <cell r="Z729">
            <v>2</v>
          </cell>
          <cell r="AA729">
            <v>0</v>
          </cell>
          <cell r="AB729">
            <v>2</v>
          </cell>
          <cell r="AC729">
            <v>2</v>
          </cell>
          <cell r="AD729">
            <v>1</v>
          </cell>
          <cell r="AE729">
            <v>0</v>
          </cell>
          <cell r="AF729">
            <v>1</v>
          </cell>
          <cell r="AG729">
            <v>14</v>
          </cell>
          <cell r="AH729" t="str">
            <v>list(list(c(-94.673878, -94.672195, -94.672041, -94.670369, -94.668621, -94.668653, -94.666474, -94.666414, -94.663263, -94.663298, -94.6662150598821, -94.666468, -94.666472, -94.672334, -94.672307, -94.673944, -94.673878, 41.247622, 41.247636, 41.25108, 41.25398, 41.255104, 41.252542, 41.252535, 41.247731, 41.247697, 41.244691, 41.2439042220192, 41.243836, 41.24183, 41.241885, 41.244178, 41.244198, 41.247622)))</v>
          </cell>
        </row>
        <row r="730">
          <cell r="A730">
            <v>1959565</v>
          </cell>
          <cell r="B730" t="str">
            <v>Orient city, Iowa</v>
          </cell>
          <cell r="C730">
            <v>368</v>
          </cell>
          <cell r="D730">
            <v>73750</v>
          </cell>
          <cell r="E730">
            <v>0.127</v>
          </cell>
          <cell r="F730">
            <v>4.57142857142857E-2</v>
          </cell>
          <cell r="G730">
            <v>0.04</v>
          </cell>
          <cell r="H730">
            <v>0.13100000000000001</v>
          </cell>
          <cell r="I730">
            <v>0.33399999999999902</v>
          </cell>
          <cell r="J730">
            <v>-9.8039215686274495E-2</v>
          </cell>
          <cell r="K730">
            <v>0.49363057324840698</v>
          </cell>
          <cell r="L730">
            <v>4.3715846994535498E-2</v>
          </cell>
          <cell r="M730">
            <v>0.108571428571428</v>
          </cell>
          <cell r="N730">
            <v>0.66556291390728395</v>
          </cell>
          <cell r="O730">
            <v>0.67091295116772798</v>
          </cell>
          <cell r="P730">
            <v>0.21125265392781301</v>
          </cell>
          <cell r="Q730">
            <v>0.53821656050955402</v>
          </cell>
          <cell r="R730">
            <v>0.96595744680851003</v>
          </cell>
          <cell r="S730">
            <v>0.41719745222929899</v>
          </cell>
          <cell r="T730">
            <v>0.62632696390658105</v>
          </cell>
          <cell r="U730">
            <v>0.234607218683651</v>
          </cell>
          <cell r="V730">
            <v>0.15923566878980799</v>
          </cell>
          <cell r="W730">
            <v>0</v>
          </cell>
          <cell r="X730">
            <v>2</v>
          </cell>
          <cell r="Y730">
            <v>0</v>
          </cell>
          <cell r="Z730">
            <v>1</v>
          </cell>
          <cell r="AA730">
            <v>2</v>
          </cell>
          <cell r="AB730">
            <v>1</v>
          </cell>
          <cell r="AC730">
            <v>2</v>
          </cell>
          <cell r="AD730">
            <v>1</v>
          </cell>
          <cell r="AE730">
            <v>0</v>
          </cell>
          <cell r="AF730">
            <v>0</v>
          </cell>
          <cell r="AG730">
            <v>9</v>
          </cell>
          <cell r="AH730" t="str">
            <v>list(list(c(-94.426348, -94.424263, -94.424335, -94.414718, -94.414682, -94.409916, -94.409894, -94.40813, -94.408718, -94.407259, -94.414644, -94.414615, -94.41534, -94.419449, -94.419483, -94.424893, -94.424259, -94.426407, -94.426348, 41.204572, 41.203055, 41.208644, 41.208445, 41.204767, 41.204762, 41.202229, 41.20113, 41.20114, 41.199351, 41.199377, 41.196181, 41.19755, 41.197563, 41.201216, 41.201292, 41.202695, 41.202706, 41.204572)))</v>
          </cell>
        </row>
        <row r="731">
          <cell r="A731">
            <v>1931350</v>
          </cell>
          <cell r="B731" t="str">
            <v>Glenwood city, Iowa</v>
          </cell>
          <cell r="C731">
            <v>5073</v>
          </cell>
          <cell r="D731">
            <v>71790</v>
          </cell>
          <cell r="E731">
            <v>0.11799999999999999</v>
          </cell>
          <cell r="F731">
            <v>9.84003877847794E-2</v>
          </cell>
          <cell r="G731">
            <v>1.98739699466795E-2</v>
          </cell>
          <cell r="H731">
            <v>2.7E-2</v>
          </cell>
          <cell r="I731">
            <v>0.38</v>
          </cell>
          <cell r="J731">
            <v>-3.71987094325298E-2</v>
          </cell>
          <cell r="K731">
            <v>0.29816889860617601</v>
          </cell>
          <cell r="L731">
            <v>8.3111111111111094E-2</v>
          </cell>
          <cell r="M731">
            <v>0.25690741638390602</v>
          </cell>
          <cell r="N731">
            <v>0.61810154525386296</v>
          </cell>
          <cell r="O731">
            <v>0.62845010615711205</v>
          </cell>
          <cell r="P731">
            <v>0.52972399150743099</v>
          </cell>
          <cell r="Q731">
            <v>0.28343949044585898</v>
          </cell>
          <cell r="R731">
            <v>0.55638297872340403</v>
          </cell>
          <cell r="S731">
            <v>0.63694267515923497</v>
          </cell>
          <cell r="T731">
            <v>0.10297239915074299</v>
          </cell>
          <cell r="U731">
            <v>0.42781316348195297</v>
          </cell>
          <cell r="V731">
            <v>0.82377919320594395</v>
          </cell>
          <cell r="W731">
            <v>1</v>
          </cell>
          <cell r="X731">
            <v>1</v>
          </cell>
          <cell r="Y731">
            <v>1</v>
          </cell>
          <cell r="Z731">
            <v>0</v>
          </cell>
          <cell r="AA731">
            <v>1</v>
          </cell>
          <cell r="AB731">
            <v>1</v>
          </cell>
          <cell r="AC731">
            <v>1</v>
          </cell>
          <cell r="AD731">
            <v>0</v>
          </cell>
          <cell r="AE731">
            <v>1</v>
          </cell>
          <cell r="AF731">
            <v>2</v>
          </cell>
          <cell r="AG731">
            <v>9</v>
          </cell>
          <cell r="AH731" t="str">
            <v>list(list(c(-95.765631, -95.765061, -95.761052, -95.761074, -95.759795, -95.756329, -95.756348, -95.751568, -95.751483, -95.756295, -95.756307, -95.756548, -95.756252, -95.753831, -95.753819, -95.751142, -95.75035, -95.75035, -95.744772, -95.7448, -95.740242, -95.739437, -95.737249, -95.737243, -95.734277, -95.734267, -95.730573, -95.731692, -95.730317, -95.727691, -95.727695, -95.72722, -95.72405, -95.724102, -95.723813, -95.73411, -95.732962, -95.730707, -95.727872, -95.727725, -95.718579, -95.718562, 
-95.727831, -95.744265, -95.746701, -95.747076, -95.748897, -95.749007, -95.748995, -95.752279, -95.751579, -95.754024, -95.75664, -95.764376, -95.763829, -95.765903, -95.765631, 41.045726, 41.045186, 41.045163, 41.043224, 41.041937, 41.040457, 41.037921, 41.037914, 41.045122, 41.045135, 41.046859, 41.046887, 41.057776, 41.057793, 41.059605, 41.060964, 41.060204, 41.060818, 41.06086, 41.059618, 41.059014, 41.057707, 41.057683, 41.059464, 41.059443, 41.056767, 41.056727, 41.053658, 41.053647, 41.05574, 
41.051917, 41.050598, 41.050568, 41.04752, 41.047242, 41.042982, 41.042786, 41.04176, 41.041333, 41.037629, 41.037653, 41.030887, 41.031191, 41.030699, 41.031028, 41.030543, 41.030543, 41.030894, 41.031679, 41.033749, 41.03528, 41.037148, 41.037006, 41.042567, 41.043587, 41.045549, 41.045726), c(-95.751103, -95.750769, -95.751053, -95.750855, -95.748854, -95.750284, -95.751101, -95.751103, 41.059624, 41.058536, 41.05853, 41.057807, 41.057853, 41.060108, 41.059818, 41.059624)))</v>
          </cell>
        </row>
        <row r="732">
          <cell r="A732">
            <v>1973155</v>
          </cell>
          <cell r="B732" t="str">
            <v>Silver City city, Iowa</v>
          </cell>
          <cell r="C732">
            <v>245</v>
          </cell>
          <cell r="D732">
            <v>67250</v>
          </cell>
          <cell r="E732">
            <v>0.19800000000000001</v>
          </cell>
          <cell r="F732">
            <v>7.69230769230769E-2</v>
          </cell>
          <cell r="G732">
            <v>0</v>
          </cell>
          <cell r="H732">
            <v>4.9000000000000002E-2</v>
          </cell>
          <cell r="I732">
            <v>0.35199999999999998</v>
          </cell>
          <cell r="J732">
            <v>0</v>
          </cell>
          <cell r="K732">
            <v>0.45551601423487498</v>
          </cell>
          <cell r="L732">
            <v>0.133333333333333</v>
          </cell>
          <cell r="M732">
            <v>0.27972027972027902</v>
          </cell>
          <cell r="N732">
            <v>0.52538631346578302</v>
          </cell>
          <cell r="O732">
            <v>0.88110403397027603</v>
          </cell>
          <cell r="P732">
            <v>0.40870488322717602</v>
          </cell>
          <cell r="Q732">
            <v>0</v>
          </cell>
          <cell r="R732">
            <v>0.77978723404255301</v>
          </cell>
          <cell r="S732">
            <v>0.50318471337579596</v>
          </cell>
          <cell r="T732">
            <v>0.49150743099787603</v>
          </cell>
          <cell r="U732">
            <v>0.66985138004246203</v>
          </cell>
          <cell r="V732">
            <v>0.87473460721868301</v>
          </cell>
          <cell r="W732">
            <v>1</v>
          </cell>
          <cell r="X732">
            <v>2</v>
          </cell>
          <cell r="Y732">
            <v>1</v>
          </cell>
          <cell r="Z732">
            <v>0</v>
          </cell>
          <cell r="AA732">
            <v>2</v>
          </cell>
          <cell r="AB732">
            <v>1</v>
          </cell>
          <cell r="AC732">
            <v>1</v>
          </cell>
          <cell r="AD732">
            <v>1</v>
          </cell>
          <cell r="AE732">
            <v>1</v>
          </cell>
          <cell r="AF732">
            <v>2</v>
          </cell>
          <cell r="AG732">
            <v>12</v>
          </cell>
          <cell r="AH732" t="str">
            <v>list(list(c(-95.642244, -95.638666, -95.638608, -95.636059, -95.636225, -95.633826, -95.633873, -95.642211, -95.643145, -95.642244, 41.113308, 41.113364, 41.116986, 41.116439, 41.114456, 41.114416, 41.107898, 41.107819, 41.111126, 41.113308)))</v>
          </cell>
        </row>
        <row r="733">
          <cell r="A733">
            <v>1922845</v>
          </cell>
          <cell r="B733" t="str">
            <v>Dunkerton city, Iowa</v>
          </cell>
          <cell r="C733">
            <v>842</v>
          </cell>
          <cell r="D733">
            <v>86413</v>
          </cell>
          <cell r="E733">
            <v>7.0000000000000007E-2</v>
          </cell>
          <cell r="F733">
            <v>4.8076923076923003E-2</v>
          </cell>
          <cell r="G733">
            <v>2.2435897435897401E-2</v>
          </cell>
          <cell r="H733">
            <v>0</v>
          </cell>
          <cell r="I733">
            <v>0.32600000000000001</v>
          </cell>
          <cell r="J733">
            <v>-1.1737089201877901E-2</v>
          </cell>
          <cell r="K733">
            <v>0.31881188118811798</v>
          </cell>
          <cell r="L733">
            <v>0.18105849582172701</v>
          </cell>
          <cell r="M733">
            <v>0.125</v>
          </cell>
          <cell r="N733">
            <v>0.85099337748344295</v>
          </cell>
          <cell r="O733">
            <v>0.34501061571125202</v>
          </cell>
          <cell r="P733">
            <v>0.226114649681528</v>
          </cell>
          <cell r="Q733">
            <v>0.31210191082802502</v>
          </cell>
          <cell r="R733">
            <v>0</v>
          </cell>
          <cell r="S733">
            <v>0.38004246284500998</v>
          </cell>
          <cell r="T733">
            <v>0.128450106157112</v>
          </cell>
          <cell r="U733">
            <v>0.81422505307855597</v>
          </cell>
          <cell r="V733">
            <v>0.21443736730360899</v>
          </cell>
          <cell r="W733">
            <v>0</v>
          </cell>
          <cell r="X733">
            <v>1</v>
          </cell>
          <cell r="Y733">
            <v>0</v>
          </cell>
          <cell r="Z733">
            <v>0</v>
          </cell>
          <cell r="AA733">
            <v>0</v>
          </cell>
          <cell r="AB733">
            <v>1</v>
          </cell>
          <cell r="AC733">
            <v>1</v>
          </cell>
          <cell r="AD733">
            <v>0</v>
          </cell>
          <cell r="AE733">
            <v>2</v>
          </cell>
          <cell r="AF733">
            <v>0</v>
          </cell>
          <cell r="AG733">
            <v>5</v>
          </cell>
          <cell r="AH733" t="str">
            <v>list(list(c(-92.170614, -92.168322, -92.16833, -92.169802, -92.165779, -92.167009, -92.163854, -92.159696, -92.160727, -92.152058, -92.158726, -92.158299, -92.155848, -92.155831, -92.153373, -92.154247, -92.154252, -92.150906, -92.150871, -92.160774, -92.160709, -92.163658, -92.163658, -92.161974, -92.165674, -92.165615, -92.170594, -92.170614, 42.577233, 42.577216, 42.579037, 42.580852, 42.580821, 42.579753, 42.578996, 42.578816, 42.580792, 42.580762, 42.577164, 42.575574, 42.57512, 42.57353, 42.57352, 
42.569921, 42.566273, 42.566258, 42.555391, 42.555432, 42.562979, 42.562997, 42.565638, 42.566303, 42.566334, 42.562699, 42.562724, 42.577233)))</v>
          </cell>
        </row>
        <row r="734">
          <cell r="A734">
            <v>1937470</v>
          </cell>
          <cell r="B734" t="str">
            <v>Hudson city, Iowa</v>
          </cell>
          <cell r="C734">
            <v>2546</v>
          </cell>
          <cell r="D734">
            <v>120481</v>
          </cell>
          <cell r="E734">
            <v>0.04</v>
          </cell>
          <cell r="F734">
            <v>2.6209677419354802E-2</v>
          </cell>
          <cell r="G734">
            <v>1.7137096774193498E-2</v>
          </cell>
          <cell r="H734">
            <v>4.4999999999999998E-2</v>
          </cell>
          <cell r="I734">
            <v>0.29599999999999999</v>
          </cell>
          <cell r="J734">
            <v>0.11568799298860601</v>
          </cell>
          <cell r="K734">
            <v>0.21965628356605801</v>
          </cell>
          <cell r="L734">
            <v>5.1606621226874302E-2</v>
          </cell>
          <cell r="M734">
            <v>0.17641129032257999</v>
          </cell>
          <cell r="N734">
            <v>0.98344370860927099</v>
          </cell>
          <cell r="O734">
            <v>0.14968152866241999</v>
          </cell>
          <cell r="P734">
            <v>0.12526539278131599</v>
          </cell>
          <cell r="Q734">
            <v>0.24416135881104001</v>
          </cell>
          <cell r="R734">
            <v>0.74255319148936105</v>
          </cell>
          <cell r="S734">
            <v>0.26433121019108202</v>
          </cell>
          <cell r="T734">
            <v>3.9278131634819503E-2</v>
          </cell>
          <cell r="U734">
            <v>0.26539278131634803</v>
          </cell>
          <cell r="V734">
            <v>0.47664543524416098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2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1</v>
          </cell>
          <cell r="AG734">
            <v>3</v>
          </cell>
          <cell r="AH734" t="str">
            <v>list(list(c(-92.475886, -92.465506, -92.436736, -92.436693, -92.431172, -92.417104, -92.417083, -92.426888, -92.4269, -92.431625, -92.436637, -92.436607, -92.441709, -92.443309, -92.443298, -92.441469, -92.441531, -92.449436, -92.451687, -92.451816, -92.456009, -92.456003, -92.461963, -92.461966, -92.465859, -92.465859, -92.475511, -92.475568, -92.470717, -92.470859, -92.475703, -92.475722, -92.470868, -92.470955, -92.466163, -92.466184, -92.470957, -92.470991, -92.466099, -92.466127, -92.468457, 
-92.468445, -92.47101, -92.471024, -92.473025, -92.47308, -92.47587, -92.475891, -92.475886, 42.465067, 42.464746, 42.464245, 42.431983, 42.432001, 42.432054, 42.421154, 42.421127, 42.422939, 42.422927, 42.416656, 42.413847, 42.413842, 42.412946, 42.406541, 42.406541, 42.399287, 42.399283, 42.398668, 42.399281, 42.39605, 42.394949, 42.395009, 42.399245, 42.401086, 42.402874, 42.402798, 42.406463, 42.406484, 42.428277, 42.42825, 42.431882, 42.431909, 42.442876, 42.442899, 42.45017, 42.450141, 42.455011, 
42.455041, 42.457461, 42.457456, 42.456111, 42.456106, 42.457451, 42.457447, 42.455615, 42.453469, 42.457441, 42.465067)))</v>
          </cell>
        </row>
        <row r="735">
          <cell r="A735">
            <v>1903610</v>
          </cell>
          <cell r="B735" t="str">
            <v>Auburn city, Iowa</v>
          </cell>
          <cell r="C735">
            <v>265</v>
          </cell>
          <cell r="D735">
            <v>58750</v>
          </cell>
          <cell r="E735">
            <v>0.16899999999999901</v>
          </cell>
          <cell r="F735">
            <v>5.7471264367816001E-2</v>
          </cell>
          <cell r="G735">
            <v>9.1954022988505704E-2</v>
          </cell>
          <cell r="H735">
            <v>1.9E-2</v>
          </cell>
          <cell r="I735">
            <v>0.27</v>
          </cell>
          <cell r="J735">
            <v>-0.17701863354037201</v>
          </cell>
          <cell r="K735">
            <v>0.44444444444444398</v>
          </cell>
          <cell r="L735">
            <v>0.103092783505154</v>
          </cell>
          <cell r="M735">
            <v>0.26436781609195398</v>
          </cell>
          <cell r="N735">
            <v>0.30022075055187603</v>
          </cell>
          <cell r="O735">
            <v>0.82802547770700596</v>
          </cell>
          <cell r="P735">
            <v>0.29405520169851301</v>
          </cell>
          <cell r="Q735">
            <v>0.88216560509554098</v>
          </cell>
          <cell r="R735">
            <v>0.43723404255319098</v>
          </cell>
          <cell r="S735">
            <v>0.16560509554140099</v>
          </cell>
          <cell r="T735">
            <v>0.467091295116772</v>
          </cell>
          <cell r="U735">
            <v>0.53821656050955402</v>
          </cell>
          <cell r="V735">
            <v>0.83651804670912899</v>
          </cell>
          <cell r="W735">
            <v>2</v>
          </cell>
          <cell r="X735">
            <v>2</v>
          </cell>
          <cell r="Y735">
            <v>0</v>
          </cell>
          <cell r="Z735">
            <v>2</v>
          </cell>
          <cell r="AA735">
            <v>1</v>
          </cell>
          <cell r="AB735">
            <v>0</v>
          </cell>
          <cell r="AC735">
            <v>2</v>
          </cell>
          <cell r="AD735">
            <v>1</v>
          </cell>
          <cell r="AE735">
            <v>1</v>
          </cell>
          <cell r="AF735">
            <v>2</v>
          </cell>
          <cell r="AG735">
            <v>13</v>
          </cell>
          <cell r="AH735" t="str">
            <v>list(list(c(-94.887457, -94.881308, -94.867982, -94.868016, -94.887504, -94.887457, 42.253166, 42.253153, 42.253154, 42.245921, 42.245985, 42.253166)))</v>
          </cell>
        </row>
        <row r="736">
          <cell r="A736">
            <v>1969645</v>
          </cell>
          <cell r="B736" t="str">
            <v>Sac City city, Iowa</v>
          </cell>
          <cell r="C736">
            <v>2063</v>
          </cell>
          <cell r="D736">
            <v>57139</v>
          </cell>
          <cell r="E736">
            <v>0.182</v>
          </cell>
          <cell r="F736">
            <v>7.0749736008447695E-2</v>
          </cell>
          <cell r="G736">
            <v>4.4350580781414899E-2</v>
          </cell>
          <cell r="H736">
            <v>2.5000000000000001E-2</v>
          </cell>
          <cell r="I736">
            <v>0.35699999999999998</v>
          </cell>
          <cell r="J736">
            <v>-7.0720720720720706E-2</v>
          </cell>
          <cell r="K736">
            <v>0.40715732613099198</v>
          </cell>
          <cell r="L736">
            <v>0.104914933837429</v>
          </cell>
          <cell r="M736">
            <v>0.23759239704329399</v>
          </cell>
          <cell r="N736">
            <v>0.26269315673289101</v>
          </cell>
          <cell r="O736">
            <v>0.85031847133757898</v>
          </cell>
          <cell r="P736">
            <v>0.37367303609341801</v>
          </cell>
          <cell r="Q736">
            <v>0.58917197452229297</v>
          </cell>
          <cell r="R736">
            <v>0.52978723404255301</v>
          </cell>
          <cell r="S736">
            <v>0.53078556263269605</v>
          </cell>
          <cell r="T736">
            <v>0.32908704883227102</v>
          </cell>
          <cell r="U736">
            <v>0.54989384288747301</v>
          </cell>
          <cell r="V736">
            <v>0.76539278131634803</v>
          </cell>
          <cell r="W736">
            <v>2</v>
          </cell>
          <cell r="X736">
            <v>2</v>
          </cell>
          <cell r="Y736">
            <v>1</v>
          </cell>
          <cell r="Z736">
            <v>1</v>
          </cell>
          <cell r="AA736">
            <v>1</v>
          </cell>
          <cell r="AB736">
            <v>1</v>
          </cell>
          <cell r="AC736">
            <v>1</v>
          </cell>
          <cell r="AD736">
            <v>0</v>
          </cell>
          <cell r="AE736">
            <v>1</v>
          </cell>
          <cell r="AF736">
            <v>2</v>
          </cell>
          <cell r="AG736">
            <v>12</v>
          </cell>
          <cell r="AH736" t="str">
            <v>list(list(c(-95.022171, -95.021952, -95.01225, -94.992678, -94.97325, -94.973385, -94.973458, -94.987742, -95.002371, -95.02217, -95.022171, 42.421958, 42.436571, 42.43648, 42.435739, 42.435771, 42.421335, 42.406909, 42.407107, 42.40731, 42.407447, 42.421958)))</v>
          </cell>
        </row>
        <row r="737">
          <cell r="A737">
            <v>1907840</v>
          </cell>
          <cell r="B737" t="str">
            <v>Boyden city, Iowa</v>
          </cell>
          <cell r="C737">
            <v>701</v>
          </cell>
          <cell r="D737">
            <v>88125</v>
          </cell>
          <cell r="E737">
            <v>0.104</v>
          </cell>
          <cell r="F737">
            <v>3.8596491228070101E-2</v>
          </cell>
          <cell r="G737">
            <v>5.96491228070175E-2</v>
          </cell>
          <cell r="H737">
            <v>5.0000000000000001E-3</v>
          </cell>
          <cell r="I737">
            <v>0.253</v>
          </cell>
          <cell r="J737">
            <v>-8.4865629420084795E-3</v>
          </cell>
          <cell r="K737">
            <v>0.41755888650963502</v>
          </cell>
          <cell r="L737">
            <v>6.9686411149825697E-3</v>
          </cell>
          <cell r="M737">
            <v>4.9122807017543797E-2</v>
          </cell>
          <cell r="N737">
            <v>0.86975717439293598</v>
          </cell>
          <cell r="O737">
            <v>0.55732484076433098</v>
          </cell>
          <cell r="P737">
            <v>0.18895966029723901</v>
          </cell>
          <cell r="Q737">
            <v>0.73142250530785502</v>
          </cell>
          <cell r="R737">
            <v>0.23297872340425499</v>
          </cell>
          <cell r="S737">
            <v>0.119957537154989</v>
          </cell>
          <cell r="T737">
            <v>0.36305732484076397</v>
          </cell>
          <cell r="U737">
            <v>0.11040339702760001</v>
          </cell>
          <cell r="V737">
            <v>4.5647558386411803E-2</v>
          </cell>
          <cell r="W737">
            <v>0</v>
          </cell>
          <cell r="X737">
            <v>1</v>
          </cell>
          <cell r="Y737">
            <v>0</v>
          </cell>
          <cell r="Z737">
            <v>2</v>
          </cell>
          <cell r="AA737">
            <v>0</v>
          </cell>
          <cell r="AB737">
            <v>0</v>
          </cell>
          <cell r="AC737">
            <v>1</v>
          </cell>
          <cell r="AD737">
            <v>1</v>
          </cell>
          <cell r="AE737">
            <v>0</v>
          </cell>
          <cell r="AF737">
            <v>0</v>
          </cell>
          <cell r="AG737">
            <v>5</v>
          </cell>
          <cell r="AH737" t="str">
            <v>list(list(c(-96.019995, -96.0103, -96.0102, -95.990256, -95.990086, -96.000026, -96.000529, -96.009951, -96.009991, -96.019833, -96.019995, 43.190124, 43.189266, 43.193427, 43.193482, 43.186242, 43.186222, 43.184425, 43.18449, 43.186225, 43.186212, 43.190124)))</v>
          </cell>
        </row>
        <row r="738">
          <cell r="A738">
            <v>1959475</v>
          </cell>
          <cell r="B738" t="str">
            <v>Orange City city, Iowa</v>
          </cell>
          <cell r="C738">
            <v>6267</v>
          </cell>
          <cell r="D738">
            <v>82122</v>
          </cell>
          <cell r="E738">
            <v>0.111999999999999</v>
          </cell>
          <cell r="F738">
            <v>2.4830699774266302E-2</v>
          </cell>
          <cell r="G738">
            <v>7.2234762979683899E-3</v>
          </cell>
          <cell r="H738">
            <v>2.7E-2</v>
          </cell>
          <cell r="I738">
            <v>0.32299999999999901</v>
          </cell>
          <cell r="J738">
            <v>4.38041305796135E-2</v>
          </cell>
          <cell r="K738">
            <v>0.20596590909090901</v>
          </cell>
          <cell r="L738">
            <v>2.2321428571428499E-2</v>
          </cell>
          <cell r="M738">
            <v>0.16613995485327299</v>
          </cell>
          <cell r="N738">
            <v>0.80132450331125804</v>
          </cell>
          <cell r="O738">
            <v>0.59872611464968095</v>
          </cell>
          <cell r="P738">
            <v>0.119957537154989</v>
          </cell>
          <cell r="Q738">
            <v>0.152866242038216</v>
          </cell>
          <cell r="R738">
            <v>0.55638297872340403</v>
          </cell>
          <cell r="S738">
            <v>0.369426751592356</v>
          </cell>
          <cell r="T738">
            <v>2.7600849256900199E-2</v>
          </cell>
          <cell r="U738">
            <v>0.145435244161358</v>
          </cell>
          <cell r="V738">
            <v>0.420382165605095</v>
          </cell>
          <cell r="W738">
            <v>0</v>
          </cell>
          <cell r="X738">
            <v>1</v>
          </cell>
          <cell r="Y738">
            <v>0</v>
          </cell>
          <cell r="Z738">
            <v>0</v>
          </cell>
          <cell r="AA738">
            <v>1</v>
          </cell>
          <cell r="AB738">
            <v>1</v>
          </cell>
          <cell r="AC738">
            <v>0</v>
          </cell>
          <cell r="AD738">
            <v>0</v>
          </cell>
          <cell r="AE738">
            <v>0</v>
          </cell>
          <cell r="AF738">
            <v>1</v>
          </cell>
          <cell r="AG738">
            <v>4</v>
          </cell>
          <cell r="AH738" t="str">
            <v>list(list(c(-96.086421, -96.08333, -96.082715, -96.081493, -96.081493, -96.08149, -96.076575, -96.076561, -96.076553, -96.076538, -96.066592, -96.061686, -96.061663, -96.05675, -96.056761, -96.054857, -96.056756, -96.056769, -96.05494, -96.054943, -96.056768, -96.056764, -96.054049, -96.041893, -96.04189, -96.036988, -96.032037, -96.032084, -96.037095, -96.037115, -96.03607, -96.027244, -96.027261, -96.028595, -96.037136, -96.044596, -96.044596, -96.048737, -96.050151, -96.050168, -96.060931, -96.065866, 
-96.06669, -96.066702, -96.071627, -96.071629, -96.076559, -96.086409, -96.086421, 42.997611, 42.997648, 42.997714, 42.997716, 42.997903, 43.001264, 43.001252, 43.005864, 43.012196, 43.015841, 43.015806, 43.016226, 43.02672, 43.026705, 43.023248, 43.023232, 43.022496, 43.020625, 43.020627, 43.019393, 43.019387, 43.016145, 43.015744, 43.015741, 43.012098, 43.012086, 43.012071, 42.997461, 42.997475, 42.994807, 42.99485, 42.99446, 42.992449, 42.989928, 42.989903, 42.989859, 42.983377, 42.98339, 42.9841, 
42.982109, 42.982239, 42.995558, 42.996976, 42.994765, 42.994874, 42.993579, 42.993646, 42.993718, 42.997611)))</v>
          </cell>
        </row>
        <row r="739">
          <cell r="A739">
            <v>1985800</v>
          </cell>
          <cell r="B739" t="str">
            <v>Williams city, Iowa</v>
          </cell>
          <cell r="C739">
            <v>307</v>
          </cell>
          <cell r="D739">
            <v>55417</v>
          </cell>
          <cell r="E739">
            <v>9.5000000000000001E-2</v>
          </cell>
          <cell r="F739">
            <v>0.103825136612021</v>
          </cell>
          <cell r="G739">
            <v>3.2786885245901599E-2</v>
          </cell>
          <cell r="H739">
            <v>0.03</v>
          </cell>
          <cell r="I739">
            <v>0.26600000000000001</v>
          </cell>
          <cell r="J739">
            <v>-0.107558139534883</v>
          </cell>
          <cell r="K739">
            <v>0.296819787985865</v>
          </cell>
          <cell r="L739">
            <v>7.1794871794871706E-2</v>
          </cell>
          <cell r="M739">
            <v>0.23497267759562801</v>
          </cell>
          <cell r="N739">
            <v>0.22626931567328901</v>
          </cell>
          <cell r="O739">
            <v>0.50424628450106102</v>
          </cell>
          <cell r="P739">
            <v>0.55626326963906503</v>
          </cell>
          <cell r="Q739">
            <v>0.450106157112526</v>
          </cell>
          <cell r="R739">
            <v>0.59574468085106302</v>
          </cell>
          <cell r="S739">
            <v>0.153927813163481</v>
          </cell>
          <cell r="T739">
            <v>9.9787685774946899E-2</v>
          </cell>
          <cell r="U739">
            <v>0.37367303609341801</v>
          </cell>
          <cell r="V739">
            <v>0.756900212314225</v>
          </cell>
          <cell r="W739">
            <v>2</v>
          </cell>
          <cell r="X739">
            <v>1</v>
          </cell>
          <cell r="Y739">
            <v>1</v>
          </cell>
          <cell r="Z739">
            <v>1</v>
          </cell>
          <cell r="AA739">
            <v>1</v>
          </cell>
          <cell r="AB739">
            <v>0</v>
          </cell>
          <cell r="AC739">
            <v>2</v>
          </cell>
          <cell r="AD739">
            <v>0</v>
          </cell>
          <cell r="AE739">
            <v>1</v>
          </cell>
          <cell r="AF739">
            <v>2</v>
          </cell>
          <cell r="AG739">
            <v>11</v>
          </cell>
          <cell r="AH739" t="str">
            <v>list(list(c(-93.548314, -93.538455, -93.538472, -93.533631, -93.533479, -93.538393, -93.538378, -93.542718, -93.543277, -93.538376, -93.538336, -93.548139, -93.548314, 42.496505, 42.496489, 42.500153, 42.500147, 42.485517, 42.485587, 42.483769, 42.483809, 42.481963, 42.481929, 42.478304, 42.478345, 42.496505)))</v>
          </cell>
        </row>
        <row r="740">
          <cell r="A740">
            <v>1944670</v>
          </cell>
          <cell r="B740" t="str">
            <v>Lester city, Iowa</v>
          </cell>
          <cell r="C740">
            <v>296</v>
          </cell>
          <cell r="D740">
            <v>99063</v>
          </cell>
          <cell r="E740">
            <v>1.4999999999999999E-2</v>
          </cell>
          <cell r="F740">
            <v>0.13157894736842099</v>
          </cell>
          <cell r="G740">
            <v>0.114035087719298</v>
          </cell>
          <cell r="H740">
            <v>0</v>
          </cell>
          <cell r="I740">
            <v>0.27</v>
          </cell>
          <cell r="J740">
            <v>6.8027210884353704E-3</v>
          </cell>
          <cell r="K740">
            <v>0.47844827586206801</v>
          </cell>
          <cell r="L740">
            <v>4.2016806722689003E-2</v>
          </cell>
          <cell r="M740">
            <v>8.7719298245614002E-2</v>
          </cell>
          <cell r="N740">
            <v>0.92273730684326705</v>
          </cell>
          <cell r="O740">
            <v>5.20169851380042E-2</v>
          </cell>
          <cell r="P740">
            <v>0.70169851380042403</v>
          </cell>
          <cell r="Q740">
            <v>0.92569002123142197</v>
          </cell>
          <cell r="R740">
            <v>0</v>
          </cell>
          <cell r="S740">
            <v>0.16560509554140099</v>
          </cell>
          <cell r="T740">
            <v>0.57537154989384198</v>
          </cell>
          <cell r="U740">
            <v>0.227176220806794</v>
          </cell>
          <cell r="V740">
            <v>9.9787685774946899E-2</v>
          </cell>
          <cell r="W740">
            <v>0</v>
          </cell>
          <cell r="X740">
            <v>0</v>
          </cell>
          <cell r="Y740">
            <v>2</v>
          </cell>
          <cell r="Z740">
            <v>2</v>
          </cell>
          <cell r="AA740">
            <v>0</v>
          </cell>
          <cell r="AB740">
            <v>0</v>
          </cell>
          <cell r="AC740">
            <v>0</v>
          </cell>
          <cell r="AD740">
            <v>1</v>
          </cell>
          <cell r="AE740">
            <v>0</v>
          </cell>
          <cell r="AF740">
            <v>0</v>
          </cell>
          <cell r="AG740">
            <v>5</v>
          </cell>
          <cell r="AH740" t="str">
            <v>list(list(c(-96.349645, -96.329666, -96.313365, -96.313231, -96.329712, -96.349496, -96.349645, 43.447548, 43.447503, 43.447606, 43.433032, 43.433052, 43.433057, 43.447548)))</v>
          </cell>
        </row>
        <row r="741">
          <cell r="A741">
            <v>1964650</v>
          </cell>
          <cell r="B741" t="str">
            <v>Primghar city, Iowa</v>
          </cell>
          <cell r="C741">
            <v>896</v>
          </cell>
          <cell r="D741">
            <v>78750</v>
          </cell>
          <cell r="E741">
            <v>6.3E-2</v>
          </cell>
          <cell r="F741">
            <v>0.109919571045576</v>
          </cell>
          <cell r="G741">
            <v>1.07238605898123E-2</v>
          </cell>
          <cell r="H741">
            <v>1.2999999999999999E-2</v>
          </cell>
          <cell r="I741">
            <v>0.37</v>
          </cell>
          <cell r="J741">
            <v>-1.43014301430143E-2</v>
          </cell>
          <cell r="K741">
            <v>0.34290271132376299</v>
          </cell>
          <cell r="L741">
            <v>6.7500000000000004E-2</v>
          </cell>
          <cell r="M741">
            <v>0.20107238605898101</v>
          </cell>
          <cell r="N741">
            <v>0.75386313465783605</v>
          </cell>
          <cell r="O741">
            <v>0.29193205944798301</v>
          </cell>
          <cell r="P741">
            <v>0.59341825902335399</v>
          </cell>
          <cell r="Q741">
            <v>0.18365180467091199</v>
          </cell>
          <cell r="R741">
            <v>0.34893617021276502</v>
          </cell>
          <cell r="S741">
            <v>0.59341825902335399</v>
          </cell>
          <cell r="T741">
            <v>0.16560509554140099</v>
          </cell>
          <cell r="U741">
            <v>0.35774946921443701</v>
          </cell>
          <cell r="V741">
            <v>0.59660297239914994</v>
          </cell>
          <cell r="W741">
            <v>0</v>
          </cell>
          <cell r="X741">
            <v>0</v>
          </cell>
          <cell r="Y741">
            <v>1</v>
          </cell>
          <cell r="Z741">
            <v>0</v>
          </cell>
          <cell r="AA741">
            <v>1</v>
          </cell>
          <cell r="AB741">
            <v>1</v>
          </cell>
          <cell r="AC741">
            <v>1</v>
          </cell>
          <cell r="AD741">
            <v>0</v>
          </cell>
          <cell r="AE741">
            <v>1</v>
          </cell>
          <cell r="AF741">
            <v>1</v>
          </cell>
          <cell r="AG741">
            <v>6</v>
          </cell>
          <cell r="AH741" t="str">
            <v>list(list(c(-95.634194, -95.634122, -95.629263, -95.629316, -95.626982, -95.626963, -95.625038, -95.624245, -95.619164, -95.619168, -95.604336, -95.604381, -95.613569, -95.61424, -95.613189, -95.613191, -95.610391, -95.610394, -95.613898, -95.614613, -95.624395, -95.624345, -95.626905, -95.628128, -95.634194, -95.634194, 43.084506, 43.095371, 43.095379, 43.091756, 43.091761, 43.093675, 43.09392, 43.095384, 43.095343, 43.091735, 43.091646, 43.084448, 43.084489, 43.083367, 43.082542, 43.080786, 43.080774, 
43.076206, 43.076231, 43.077176, 43.077267, 43.080893, 43.080882, 43.08088, 43.08087, 43.084506)))</v>
          </cell>
        </row>
        <row r="742">
          <cell r="A742">
            <v>1957675</v>
          </cell>
          <cell r="B742" t="str">
            <v>Norwalk city, Iowa</v>
          </cell>
          <cell r="C742">
            <v>12799</v>
          </cell>
          <cell r="D742">
            <v>102722</v>
          </cell>
          <cell r="E742">
            <v>4.2000000000000003E-2</v>
          </cell>
          <cell r="F742">
            <v>7.4331550802139004E-2</v>
          </cell>
          <cell r="G742">
            <v>2.9946524064171101E-2</v>
          </cell>
          <cell r="H742">
            <v>3.4000000000000002E-2</v>
          </cell>
          <cell r="I742">
            <v>0.28100000000000003</v>
          </cell>
          <cell r="J742">
            <v>0.43085522638345403</v>
          </cell>
          <cell r="K742">
            <v>0.23891726251276801</v>
          </cell>
          <cell r="L742">
            <v>3.60824742268041E-2</v>
          </cell>
          <cell r="M742">
            <v>0.193582887700534</v>
          </cell>
          <cell r="N742">
            <v>0.93929359823399505</v>
          </cell>
          <cell r="O742">
            <v>0.16348195329087001</v>
          </cell>
          <cell r="P742">
            <v>0.39278131634819502</v>
          </cell>
          <cell r="Q742">
            <v>0.402335456475583</v>
          </cell>
          <cell r="R742">
            <v>0.64361702127659504</v>
          </cell>
          <cell r="S742">
            <v>0.200636942675159</v>
          </cell>
          <cell r="T742">
            <v>5.20169851380042E-2</v>
          </cell>
          <cell r="U742">
            <v>0.19002123142250499</v>
          </cell>
          <cell r="V742">
            <v>0.55520169851379997</v>
          </cell>
          <cell r="W742">
            <v>0</v>
          </cell>
          <cell r="X742">
            <v>0</v>
          </cell>
          <cell r="Y742">
            <v>1</v>
          </cell>
          <cell r="Z742">
            <v>1</v>
          </cell>
          <cell r="AA742">
            <v>1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1</v>
          </cell>
          <cell r="AG742">
            <v>4</v>
          </cell>
          <cell r="AH742" t="str">
            <v>list(list(c(-93.731959, -93.707322, -93.698102, -93.698154, -93.674217, -93.674276, -93.658892, -93.657784, -93.654591, -93.654679, -93.654832, -93.659674, -93.659759, -93.664563, -93.664645, -93.659848, -93.659829, -93.655011, -93.655028, -93.656302, -93.655037, -93.655044, -93.652418, -93.650484, -93.645328, -93.645312, -93.644503, -93.650154, -93.650136, -93.654949, -93.65496, -93.65735, -93.657434, -93.668489, -93.668477, -93.669491, -93.674021, -93.67905, -93.678718, -93.674137, -93.674089, 
-93.669385, -93.669385, -93.664661, -93.664675, -93.665028, -93.667387, -93.667158, -93.668807, -93.671621, -93.672444, -93.673434, -93.674104, -93.674331, -93.678915, -93.678916, -93.683696, -93.68369, -93.688489, -93.688499, -93.693298, -93.693283, -93.698029, -93.698002, -93.702759, -93.702745, -93.709785, -93.711267, -93.712253, -93.712456, -93.724783, -93.726517, -93.726507, -93.731254, -93.731305, -93.731694, -93.731959, 41.512087, 41.512073, 41.511979, 41.513524, 41.514023, 41.512065, 41.512062, 
41.507888, 41.508901, 41.504804, 41.49756, 41.497516, 41.490213, 41.490191, 41.482981, 41.482941, 41.484765, 41.484729, 41.483361, 41.483379, 41.480527, 41.481323, 41.481343, 41.482666, 41.482912, 41.476126, 41.475358, 41.475649, 41.468199, 41.468215, 41.470088, 41.470048, 41.475593, 41.475357, 41.469838, 41.468039, 41.467974, 41.468003, 41.457132, 41.457081, 41.458466, 41.457159, 41.456283, 41.456366, 41.453466, 41.450992, 41.45141, 41.449486, 41.448189, 41.448049, 41.446248, 41.446233, 41.449847, 
41.453395, 41.453497, 41.457198, 41.457225, 41.460833, 41.460868, 41.457245, 41.457274, 41.46091, 41.460964, 41.468235, 41.468248, 41.47559, 41.475716, 41.476368, 41.477893, 41.475641, 41.475714, 41.47732, 41.475725, 41.475755, 41.483037, 41.501296, 41.512087)))</v>
          </cell>
        </row>
        <row r="743">
          <cell r="A743">
            <v>1948675</v>
          </cell>
          <cell r="B743" t="str">
            <v>Maloy city, Iowa</v>
          </cell>
          <cell r="C743">
            <v>22</v>
          </cell>
          <cell r="D743">
            <v>59750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0.30399999999999999</v>
          </cell>
          <cell r="J743">
            <v>-0.24137931034482701</v>
          </cell>
          <cell r="K743">
            <v>0.17391304347826</v>
          </cell>
          <cell r="L743">
            <v>0</v>
          </cell>
          <cell r="M743">
            <v>0</v>
          </cell>
          <cell r="N743">
            <v>0.33002207505518699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0.289808917197452</v>
          </cell>
          <cell r="T743">
            <v>1.48619957537154E-2</v>
          </cell>
          <cell r="U743">
            <v>0</v>
          </cell>
          <cell r="V743">
            <v>0</v>
          </cell>
          <cell r="W743">
            <v>1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2</v>
          </cell>
          <cell r="AD743">
            <v>0</v>
          </cell>
          <cell r="AE743">
            <v>0</v>
          </cell>
          <cell r="AF743">
            <v>0</v>
          </cell>
          <cell r="AG743">
            <v>3</v>
          </cell>
          <cell r="AH743" t="str">
            <v>list(list(c(-94.419066, -94.419059, -94.40483, -94.404912, -94.40964, -94.409603, -94.41475, -94.414571, -94.419093, -94.419066, 40.675761, 40.679127, 40.679263, 40.66832, 40.668293, 40.664702, 40.664682, 40.668267, 40.668274, 40.675761)))</v>
          </cell>
        </row>
        <row r="744">
          <cell r="A744">
            <v>1980445</v>
          </cell>
          <cell r="B744" t="str">
            <v>Van Meter city, Iowa</v>
          </cell>
          <cell r="C744">
            <v>1484</v>
          </cell>
          <cell r="D744">
            <v>135139</v>
          </cell>
          <cell r="E744">
            <v>2.5999999999999999E-2</v>
          </cell>
          <cell r="F744">
            <v>4.8289738430583498E-2</v>
          </cell>
          <cell r="G744">
            <v>8.0482897384305807E-3</v>
          </cell>
          <cell r="H744">
            <v>1.9E-2</v>
          </cell>
          <cell r="I744">
            <v>0.22899999999999901</v>
          </cell>
          <cell r="J744">
            <v>0.46062992125984198</v>
          </cell>
          <cell r="K744">
            <v>0.254016064257028</v>
          </cell>
          <cell r="L744">
            <v>9.9601593625498006E-3</v>
          </cell>
          <cell r="M744">
            <v>8.4507042253521097E-2</v>
          </cell>
          <cell r="N744">
            <v>0.99668874172185395</v>
          </cell>
          <cell r="O744">
            <v>8.5987261146496796E-2</v>
          </cell>
          <cell r="P744">
            <v>0.227176220806794</v>
          </cell>
          <cell r="Q744">
            <v>0.15817409766454299</v>
          </cell>
          <cell r="R744">
            <v>0.43723404255319098</v>
          </cell>
          <cell r="S744">
            <v>7.32484076433121E-2</v>
          </cell>
          <cell r="T744">
            <v>6.3694267515923497E-2</v>
          </cell>
          <cell r="U744">
            <v>0.115711252653927</v>
          </cell>
          <cell r="V744">
            <v>9.3418259023354502E-2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1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1</v>
          </cell>
          <cell r="AH744" t="str">
            <v>list(list(c(-93.966073, -93.964218, -93.963499, -93.964492, -93.96188, -93.961811, -93.964197, -93.96416, -93.957864, -93.952706, -93.952237, -93.948405, -93.944905, -93.944915, -93.942499, -93.942517, -93.930529, -93.930518, -93.928113, -93.928073, -93.923272, -93.923326, -93.9161, -93.916144, -93.91615, -93.920997, -93.925809, -93.930632, -93.940813, -93.940832, -93.940282, -93.930679, -93.930739, -93.925986, -93.925553, -93.913954, -93.911771, -93.912625, -93.910263, -93.90666, -93.90665, -93.911394, 
-93.911402, -93.92594, -93.925873, -93.94035, -93.940298, -93.952142, -93.953074, -93.952231, -93.954396, -93.95473, -93.954631, -93.955885, -93.959507, -93.95929, -93.958112, -93.961797, -93.966139, -93.966073, 41.524332, 41.524335, 41.52729, 41.528507, 41.528499, 41.539292, 41.540454, 41.545138, 41.546372, 41.546411, 41.54706, 41.548587, 41.549511, 41.544652, 41.54465, 41.542848, 41.542899, 41.539259, 41.539248, 41.542895, 41.542868, 41.535596, 41.535561, 41.528346, 41.527531, 41.527579, 41.527201, 
41.527987, 41.528604, 41.524917, 41.517753, 41.517703, 41.510435, 41.510405, 41.510397, 41.510305, 41.511257, 41.512682, 41.513847, 41.513815, 41.510318, 41.510309, 41.506637, 41.506811, 41.503225, 41.503264, 41.51047, 41.510468, 41.511904, 41.514089, 41.514082, 41.517726, 41.527773, 41.52612, 41.524927, 41.522633, 41.521301, 41.521289, 41.519289, 41.524332)))</v>
          </cell>
        </row>
        <row r="745">
          <cell r="A745">
            <v>1940260</v>
          </cell>
          <cell r="B745" t="str">
            <v>Kanawha city, Iowa</v>
          </cell>
          <cell r="C745">
            <v>658</v>
          </cell>
          <cell r="D745">
            <v>68250</v>
          </cell>
          <cell r="E745">
            <v>8.6999999999999994E-2</v>
          </cell>
          <cell r="F745">
            <v>0.13186813186813101</v>
          </cell>
          <cell r="G745">
            <v>5.4945054945054903E-2</v>
          </cell>
          <cell r="H745">
            <v>1.2999999999999999E-2</v>
          </cell>
          <cell r="I745">
            <v>0.29299999999999998</v>
          </cell>
          <cell r="J745">
            <v>9.2024539877300603E-3</v>
          </cell>
          <cell r="K745">
            <v>0.42399999999999999</v>
          </cell>
          <cell r="L745">
            <v>0.241685144124168</v>
          </cell>
          <cell r="M745">
            <v>0.159340659340659</v>
          </cell>
          <cell r="N745">
            <v>0.54304635761589404</v>
          </cell>
          <cell r="O745">
            <v>0.44904458598726099</v>
          </cell>
          <cell r="P745">
            <v>0.70488322717621998</v>
          </cell>
          <cell r="Q745">
            <v>0.69214437367303605</v>
          </cell>
          <cell r="R745">
            <v>0.34893617021276502</v>
          </cell>
          <cell r="S745">
            <v>0.25053078556263197</v>
          </cell>
          <cell r="T745">
            <v>0.38322717622080599</v>
          </cell>
          <cell r="U745">
            <v>0.904458598726114</v>
          </cell>
          <cell r="V745">
            <v>0.39278131634819502</v>
          </cell>
          <cell r="W745">
            <v>1</v>
          </cell>
          <cell r="X745">
            <v>1</v>
          </cell>
          <cell r="Y745">
            <v>2</v>
          </cell>
          <cell r="Z745">
            <v>2</v>
          </cell>
          <cell r="AA745">
            <v>1</v>
          </cell>
          <cell r="AB745">
            <v>0</v>
          </cell>
          <cell r="AC745">
            <v>0</v>
          </cell>
          <cell r="AD745">
            <v>1</v>
          </cell>
          <cell r="AE745">
            <v>2</v>
          </cell>
          <cell r="AF745">
            <v>1</v>
          </cell>
          <cell r="AG745">
            <v>11</v>
          </cell>
          <cell r="AH745" t="str">
            <v>list(list(c(-93.812893, -93.804541, -93.804543, -93.801452, -93.803036, -93.802976, -93.783439, -93.783377, -93.773615, -93.773504, -93.783328, -93.783269, -93.803028, -93.803, -93.812948, -93.812893, 42.93789, 42.937843, 42.936681, 42.936672, 42.937829, 42.945049, 42.945107, 42.937807, 42.937986, 42.930747, 42.930602, 42.923423, 42.923293, 42.930514, 42.930558, 42.93789)))</v>
          </cell>
        </row>
        <row r="746">
          <cell r="A746">
            <v>1926895</v>
          </cell>
          <cell r="B746" t="str">
            <v>Farmington city, Iowa</v>
          </cell>
          <cell r="C746">
            <v>579</v>
          </cell>
          <cell r="D746">
            <v>53333</v>
          </cell>
          <cell r="E746">
            <v>0.16300000000000001</v>
          </cell>
          <cell r="F746">
            <v>6.25E-2</v>
          </cell>
          <cell r="G746">
            <v>4.6875E-2</v>
          </cell>
          <cell r="H746">
            <v>8.0000000000000002E-3</v>
          </cell>
          <cell r="I746">
            <v>0.42699999999999999</v>
          </cell>
          <cell r="J746">
            <v>-0.12801204819277101</v>
          </cell>
          <cell r="K746">
            <v>0.48860759493670802</v>
          </cell>
          <cell r="L746">
            <v>0.164383561643835</v>
          </cell>
          <cell r="M746">
            <v>0.2265625</v>
          </cell>
          <cell r="N746">
            <v>0.17991169977924901</v>
          </cell>
          <cell r="O746">
            <v>0.81422505307855597</v>
          </cell>
          <cell r="P746">
            <v>0.31953290870488299</v>
          </cell>
          <cell r="Q746">
            <v>0.61464968152866195</v>
          </cell>
          <cell r="R746">
            <v>0.275531914893617</v>
          </cell>
          <cell r="S746">
            <v>0.78343949044585903</v>
          </cell>
          <cell r="T746">
            <v>0.611464968152866</v>
          </cell>
          <cell r="U746">
            <v>0.78025477707006297</v>
          </cell>
          <cell r="V746">
            <v>0.727176220806794</v>
          </cell>
          <cell r="W746">
            <v>2</v>
          </cell>
          <cell r="X746">
            <v>2</v>
          </cell>
          <cell r="Y746">
            <v>0</v>
          </cell>
          <cell r="Z746">
            <v>1</v>
          </cell>
          <cell r="AA746">
            <v>0</v>
          </cell>
          <cell r="AB746">
            <v>2</v>
          </cell>
          <cell r="AC746">
            <v>2</v>
          </cell>
          <cell r="AD746">
            <v>1</v>
          </cell>
          <cell r="AE746">
            <v>2</v>
          </cell>
          <cell r="AF746">
            <v>2</v>
          </cell>
          <cell r="AG746">
            <v>14</v>
          </cell>
          <cell r="AH746" t="str">
            <v>list(list(c(-91.74547, -91.740851, -91.740058, -91.738128, -91.735888, -91.734016, -91.731319, -91.73699, -91.738139, -91.741165, -91.746681, -91.74547, 40.644524, 40.646546, 40.644987, 40.645578, 40.641363, 40.64109, 40.632818, 40.631261, 40.633441, 40.633166, 40.644156, 40.644524)))</v>
          </cell>
        </row>
        <row r="747">
          <cell r="A747">
            <v>1984585</v>
          </cell>
          <cell r="B747" t="str">
            <v>West Point city, Iowa</v>
          </cell>
          <cell r="C747">
            <v>921</v>
          </cell>
          <cell r="D747">
            <v>73125</v>
          </cell>
          <cell r="E747">
            <v>0.10199999999999999</v>
          </cell>
          <cell r="F747">
            <v>0.12694300518134699</v>
          </cell>
          <cell r="G747">
            <v>6.7357512953367796E-2</v>
          </cell>
          <cell r="H747">
            <v>1.39999999999999E-2</v>
          </cell>
          <cell r="I747">
            <v>0.46700000000000003</v>
          </cell>
          <cell r="J747">
            <v>-4.6583850931677002E-2</v>
          </cell>
          <cell r="K747">
            <v>0.36850393700787398</v>
          </cell>
          <cell r="L747">
            <v>8.5308056872037893E-2</v>
          </cell>
          <cell r="M747">
            <v>0.16321243523316001</v>
          </cell>
          <cell r="N747">
            <v>0.65231788079470199</v>
          </cell>
          <cell r="O747">
            <v>0.53927813163481897</v>
          </cell>
          <cell r="P747">
            <v>0.67834394904458595</v>
          </cell>
          <cell r="Q747">
            <v>0.790870488322717</v>
          </cell>
          <cell r="R747">
            <v>0.35957446808510601</v>
          </cell>
          <cell r="S747">
            <v>0.87367303609341795</v>
          </cell>
          <cell r="T747">
            <v>0.22823779193205901</v>
          </cell>
          <cell r="U747">
            <v>0.436305732484076</v>
          </cell>
          <cell r="V747">
            <v>0.40976645435244102</v>
          </cell>
          <cell r="W747">
            <v>1</v>
          </cell>
          <cell r="X747">
            <v>1</v>
          </cell>
          <cell r="Y747">
            <v>2</v>
          </cell>
          <cell r="Z747">
            <v>2</v>
          </cell>
          <cell r="AA747">
            <v>1</v>
          </cell>
          <cell r="AB747">
            <v>2</v>
          </cell>
          <cell r="AC747">
            <v>1</v>
          </cell>
          <cell r="AD747">
            <v>0</v>
          </cell>
          <cell r="AE747">
            <v>1</v>
          </cell>
          <cell r="AF747">
            <v>1</v>
          </cell>
          <cell r="AG747">
            <v>12</v>
          </cell>
          <cell r="AH747" t="str">
            <v>list(list(c(-91.461058, -91.456647, -91.456648, -91.458515, -91.458601, -91.451137, -91.448915, -91.449003, -91.446981, -91.446408, -91.445684, -91.444342, -91.444347, -91.444349, -91.446632, -91.44663, -91.448329, -91.448202, -91.44618, -91.446182, -91.448121, -91.448288, -91.449893, -91.449893, -91.451303, -91.451598, -91.458522, -91.461077, -91.461058, 40.711324, 40.7113, 40.713491, 40.713809, 40.722229, 40.722277, 40.72263, 40.719449, 40.718087, 40.718036, 40.718145, 40.718152, 40.716586, 40.715319, 
40.715321, 40.713368, 40.713377, 40.712072, 40.711449, 40.71011, 40.710111, 40.704061, 40.704062, 40.707145, 40.705195, 40.708763, 40.707919, 40.707204, 40.711324)))</v>
          </cell>
        </row>
        <row r="748">
          <cell r="A748">
            <v>1904375</v>
          </cell>
          <cell r="B748" t="str">
            <v>Balltown city, Iowa</v>
          </cell>
          <cell r="C748">
            <v>79</v>
          </cell>
          <cell r="D748">
            <v>103750</v>
          </cell>
          <cell r="E748">
            <v>2.79999999999999E-2</v>
          </cell>
          <cell r="F748">
            <v>0.08</v>
          </cell>
          <cell r="G748">
            <v>0</v>
          </cell>
          <cell r="H748">
            <v>0</v>
          </cell>
          <cell r="I748">
            <v>0.33299999999999902</v>
          </cell>
          <cell r="J748">
            <v>0.16176470588235201</v>
          </cell>
          <cell r="K748">
            <v>0.42</v>
          </cell>
          <cell r="L748">
            <v>0</v>
          </cell>
          <cell r="M748">
            <v>0.28000000000000003</v>
          </cell>
          <cell r="N748">
            <v>0.943708609271523</v>
          </cell>
          <cell r="O748">
            <v>9.6602972399150694E-2</v>
          </cell>
          <cell r="P748">
            <v>0.43099787685774898</v>
          </cell>
          <cell r="Q748">
            <v>0</v>
          </cell>
          <cell r="R748">
            <v>0</v>
          </cell>
          <cell r="S748">
            <v>0.40658174097664501</v>
          </cell>
          <cell r="T748">
            <v>0.371549893842887</v>
          </cell>
          <cell r="U748">
            <v>0</v>
          </cell>
          <cell r="V748">
            <v>0.87579617834394896</v>
          </cell>
          <cell r="W748">
            <v>0</v>
          </cell>
          <cell r="X748">
            <v>0</v>
          </cell>
          <cell r="Y748">
            <v>1</v>
          </cell>
          <cell r="Z748">
            <v>0</v>
          </cell>
          <cell r="AA748">
            <v>0</v>
          </cell>
          <cell r="AB748">
            <v>1</v>
          </cell>
          <cell r="AC748">
            <v>0</v>
          </cell>
          <cell r="AD748">
            <v>1</v>
          </cell>
          <cell r="AE748">
            <v>0</v>
          </cell>
          <cell r="AF748">
            <v>2</v>
          </cell>
          <cell r="AG748">
            <v>5</v>
          </cell>
          <cell r="AH748" t="str">
            <v>list(list(c(-90.874053, -90.872867, -90.870271, -90.870211, -90.872546, -90.868335, -90.868308, -90.86822, -90.868158, -90.868132, -90.86821, -90.864878, -90.869134, -90.870468, -90.869847, -90.871142, -90.873127, -90.874053, 42.633214, 42.634943, 42.636644, 42.638901, 42.638998, 42.641471, 42.641471, 42.641471, 42.641453, 42.641445, 42.637828, 42.635861, 42.636837, 42.635852, 42.634232, 42.634239, 42.632974, 42.633214)))</v>
          </cell>
        </row>
        <row r="749">
          <cell r="A749">
            <v>1904510</v>
          </cell>
          <cell r="B749" t="str">
            <v>Bankston city, Iowa</v>
          </cell>
          <cell r="C749">
            <v>23</v>
          </cell>
          <cell r="D749" t="str">
            <v>NA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-0.08</v>
          </cell>
          <cell r="K749">
            <v>7.1428571428571397E-2</v>
          </cell>
          <cell r="L749">
            <v>0</v>
          </cell>
          <cell r="M749">
            <v>0.14285714285714199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2.1231422505307799E-3</v>
          </cell>
          <cell r="U749">
            <v>0</v>
          </cell>
          <cell r="V749">
            <v>0.290870488322717</v>
          </cell>
          <cell r="W749">
            <v>2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2</v>
          </cell>
          <cell r="AD749">
            <v>0</v>
          </cell>
          <cell r="AE749">
            <v>0</v>
          </cell>
          <cell r="AF749">
            <v>0</v>
          </cell>
          <cell r="AG749">
            <v>4</v>
          </cell>
          <cell r="AH749" t="str">
            <v>list(list(c(-90.961178, -90.961178, -90.960809, -90.956229, -90.956299, -90.961189, -90.961178, 42.503605, 42.503789, 42.503782, 42.503695, 42.500089, 42.500167, 42.503605)), list(c(-90.96611, -90.961162, -90.961205, -90.963368, -90.96334, -90.960028, -90.961106, -90.961039, -90.956221, -90.95622, -90.961173, -90.961178, -90.961178, -90.961294, -90.966114, -90.96611, 42.511152, 42.511066, 42.517958, 42.518411, 42.520231, 42.519265, 42.517957, 42.511063, 42.510981, 42.508003, 42.507582, 42.504028, 
42.503789, 42.503791, 42.503875, 42.511152)))</v>
          </cell>
        </row>
        <row r="750">
          <cell r="A750">
            <v>1912630</v>
          </cell>
          <cell r="B750" t="str">
            <v>Centralia city, Iowa</v>
          </cell>
          <cell r="C750">
            <v>116</v>
          </cell>
          <cell r="D750">
            <v>77500</v>
          </cell>
          <cell r="E750">
            <v>0</v>
          </cell>
          <cell r="F750">
            <v>0</v>
          </cell>
          <cell r="G750">
            <v>0</v>
          </cell>
          <cell r="H750">
            <v>1.39999999999999E-2</v>
          </cell>
          <cell r="I750">
            <v>0.14599999999999999</v>
          </cell>
          <cell r="J750">
            <v>-0.134328358208955</v>
          </cell>
          <cell r="K750">
            <v>0.32432432432432401</v>
          </cell>
          <cell r="L750">
            <v>0</v>
          </cell>
          <cell r="M750">
            <v>0.32</v>
          </cell>
          <cell r="N750">
            <v>0.73289183222957999</v>
          </cell>
          <cell r="O750">
            <v>0</v>
          </cell>
          <cell r="P750">
            <v>0</v>
          </cell>
          <cell r="Q750">
            <v>0</v>
          </cell>
          <cell r="R750">
            <v>0.35957446808510601</v>
          </cell>
          <cell r="S750">
            <v>3.1847133757961698E-3</v>
          </cell>
          <cell r="T750">
            <v>0.13588110403397</v>
          </cell>
          <cell r="U750">
            <v>0</v>
          </cell>
          <cell r="V750">
            <v>0.94585987261146498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1</v>
          </cell>
          <cell r="AB750">
            <v>0</v>
          </cell>
          <cell r="AC750">
            <v>2</v>
          </cell>
          <cell r="AD750">
            <v>0</v>
          </cell>
          <cell r="AE750">
            <v>0</v>
          </cell>
          <cell r="AF750">
            <v>2</v>
          </cell>
          <cell r="AG750">
            <v>5</v>
          </cell>
          <cell r="AH750" t="str">
            <v>list(list(c(-90.848577, -90.840323, -90.838717, -90.838723, -90.825146, -90.825142, -90.828851, -90.82883, -90.830593, -90.830663, -90.837847, -90.838351, -90.839655, -90.842466, -90.847194, -90.848567, -90.848577, 42.474319, 42.474308, 42.473975, 42.477964, 42.477998, 42.474384, 42.474351, 42.470728, 42.470712, 42.465648, 42.465635, 42.468348, 42.469005, 42.467517, 42.470678, 42.47068, 42.474319)))</v>
          </cell>
        </row>
        <row r="751">
          <cell r="A751">
            <v>1926760</v>
          </cell>
          <cell r="B751" t="str">
            <v>Farley city, Iowa</v>
          </cell>
          <cell r="C751">
            <v>1766</v>
          </cell>
          <cell r="D751">
            <v>97143</v>
          </cell>
          <cell r="E751">
            <v>3.5999999999999997E-2</v>
          </cell>
          <cell r="F751">
            <v>5.2173913043478203E-2</v>
          </cell>
          <cell r="G751">
            <v>1.30434782608695E-2</v>
          </cell>
          <cell r="H751">
            <v>4.9000000000000002E-2</v>
          </cell>
          <cell r="I751">
            <v>0.27</v>
          </cell>
          <cell r="J751">
            <v>0.148991541964866</v>
          </cell>
          <cell r="K751">
            <v>0.439024390243902</v>
          </cell>
          <cell r="L751">
            <v>2.5423728813559299E-2</v>
          </cell>
          <cell r="M751">
            <v>0.14492753623188401</v>
          </cell>
          <cell r="N751">
            <v>0.91501103752759305</v>
          </cell>
          <cell r="O751">
            <v>0.13057324840764301</v>
          </cell>
          <cell r="P751">
            <v>0.24734607218683599</v>
          </cell>
          <cell r="Q751">
            <v>0.200636942675159</v>
          </cell>
          <cell r="R751">
            <v>0.77978723404255301</v>
          </cell>
          <cell r="S751">
            <v>0.16560509554140099</v>
          </cell>
          <cell r="T751">
            <v>0.450106157112526</v>
          </cell>
          <cell r="U751">
            <v>0.15498938428874701</v>
          </cell>
          <cell r="V751">
            <v>0.29830148619957497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2</v>
          </cell>
          <cell r="AB751">
            <v>0</v>
          </cell>
          <cell r="AC751">
            <v>0</v>
          </cell>
          <cell r="AD751">
            <v>1</v>
          </cell>
          <cell r="AE751">
            <v>0</v>
          </cell>
          <cell r="AF751">
            <v>0</v>
          </cell>
          <cell r="AG751">
            <v>3</v>
          </cell>
          <cell r="AH751" t="str">
            <v>list(list(c(-91.028703, -91.023745, -91.018895, -91.018839, -91.02847, -91.023756, -91.023778, -91.018941, -91.018893, -91.013856, -90.995582, -90.995705, -90.998111, -90.998138, -91.013909, -91.013881, -91.018859, -91.018873, -91.024637, -91.023793, -91.018858, -91.018835, -91.020471, -91.022498, -91.028681, -91.028703, 42.450513, 42.449703, 42.448216, 42.448461, 42.451444, 42.450701, 42.455305, 42.45527, 42.451664, 42.451645, 42.451396, 42.436983, 42.436977, 42.433346, 42.433394, 42.437019, 42.437075, 
42.440339, 42.439879, 42.443302, 42.443263, 42.445657, 42.44733, 42.448031, 42.448057, 42.450513)))</v>
          </cell>
        </row>
        <row r="752">
          <cell r="A752">
            <v>1966810</v>
          </cell>
          <cell r="B752" t="str">
            <v>Rickardsville city, Iowa</v>
          </cell>
          <cell r="C752">
            <v>202</v>
          </cell>
          <cell r="D752">
            <v>102500</v>
          </cell>
          <cell r="E752">
            <v>1.2999999999999999E-2</v>
          </cell>
          <cell r="F752">
            <v>0</v>
          </cell>
          <cell r="G752">
            <v>4.2553191489361701E-2</v>
          </cell>
          <cell r="H752">
            <v>3.1E-2</v>
          </cell>
          <cell r="I752">
            <v>0.28699999999999998</v>
          </cell>
          <cell r="J752">
            <v>0.109890109890109</v>
          </cell>
          <cell r="K752">
            <v>0.38857142857142801</v>
          </cell>
          <cell r="L752">
            <v>0</v>
          </cell>
          <cell r="M752">
            <v>0.13829787234042501</v>
          </cell>
          <cell r="N752">
            <v>0.93818984547461304</v>
          </cell>
          <cell r="O752">
            <v>4.4585987261146397E-2</v>
          </cell>
          <cell r="P752">
            <v>0</v>
          </cell>
          <cell r="Q752">
            <v>0.56900212314224996</v>
          </cell>
          <cell r="R752">
            <v>0.60957446808510596</v>
          </cell>
          <cell r="S752">
            <v>0.22080679405520101</v>
          </cell>
          <cell r="T752">
            <v>0.27707006369426701</v>
          </cell>
          <cell r="U752">
            <v>0</v>
          </cell>
          <cell r="V752">
            <v>0.27070063694267499</v>
          </cell>
          <cell r="W752">
            <v>0</v>
          </cell>
          <cell r="X752">
            <v>0</v>
          </cell>
          <cell r="Y752">
            <v>0</v>
          </cell>
          <cell r="Z752">
            <v>1</v>
          </cell>
          <cell r="AA752">
            <v>1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2</v>
          </cell>
          <cell r="AH752" t="str">
            <v>list(list(c(-90.904313, -90.903004, -90.902364, -90.90068, -90.90006, -90.897608, -90.897463, -90.868268, -90.868167, -90.863301, -90.858348, -90.858224, -90.863216, -90.868076, -90.868053, -90.873029, -90.873074, -90.877953, -90.878001, -90.88289, -90.882904, -90.883966, -90.883983, -90.889823, -90.890931, -90.891212, -90.892591, -90.892701, -90.896278, -90.896298, -90.897616, -90.897825, -90.899658, -90.903063, -90.904361, -90.904313, 42.58686, 42.586983, 42.587758, 42.587775, 42.58807, 42.588063, 
42.586967, 42.58696, 42.579679, 42.579679, 42.579659, 42.572381, 42.572388, 42.572401, 42.57603, 42.576046, 42.579644, 42.579634, 42.582765, 42.581777, 42.579668, 42.579675, 42.581694, 42.584369, 42.582747, 42.580762, 42.580786, 42.58302, 42.583334, 42.584785, 42.58537, 42.584936, 42.585147, 42.58603, 42.586005, 42.58686)))</v>
          </cell>
        </row>
        <row r="753">
          <cell r="A753">
            <v>1969690</v>
          </cell>
          <cell r="B753" t="str">
            <v>Sageville city, Iowa</v>
          </cell>
          <cell r="C753">
            <v>95</v>
          </cell>
          <cell r="D753">
            <v>60625</v>
          </cell>
          <cell r="E753">
            <v>0.28399999999999997</v>
          </cell>
          <cell r="F753">
            <v>0.21621621621621601</v>
          </cell>
          <cell r="G753">
            <v>2.7027027027027001E-2</v>
          </cell>
          <cell r="H753">
            <v>0</v>
          </cell>
          <cell r="I753">
            <v>0.63</v>
          </cell>
          <cell r="J753">
            <v>-0.22131147540983601</v>
          </cell>
          <cell r="K753">
            <v>0.63157894736842102</v>
          </cell>
          <cell r="L753">
            <v>0.119047619047619</v>
          </cell>
          <cell r="M753">
            <v>0.35135135135135098</v>
          </cell>
          <cell r="N753">
            <v>0.346578366445916</v>
          </cell>
          <cell r="O753">
            <v>0.96390658174097599</v>
          </cell>
          <cell r="P753">
            <v>0.92569002123142197</v>
          </cell>
          <cell r="Q753">
            <v>0.369426751592356</v>
          </cell>
          <cell r="R753">
            <v>0</v>
          </cell>
          <cell r="S753">
            <v>0.98089171974522205</v>
          </cell>
          <cell r="T753">
            <v>0.92144373673036095</v>
          </cell>
          <cell r="U753">
            <v>0.60828025477707004</v>
          </cell>
          <cell r="V753">
            <v>0.97133757961783396</v>
          </cell>
          <cell r="W753">
            <v>1</v>
          </cell>
          <cell r="X753">
            <v>2</v>
          </cell>
          <cell r="Y753">
            <v>2</v>
          </cell>
          <cell r="Z753">
            <v>1</v>
          </cell>
          <cell r="AA753">
            <v>0</v>
          </cell>
          <cell r="AB753">
            <v>2</v>
          </cell>
          <cell r="AC753">
            <v>2</v>
          </cell>
          <cell r="AD753">
            <v>2</v>
          </cell>
          <cell r="AE753">
            <v>1</v>
          </cell>
          <cell r="AF753">
            <v>2</v>
          </cell>
          <cell r="AG753">
            <v>15</v>
          </cell>
          <cell r="AH753" t="str">
            <v>list(list(c(-90.720402, -90.717835, -90.71712, -90.717182, -90.715597, -90.713646, -90.712921, -90.713133, -90.71297, -90.708789, -90.701034, -90.700332, -90.698165, -90.693766, -90.692899, -90.69039, -90.688667, -90.691123, -90.693206, -90.689652, -90.68692, -90.690873, -90.690967, -90.700929, -90.700996, -90.701049, -90.69511, -90.69471, -90.697357, -90.700518, -90.701804, -90.707556, -90.707838, -90.709178, -90.709995, -90.710913, -90.710905, -90.720726, -90.720402, 42.557772, 42.557833, 42.559613, 
42.563561, 42.564169, 42.561677, 42.560447, 42.557587, 42.555779, 42.552703, 42.548267, 42.54832, 42.545482, 42.54167, 42.542124, 42.542458, 42.540031, 42.538895, 42.540953, 42.536774, 42.533204, 42.532486, 42.533198, 42.533231, 42.53609, 42.540824, 42.540909, 42.542239, 42.544216, 42.547331, 42.5464, 42.54956, 42.547793, 42.54781, 42.550638, 42.549155, 42.551387, 42.551484, 42.557772)), list(c(-90.724523, -90.721276, -90.717592, -90.717621, -90.721278, -90.722122, -90.720027, -90.7192, -90.711946, 
-90.711972, -90.710195, -90.709197, -90.711355, -90.712108, -90.712446, -90.712728, -90.714164, -90.715597, -90.717389, -90.719453, -90.722951, -90.722856, -90.724523, 42.569196, 42.570923, 42.571625, 42.568919, 42.5693, 42.568857, 42.567577, 42.568195, 42.56811, 42.566909, 42.566863, 42.565024, 42.565083, 42.562472, 42.562668, 42.563133, 42.564099, 42.564169, 42.565821, 42.5663, 42.565133, 42.56882, 42.569196)))</v>
          </cell>
        </row>
        <row r="754">
          <cell r="A754">
            <v>1915015</v>
          </cell>
          <cell r="B754" t="str">
            <v>Colesburg city, Iowa</v>
          </cell>
          <cell r="C754">
            <v>386</v>
          </cell>
          <cell r="D754">
            <v>51719</v>
          </cell>
          <cell r="E754">
            <v>4.3999999999999997E-2</v>
          </cell>
          <cell r="F754">
            <v>7.8740157480314904E-2</v>
          </cell>
          <cell r="G754">
            <v>0.14960629921259799</v>
          </cell>
          <cell r="H754">
            <v>4.3999999999999997E-2</v>
          </cell>
          <cell r="I754">
            <v>0.35899999999999999</v>
          </cell>
          <cell r="J754">
            <v>-4.4554455445544497E-2</v>
          </cell>
          <cell r="K754">
            <v>0.58352941176470496</v>
          </cell>
          <cell r="L754">
            <v>7.9710144927536197E-2</v>
          </cell>
          <cell r="M754">
            <v>0.118110236220472</v>
          </cell>
          <cell r="N754">
            <v>0.15121412803532</v>
          </cell>
          <cell r="O754">
            <v>0.17409766454352399</v>
          </cell>
          <cell r="P754">
            <v>0.42250530785562601</v>
          </cell>
          <cell r="Q754">
            <v>0.96496815286624205</v>
          </cell>
          <cell r="R754">
            <v>0.73829787234042499</v>
          </cell>
          <cell r="S754">
            <v>0.54033970276008403</v>
          </cell>
          <cell r="T754">
            <v>0.84501061571125202</v>
          </cell>
          <cell r="U754">
            <v>0.40658174097664501</v>
          </cell>
          <cell r="V754">
            <v>0.185774946921443</v>
          </cell>
          <cell r="W754">
            <v>2</v>
          </cell>
          <cell r="X754">
            <v>0</v>
          </cell>
          <cell r="Y754">
            <v>1</v>
          </cell>
          <cell r="Z754">
            <v>2</v>
          </cell>
          <cell r="AA754">
            <v>2</v>
          </cell>
          <cell r="AB754">
            <v>1</v>
          </cell>
          <cell r="AC754">
            <v>1</v>
          </cell>
          <cell r="AD754">
            <v>2</v>
          </cell>
          <cell r="AE754">
            <v>1</v>
          </cell>
          <cell r="AF754">
            <v>0</v>
          </cell>
          <cell r="AG754">
            <v>12</v>
          </cell>
          <cell r="AH754" t="str">
            <v>list(list(c(-91.206672, -91.20172, -91.201521, -91.201213, -91.200999, -91.199761, -91.199937, -91.196751, -91.196831, -91.194786, -91.19484, -91.196905, -91.197167, -91.202712, -91.202665, -91.203328, -91.203039, -91.20479, -91.204624, -91.206973, -91.206672, 42.642319, 42.642296, 42.645752, 42.645746, 42.645756, 42.645763, 42.642259, 42.642257, 42.640401, 42.639576, 42.638694, 42.638702, 42.633365, 42.633397, 42.632224, 42.633567, 42.63631, 42.636446, 42.637398, 42.637581, 42.642319)))</v>
          </cell>
        </row>
        <row r="755">
          <cell r="A755">
            <v>1922800</v>
          </cell>
          <cell r="B755" t="str">
            <v>Dundee city, Iowa</v>
          </cell>
          <cell r="C755">
            <v>198</v>
          </cell>
          <cell r="D755">
            <v>51875</v>
          </cell>
          <cell r="E755">
            <v>0.107</v>
          </cell>
          <cell r="F755">
            <v>0.10606060606060599</v>
          </cell>
          <cell r="G755">
            <v>4.54545454545454E-2</v>
          </cell>
          <cell r="H755">
            <v>4.9000000000000002E-2</v>
          </cell>
          <cell r="I755">
            <v>0.38799999999999901</v>
          </cell>
          <cell r="J755">
            <v>0.13793103448275801</v>
          </cell>
          <cell r="K755">
            <v>0.58823529411764697</v>
          </cell>
          <cell r="L755">
            <v>0.14285714285714199</v>
          </cell>
          <cell r="M755">
            <v>0.13636363636363599</v>
          </cell>
          <cell r="N755">
            <v>0.15452538631346499</v>
          </cell>
          <cell r="O755">
            <v>0.56687898089171895</v>
          </cell>
          <cell r="P755">
            <v>0.56794055201698501</v>
          </cell>
          <cell r="Q755">
            <v>0.59872611464968095</v>
          </cell>
          <cell r="R755">
            <v>0.77978723404255301</v>
          </cell>
          <cell r="S755">
            <v>0.66985138004246203</v>
          </cell>
          <cell r="T755">
            <v>0.85350318471337505</v>
          </cell>
          <cell r="U755">
            <v>0.70594479830148604</v>
          </cell>
          <cell r="V755">
            <v>0.26008492569002101</v>
          </cell>
          <cell r="W755">
            <v>2</v>
          </cell>
          <cell r="X755">
            <v>1</v>
          </cell>
          <cell r="Y755">
            <v>1</v>
          </cell>
          <cell r="Z755">
            <v>1</v>
          </cell>
          <cell r="AA755">
            <v>2</v>
          </cell>
          <cell r="AB755">
            <v>1</v>
          </cell>
          <cell r="AC755">
            <v>0</v>
          </cell>
          <cell r="AD755">
            <v>2</v>
          </cell>
          <cell r="AE755">
            <v>2</v>
          </cell>
          <cell r="AF755">
            <v>0</v>
          </cell>
          <cell r="AG755">
            <v>12</v>
          </cell>
          <cell r="AH755" t="str">
            <v>list(list(c(-91.55127, -91.541442, -91.541619, -91.54749, -91.551373, -91.55127, 42.583877, 42.583817, 42.574735, 42.574695, 42.574733, 42.583877)))</v>
          </cell>
        </row>
        <row r="756">
          <cell r="A756">
            <v>1969465</v>
          </cell>
          <cell r="B756" t="str">
            <v>Ryan city, Iowa</v>
          </cell>
          <cell r="C756">
            <v>350</v>
          </cell>
          <cell r="D756">
            <v>60625</v>
          </cell>
          <cell r="E756">
            <v>6.8000000000000005E-2</v>
          </cell>
          <cell r="F756">
            <v>4.6357615894039701E-2</v>
          </cell>
          <cell r="G756">
            <v>2.64900662251655E-2</v>
          </cell>
          <cell r="H756">
            <v>0</v>
          </cell>
          <cell r="I756">
            <v>0.37</v>
          </cell>
          <cell r="J756">
            <v>-3.0470914127423799E-2</v>
          </cell>
          <cell r="K756">
            <v>0.330578512396694</v>
          </cell>
          <cell r="L756">
            <v>9.375E-2</v>
          </cell>
          <cell r="M756">
            <v>0.23841059602649001</v>
          </cell>
          <cell r="N756">
            <v>0.346578366445916</v>
          </cell>
          <cell r="O756">
            <v>0.33014861995753703</v>
          </cell>
          <cell r="P756">
            <v>0.21549893842887399</v>
          </cell>
          <cell r="Q756">
            <v>0.36411889596602898</v>
          </cell>
          <cell r="R756">
            <v>0</v>
          </cell>
          <cell r="S756">
            <v>0.59341825902335399</v>
          </cell>
          <cell r="T756">
            <v>0.14331210191082799</v>
          </cell>
          <cell r="U756">
            <v>0.483014861995753</v>
          </cell>
          <cell r="V756">
            <v>0.77070063694267499</v>
          </cell>
          <cell r="W756">
            <v>1</v>
          </cell>
          <cell r="X756">
            <v>1</v>
          </cell>
          <cell r="Y756">
            <v>0</v>
          </cell>
          <cell r="Z756">
            <v>1</v>
          </cell>
          <cell r="AA756">
            <v>0</v>
          </cell>
          <cell r="AB756">
            <v>1</v>
          </cell>
          <cell r="AC756">
            <v>1</v>
          </cell>
          <cell r="AD756">
            <v>0</v>
          </cell>
          <cell r="AE756">
            <v>1</v>
          </cell>
          <cell r="AF756">
            <v>2</v>
          </cell>
          <cell r="AG756">
            <v>8</v>
          </cell>
          <cell r="AH756" t="str">
            <v>list(list(c(-91.490437, -91.480817, -91.480616, -91.477533, -91.477498, -91.480575, -91.480526, -91.480479, -91.483497, -91.483251, -91.485777, -91.485762, -91.488741, -91.488072, -91.490373, -91.490437, 42.358155, 42.358153, 42.354507, 42.354529, 42.352089, 42.350134, 42.3482, 42.34616, 42.346177, 42.347182, 42.347265, 42.345957, 42.345938, 42.347216, 42.347219, 42.358155)))</v>
          </cell>
        </row>
        <row r="757">
          <cell r="A757">
            <v>1916815</v>
          </cell>
          <cell r="B757" t="str">
            <v>Coulter city, Iowa</v>
          </cell>
          <cell r="C757">
            <v>219</v>
          </cell>
          <cell r="D757">
            <v>62917</v>
          </cell>
          <cell r="E757">
            <v>0.16699999999999901</v>
          </cell>
          <cell r="F757">
            <v>0.14285714285714199</v>
          </cell>
          <cell r="G757">
            <v>3.5714285714285698E-2</v>
          </cell>
          <cell r="H757">
            <v>1.0999999999999999E-2</v>
          </cell>
          <cell r="I757">
            <v>0.377999999999999</v>
          </cell>
          <cell r="J757">
            <v>-0.220640569395017</v>
          </cell>
          <cell r="K757">
            <v>0.66666666666666596</v>
          </cell>
          <cell r="L757">
            <v>0.27522935779816499</v>
          </cell>
          <cell r="M757">
            <v>0.107142857142857</v>
          </cell>
          <cell r="N757">
            <v>0.41390728476821098</v>
          </cell>
          <cell r="O757">
            <v>0.82484076433121001</v>
          </cell>
          <cell r="P757">
            <v>0.75371549893842804</v>
          </cell>
          <cell r="Q757">
            <v>0.47876857749469198</v>
          </cell>
          <cell r="R757">
            <v>0.314893617021276</v>
          </cell>
          <cell r="S757">
            <v>0.62738853503184699</v>
          </cell>
          <cell r="T757">
            <v>0.95329087048832195</v>
          </cell>
          <cell r="U757">
            <v>0.93205944798301399</v>
          </cell>
          <cell r="V757">
            <v>0.15498938428874701</v>
          </cell>
          <cell r="W757">
            <v>1</v>
          </cell>
          <cell r="X757">
            <v>2</v>
          </cell>
          <cell r="Y757">
            <v>2</v>
          </cell>
          <cell r="Z757">
            <v>1</v>
          </cell>
          <cell r="AA757">
            <v>0</v>
          </cell>
          <cell r="AB757">
            <v>1</v>
          </cell>
          <cell r="AC757">
            <v>2</v>
          </cell>
          <cell r="AD757">
            <v>2</v>
          </cell>
          <cell r="AE757">
            <v>2</v>
          </cell>
          <cell r="AF757">
            <v>0</v>
          </cell>
          <cell r="AG757">
            <v>13</v>
          </cell>
          <cell r="AH757" t="str">
            <v>list(list(c(-93.389953, -93.379689, -93.350266, -93.35024, -93.350269, -93.379845, -93.389845, -93.389908, -93.389953, 42.741859, 42.741888, 42.741878, 42.731001, 42.724158, 42.724116, 42.724341, 42.731052, 42.741859)))</v>
          </cell>
        </row>
        <row r="758">
          <cell r="A758">
            <v>1924645</v>
          </cell>
          <cell r="B758" t="str">
            <v>Elgin city, Iowa</v>
          </cell>
          <cell r="C758">
            <v>685</v>
          </cell>
          <cell r="D758">
            <v>54688</v>
          </cell>
          <cell r="E758">
            <v>3.6999999999999998E-2</v>
          </cell>
          <cell r="F758">
            <v>6.5902578796561598E-2</v>
          </cell>
          <cell r="G758">
            <v>4.01146131805157E-2</v>
          </cell>
          <cell r="H758">
            <v>2.8999999999999901E-2</v>
          </cell>
          <cell r="I758">
            <v>0.40699999999999997</v>
          </cell>
          <cell r="J758">
            <v>2.9282576866764198E-3</v>
          </cell>
          <cell r="K758">
            <v>0.438888888888888</v>
          </cell>
          <cell r="L758">
            <v>0.11868686868686799</v>
          </cell>
          <cell r="M758">
            <v>0.23495702005730601</v>
          </cell>
          <cell r="N758">
            <v>0.211920529801324</v>
          </cell>
          <cell r="O758">
            <v>0.136942675159235</v>
          </cell>
          <cell r="P758">
            <v>0.34607218683651803</v>
          </cell>
          <cell r="Q758">
            <v>0.54140127388534998</v>
          </cell>
          <cell r="R758">
            <v>0.58191489361702098</v>
          </cell>
          <cell r="S758">
            <v>0.73885350318471299</v>
          </cell>
          <cell r="T758">
            <v>0.44798301486199499</v>
          </cell>
          <cell r="U758">
            <v>0.60615711252653903</v>
          </cell>
          <cell r="V758">
            <v>0.75583864118895905</v>
          </cell>
          <cell r="W758">
            <v>2</v>
          </cell>
          <cell r="X758">
            <v>0</v>
          </cell>
          <cell r="Y758">
            <v>1</v>
          </cell>
          <cell r="Z758">
            <v>1</v>
          </cell>
          <cell r="AA758">
            <v>1</v>
          </cell>
          <cell r="AB758">
            <v>2</v>
          </cell>
          <cell r="AC758">
            <v>0</v>
          </cell>
          <cell r="AD758">
            <v>1</v>
          </cell>
          <cell r="AE758">
            <v>1</v>
          </cell>
          <cell r="AF758">
            <v>2</v>
          </cell>
          <cell r="AG758">
            <v>11</v>
          </cell>
          <cell r="AH758" t="str">
            <v>list(list(c(-91.649437, -91.641192, -91.641458, -91.629446, -91.628248, -91.626078, -91.626078, -91.62367, -91.624233, -91.62373, -91.621426, -91.621437, -91.640874, -91.640922, -91.642033, -91.645148, -91.644863, -91.645825, -91.645779, -91.64559, -91.649437, 42.958002, 42.958004, 42.960189, 42.960175, 42.961985, 42.961982, 42.960862, 42.960493, 42.956508, 42.955255, 42.954181, 42.95297, 42.952886, 42.945255, 42.945253, 42.946331, 42.94924, 42.949256, 42.951578, 42.956578, 42.958002)))</v>
          </cell>
        </row>
        <row r="759">
          <cell r="A759">
            <v>1958620</v>
          </cell>
          <cell r="B759" t="str">
            <v>Oelwein city, Iowa</v>
          </cell>
          <cell r="C759">
            <v>5920</v>
          </cell>
          <cell r="D759">
            <v>46653</v>
          </cell>
          <cell r="E759">
            <v>0.185</v>
          </cell>
          <cell r="F759">
            <v>0.16206896551724101</v>
          </cell>
          <cell r="G759">
            <v>6.6666666666666596E-2</v>
          </cell>
          <cell r="H759">
            <v>7.5999999999999998E-2</v>
          </cell>
          <cell r="I759">
            <v>0.46200000000000002</v>
          </cell>
          <cell r="J759">
            <v>-7.7162899454403702E-2</v>
          </cell>
          <cell r="K759">
            <v>0.54756214149139504</v>
          </cell>
          <cell r="L759">
            <v>0.12586685159500599</v>
          </cell>
          <cell r="M759">
            <v>0.32260536398467399</v>
          </cell>
          <cell r="N759">
            <v>7.2847682119205295E-2</v>
          </cell>
          <cell r="O759">
            <v>0.854564755838641</v>
          </cell>
          <cell r="P759">
            <v>0.82059447983014799</v>
          </cell>
          <cell r="Q759">
            <v>0.78768577494692105</v>
          </cell>
          <cell r="R759">
            <v>0.89787234042553099</v>
          </cell>
          <cell r="S759">
            <v>0.86411889596602898</v>
          </cell>
          <cell r="T759">
            <v>0.76963906581740904</v>
          </cell>
          <cell r="U759">
            <v>0.63481953290870397</v>
          </cell>
          <cell r="V759">
            <v>0.94904458598726105</v>
          </cell>
          <cell r="W759">
            <v>2</v>
          </cell>
          <cell r="X759">
            <v>2</v>
          </cell>
          <cell r="Y759">
            <v>2</v>
          </cell>
          <cell r="Z759">
            <v>2</v>
          </cell>
          <cell r="AA759">
            <v>2</v>
          </cell>
          <cell r="AB759">
            <v>2</v>
          </cell>
          <cell r="AC759">
            <v>2</v>
          </cell>
          <cell r="AD759">
            <v>2</v>
          </cell>
          <cell r="AE759">
            <v>1</v>
          </cell>
          <cell r="AF759">
            <v>2</v>
          </cell>
          <cell r="AG759">
            <v>19</v>
          </cell>
          <cell r="AH759" t="str">
            <v>list(list(c(-91.938184, -91.938101, -91.935588, -91.935572, -91.932987, -91.932978, -91.930924, -91.932394, -91.933107, -91.929119, -91.915713, -91.915013, -91.913243, -91.913236, -91.903366, -91.903439, -91.902138, -91.893523, -91.893597, -91.888652, -91.888693, -91.89174, -91.891802, -91.893661, -91.893649, -91.89616, -91.896196, -91.898671, -91.898735, -91.893754, -91.894786, -91.897084, -91.898496, -91.898827, -91.903737, -91.903732, -91.915857, -91.915852, -91.91859, -91.918525, -91.923432, 
-91.923432, -91.928326, -91.928312, -91.933293, -91.933611, -91.938221, -91.938184, 42.678377, 42.683822, 42.683822, 42.685634, 42.685626, 42.689236, 42.68922, 42.691047, 42.69315, 42.689206, 42.689342, 42.692449, 42.692489, 42.693065, 42.693356, 42.686794, 42.68605, 42.686325, 42.679075, 42.679261, 42.67742, 42.677308, 42.674349, 42.674346, 42.675407, 42.67532, 42.671633, 42.67162, 42.667985, 42.668129, 42.66447, 42.661385, 42.659179, 42.657077, 42.656906, 42.642376, 42.642033, 42.644472, 42.64439, 
42.660149, 42.66, 42.669165, 42.668252, 42.670986, 42.671035, 42.674686, 42.67474, 42.678377)))</v>
          </cell>
        </row>
        <row r="760">
          <cell r="A760">
            <v>1947865</v>
          </cell>
          <cell r="B760" t="str">
            <v>McClelland city, Iowa</v>
          </cell>
          <cell r="C760">
            <v>146</v>
          </cell>
          <cell r="D760">
            <v>108125</v>
          </cell>
          <cell r="E760">
            <v>0</v>
          </cell>
          <cell r="F760">
            <v>4.08163265306122E-2</v>
          </cell>
          <cell r="G760">
            <v>0</v>
          </cell>
          <cell r="H760">
            <v>0</v>
          </cell>
          <cell r="I760">
            <v>0.26700000000000002</v>
          </cell>
          <cell r="J760">
            <v>-3.3112582781456901E-2</v>
          </cell>
          <cell r="K760">
            <v>0.5</v>
          </cell>
          <cell r="L760">
            <v>0</v>
          </cell>
          <cell r="M760">
            <v>0.183673469387755</v>
          </cell>
          <cell r="N760">
            <v>0.96026490066225101</v>
          </cell>
          <cell r="O760">
            <v>0</v>
          </cell>
          <cell r="P760">
            <v>0.193205944798301</v>
          </cell>
          <cell r="Q760">
            <v>0</v>
          </cell>
          <cell r="R760">
            <v>0</v>
          </cell>
          <cell r="S760">
            <v>0.15605095541401201</v>
          </cell>
          <cell r="T760">
            <v>0.64437367303609305</v>
          </cell>
          <cell r="U760">
            <v>0</v>
          </cell>
          <cell r="V760">
            <v>0.51061571125265304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1</v>
          </cell>
          <cell r="AD760">
            <v>1</v>
          </cell>
          <cell r="AE760">
            <v>0</v>
          </cell>
          <cell r="AF760">
            <v>1</v>
          </cell>
          <cell r="AG760">
            <v>3</v>
          </cell>
          <cell r="AH760" t="str">
            <v>list(list(c(-95.689134, -95.684336, -95.684334, -95.681534, -95.679571, -95.679657, -95.674868, -95.674853, -95.677957, -95.676816, -95.677038, -95.679578, -95.67958, -95.689144, -95.689134, 41.327825, 41.330526, 41.332763, 41.332767, 41.334372, 41.339963, 41.340007, 41.337546, 41.33499, 41.333988, 41.332694, 41.332698, 41.325821, 41.325951, 41.327825)))</v>
          </cell>
        </row>
        <row r="761">
          <cell r="A761">
            <v>1947955</v>
          </cell>
          <cell r="B761" t="str">
            <v>Macedonia city, Iowa</v>
          </cell>
          <cell r="C761">
            <v>267</v>
          </cell>
          <cell r="D761">
            <v>71042</v>
          </cell>
          <cell r="E761">
            <v>7.1999999999999995E-2</v>
          </cell>
          <cell r="F761">
            <v>4.5871559633027498E-2</v>
          </cell>
          <cell r="G761">
            <v>1.8348623853211E-2</v>
          </cell>
          <cell r="H761">
            <v>4.8000000000000001E-2</v>
          </cell>
          <cell r="I761">
            <v>0.26300000000000001</v>
          </cell>
          <cell r="J761">
            <v>8.5365853658536495E-2</v>
          </cell>
          <cell r="K761">
            <v>0.40123456790123402</v>
          </cell>
          <cell r="L761">
            <v>0.15503875968992201</v>
          </cell>
          <cell r="M761">
            <v>0.13761467889908199</v>
          </cell>
          <cell r="N761">
            <v>0.60154525386313396</v>
          </cell>
          <cell r="O761">
            <v>0.35987261146496802</v>
          </cell>
          <cell r="P761">
            <v>0.21231422505307801</v>
          </cell>
          <cell r="Q761">
            <v>0.256900212314225</v>
          </cell>
          <cell r="R761">
            <v>0.76489361702127601</v>
          </cell>
          <cell r="S761">
            <v>0.14118895966029699</v>
          </cell>
          <cell r="T761">
            <v>0.30785562632696301</v>
          </cell>
          <cell r="U761">
            <v>0.743099787685774</v>
          </cell>
          <cell r="V761">
            <v>0.26857749469214398</v>
          </cell>
          <cell r="W761">
            <v>1</v>
          </cell>
          <cell r="X761">
            <v>1</v>
          </cell>
          <cell r="Y761">
            <v>0</v>
          </cell>
          <cell r="Z761">
            <v>0</v>
          </cell>
          <cell r="AA761">
            <v>2</v>
          </cell>
          <cell r="AB761">
            <v>0</v>
          </cell>
          <cell r="AC761">
            <v>0</v>
          </cell>
          <cell r="AD761">
            <v>0</v>
          </cell>
          <cell r="AE761">
            <v>2</v>
          </cell>
          <cell r="AF761">
            <v>0</v>
          </cell>
          <cell r="AG761">
            <v>6</v>
          </cell>
          <cell r="AH761" t="str">
            <v>list(list(c(-95.433254, -95.42759, -95.427591, -95.42092, -95.420963, -95.422875, -95.422761, -95.424842, -95.424811, -95.426703, -95.426727, -95.433217, -95.433254, 41.192948, 41.192897, 41.19653, 41.196472, 41.192843, 41.192845, 41.189262, 41.189263, 41.18742, 41.187416, 41.189253, 41.189308, 41.192948)))</v>
          </cell>
        </row>
        <row r="762">
          <cell r="A762">
            <v>1958080</v>
          </cell>
          <cell r="B762" t="str">
            <v>Oakland city, Iowa</v>
          </cell>
          <cell r="C762">
            <v>1524</v>
          </cell>
          <cell r="D762">
            <v>81354</v>
          </cell>
          <cell r="E762">
            <v>0.14299999999999999</v>
          </cell>
          <cell r="F762">
            <v>0.17889087656529501</v>
          </cell>
          <cell r="G762">
            <v>0.116279069767441</v>
          </cell>
          <cell r="H762">
            <v>0</v>
          </cell>
          <cell r="I762">
            <v>0.42799999999999999</v>
          </cell>
          <cell r="J762">
            <v>-1.9646365422396799E-3</v>
          </cell>
          <cell r="K762">
            <v>0.46473029045643099</v>
          </cell>
          <cell r="L762">
            <v>0.119685039370078</v>
          </cell>
          <cell r="M762">
            <v>0.18962432915921201</v>
          </cell>
          <cell r="N762">
            <v>0.798013245033112</v>
          </cell>
          <cell r="O762">
            <v>0.74628450106157096</v>
          </cell>
          <cell r="P762">
            <v>0.870488322717622</v>
          </cell>
          <cell r="Q762">
            <v>0.93312101910828005</v>
          </cell>
          <cell r="R762">
            <v>0</v>
          </cell>
          <cell r="S762">
            <v>0.78556263269639004</v>
          </cell>
          <cell r="T762">
            <v>0.52760084925689998</v>
          </cell>
          <cell r="U762">
            <v>0.613588110403397</v>
          </cell>
          <cell r="V762">
            <v>0.54140127388534998</v>
          </cell>
          <cell r="W762">
            <v>0</v>
          </cell>
          <cell r="X762">
            <v>2</v>
          </cell>
          <cell r="Y762">
            <v>2</v>
          </cell>
          <cell r="Z762">
            <v>2</v>
          </cell>
          <cell r="AA762">
            <v>0</v>
          </cell>
          <cell r="AB762">
            <v>2</v>
          </cell>
          <cell r="AC762">
            <v>1</v>
          </cell>
          <cell r="AD762">
            <v>1</v>
          </cell>
          <cell r="AE762">
            <v>1</v>
          </cell>
          <cell r="AF762">
            <v>1</v>
          </cell>
          <cell r="AG762">
            <v>12</v>
          </cell>
          <cell r="AH762" t="str">
            <v>list(list(c(-95.413054, -95.408209, -95.408068, -95.405469, -95.404098, -95.403173, -95.40317, -95.398612, -95.398639, -95.392717, -95.392639, -95.393893, -95.393946, -95.392547, -95.390602, -95.388979, -95.388985, -95.384188, -95.384209, -95.384339, -95.393093, -95.393562, -95.391959, -95.3894, -95.389771, -95.388464, -95.388477, -95.384389, -95.384144, -95.384184, -95.384267, -95.382433, -95.38196, -95.384293, -95.384263, -95.384248, -95.398217, -95.400102, -95.400316, -95.402265, -95.402259, -95.402856, 
-95.40327, -95.403359, -95.405232, -95.41288, -95.413054, 41.31073, 41.310628, 41.308733, 41.307784, 41.307982, 41.310657, 41.314224, 41.314276, 41.317873, 41.317898, 41.319918, 41.325311, 41.326985, 41.332118, 41.337569, 41.337394, 41.335831, 41.335842, 41.332133, 41.328771, 41.328496, 41.326354, 41.317902, 41.317911, 41.320455, 41.320467, 41.325128, 41.325176, 41.318423, 41.317731, 41.316342, 41.316432, 41.314295, 41.314431, 41.305055, 41.299982, 41.299956, 41.299881, 41.29832, 41.297753, 41.299893, 
41.299895, 41.298495, 41.297439, 41.299903, 41.299976, 41.31073)))</v>
          </cell>
        </row>
        <row r="763">
          <cell r="A763">
            <v>1959115</v>
          </cell>
          <cell r="B763" t="str">
            <v>Onawa city, Iowa</v>
          </cell>
          <cell r="C763">
            <v>2906</v>
          </cell>
          <cell r="D763">
            <v>62143</v>
          </cell>
          <cell r="E763">
            <v>0.16300000000000001</v>
          </cell>
          <cell r="F763">
            <v>0.112261146496815</v>
          </cell>
          <cell r="G763">
            <v>7.0859872611464897E-2</v>
          </cell>
          <cell r="H763">
            <v>1.2E-2</v>
          </cell>
          <cell r="I763">
            <v>0.41099999999999998</v>
          </cell>
          <cell r="J763">
            <v>-3.0687124749833199E-2</v>
          </cell>
          <cell r="K763">
            <v>0.45788336933045298</v>
          </cell>
          <cell r="L763">
            <v>0.101533966398831</v>
          </cell>
          <cell r="M763">
            <v>0.31289808917197398</v>
          </cell>
          <cell r="N763">
            <v>0.39403973509933699</v>
          </cell>
          <cell r="O763">
            <v>0.81422505307855597</v>
          </cell>
          <cell r="P763">
            <v>0.60297239915074297</v>
          </cell>
          <cell r="Q763">
            <v>0.80573248407643305</v>
          </cell>
          <cell r="R763">
            <v>0.33510638297872303</v>
          </cell>
          <cell r="S763">
            <v>0.75053078556263197</v>
          </cell>
          <cell r="T763">
            <v>0.50212314225053001</v>
          </cell>
          <cell r="U763">
            <v>0.53290870488322695</v>
          </cell>
          <cell r="V763">
            <v>0.93842887473460701</v>
          </cell>
          <cell r="W763">
            <v>1</v>
          </cell>
          <cell r="X763">
            <v>2</v>
          </cell>
          <cell r="Y763">
            <v>1</v>
          </cell>
          <cell r="Z763">
            <v>2</v>
          </cell>
          <cell r="AA763">
            <v>1</v>
          </cell>
          <cell r="AB763">
            <v>2</v>
          </cell>
          <cell r="AC763">
            <v>1</v>
          </cell>
          <cell r="AD763">
            <v>1</v>
          </cell>
          <cell r="AE763">
            <v>1</v>
          </cell>
          <cell r="AF763">
            <v>2</v>
          </cell>
          <cell r="AG763">
            <v>14</v>
          </cell>
          <cell r="AH763" t="str">
            <v>list(list(c(-96.129372, -96.12892, -96.128365, -96.126565, -96.126561, -96.126584, -96.1198, -96.11697, -96.116924, -96.097754, -96.069961, -96.059169, -96.059188, -96.059216, -96.095538, -96.097506, -96.097501, -96.107257, -96.107302, -96.105287, -96.097708, -96.102254, -96.102326, -96.09803, -96.101822, -96.104675, -96.107354, -96.107336, -96.112164, -96.112076, -96.11694, -96.116949, -96.120532, -96.120551, -96.121492, -96.121675, -96.126575, -96.129371, -96.129372, 42.024874, 42.026328, 42.026668, 
42.026729, 42.026931, 42.031973, 42.030861, 42.030726, 42.039905, 42.039426, 42.038423, 42.037966, 42.02801, 42.015758, 42.015853, 42.0156, 42.015865, 42.016016, 42.011971, 42.008875, 42.008513, 42.008612, 42.004407, 41.997811, 41.997853, 42.004558, 42.008115, 42.008922, 42.008904, 42.016064, 42.016108, 42.026862, 42.02689, 42.02543, 42.024425, 42.023394, 42.023443, 42.02415, 42.024874)))</v>
          </cell>
        </row>
        <row r="764">
          <cell r="A764">
            <v>1973785</v>
          </cell>
          <cell r="B764" t="str">
            <v>Soldier city, Iowa</v>
          </cell>
          <cell r="C764">
            <v>184</v>
          </cell>
          <cell r="D764">
            <v>56250</v>
          </cell>
          <cell r="E764">
            <v>0.158</v>
          </cell>
          <cell r="F764">
            <v>1.4084507042253501E-2</v>
          </cell>
          <cell r="G764">
            <v>0</v>
          </cell>
          <cell r="H764">
            <v>0</v>
          </cell>
          <cell r="I764">
            <v>0.496</v>
          </cell>
          <cell r="J764">
            <v>5.7471264367816001E-2</v>
          </cell>
          <cell r="K764">
            <v>0.64423076923076905</v>
          </cell>
          <cell r="L764">
            <v>0.12345679012345601</v>
          </cell>
          <cell r="M764">
            <v>0.183098591549295</v>
          </cell>
          <cell r="N764">
            <v>0.239514348785871</v>
          </cell>
          <cell r="O764">
            <v>0.80360934182590205</v>
          </cell>
          <cell r="P764">
            <v>8.0679405520169806E-2</v>
          </cell>
          <cell r="Q764">
            <v>0</v>
          </cell>
          <cell r="R764">
            <v>0</v>
          </cell>
          <cell r="S764">
            <v>0.91082802547770703</v>
          </cell>
          <cell r="T764">
            <v>0.94161358811040297</v>
          </cell>
          <cell r="U764">
            <v>0.62632696390658105</v>
          </cell>
          <cell r="V764">
            <v>0.50849256900212303</v>
          </cell>
          <cell r="W764">
            <v>2</v>
          </cell>
          <cell r="X764">
            <v>2</v>
          </cell>
          <cell r="Y764">
            <v>0</v>
          </cell>
          <cell r="Z764">
            <v>0</v>
          </cell>
          <cell r="AA764">
            <v>0</v>
          </cell>
          <cell r="AB764">
            <v>2</v>
          </cell>
          <cell r="AC764">
            <v>0</v>
          </cell>
          <cell r="AD764">
            <v>2</v>
          </cell>
          <cell r="AE764">
            <v>1</v>
          </cell>
          <cell r="AF764">
            <v>1</v>
          </cell>
          <cell r="AG764">
            <v>10</v>
          </cell>
          <cell r="AH764" t="str">
            <v>list(list(c(-95.785954, -95.782202, -95.782221, -95.779078, -95.776071, -95.776096, -95.773883, -95.774641, -95.775435, -95.783447, -95.78356, -95.786068, -95.785954, 41.988564, 41.988547, 41.989234, 41.989276, 41.988564, 41.982148, 41.980979, 41.980377, 41.97947, 41.979454, 41.982963, 41.983061, 41.988564)))</v>
          </cell>
        </row>
        <row r="765">
          <cell r="A765">
            <v>1910450</v>
          </cell>
          <cell r="B765" t="str">
            <v>Cantril city, Iowa</v>
          </cell>
          <cell r="C765">
            <v>224</v>
          </cell>
          <cell r="D765">
            <v>40000</v>
          </cell>
          <cell r="E765">
            <v>8.1000000000000003E-2</v>
          </cell>
          <cell r="F765">
            <v>6.7567567567567502E-2</v>
          </cell>
          <cell r="G765">
            <v>6.08108108108108E-2</v>
          </cell>
          <cell r="H765">
            <v>4.8000000000000001E-2</v>
          </cell>
          <cell r="I765">
            <v>0.41199999999999998</v>
          </cell>
          <cell r="J765">
            <v>9.0090090090090003E-3</v>
          </cell>
          <cell r="K765">
            <v>0.629955947136563</v>
          </cell>
          <cell r="L765">
            <v>0.14792899408283999</v>
          </cell>
          <cell r="M765">
            <v>0.12837837837837801</v>
          </cell>
          <cell r="N765">
            <v>2.53863134657836E-2</v>
          </cell>
          <cell r="O765">
            <v>0.41401273885350298</v>
          </cell>
          <cell r="P765">
            <v>0.353503184713375</v>
          </cell>
          <cell r="Q765">
            <v>0.74416135881103995</v>
          </cell>
          <cell r="R765">
            <v>0.76489361702127601</v>
          </cell>
          <cell r="S765">
            <v>0.75265392781316298</v>
          </cell>
          <cell r="T765">
            <v>0.91932059447982994</v>
          </cell>
          <cell r="U765">
            <v>0.72080679405520098</v>
          </cell>
          <cell r="V765">
            <v>0.232484076433121</v>
          </cell>
          <cell r="W765">
            <v>2</v>
          </cell>
          <cell r="X765">
            <v>1</v>
          </cell>
          <cell r="Y765">
            <v>1</v>
          </cell>
          <cell r="Z765">
            <v>2</v>
          </cell>
          <cell r="AA765">
            <v>2</v>
          </cell>
          <cell r="AB765">
            <v>2</v>
          </cell>
          <cell r="AC765">
            <v>0</v>
          </cell>
          <cell r="AD765">
            <v>2</v>
          </cell>
          <cell r="AE765">
            <v>2</v>
          </cell>
          <cell r="AF765">
            <v>0</v>
          </cell>
          <cell r="AG765">
            <v>14</v>
          </cell>
          <cell r="AH765" t="str">
            <v>list(list(c(-92.076487, -92.076443, -92.068484, -92.068447, -92.063667, -92.063654, -92.061114, -92.061221, -92.063764, -92.075625, -92.075619, -92.077993, -92.076487, 40.645315, 40.647118, 40.64706, 40.648885, 40.648864, 40.647175, 40.647026, 40.637931, 40.637955, 40.637978, 40.644876, 40.645314, 40.645315)))</v>
          </cell>
        </row>
        <row r="766">
          <cell r="A766">
            <v>1952500</v>
          </cell>
          <cell r="B766" t="str">
            <v>Milton city, Iowa</v>
          </cell>
          <cell r="C766">
            <v>380</v>
          </cell>
          <cell r="D766">
            <v>51500</v>
          </cell>
          <cell r="E766">
            <v>0.217</v>
          </cell>
          <cell r="F766">
            <v>0.13953488372093001</v>
          </cell>
          <cell r="G766">
            <v>2.9069767441860399E-2</v>
          </cell>
          <cell r="H766">
            <v>0</v>
          </cell>
          <cell r="I766">
            <v>0.36499999999999999</v>
          </cell>
          <cell r="J766">
            <v>-0.14221218961625201</v>
          </cell>
          <cell r="K766">
            <v>0.63188405797101399</v>
          </cell>
          <cell r="L766">
            <v>0.14646464646464599</v>
          </cell>
          <cell r="M766">
            <v>0.16860465116279</v>
          </cell>
          <cell r="N766">
            <v>0.146799116997792</v>
          </cell>
          <cell r="O766">
            <v>0.90339702760084895</v>
          </cell>
          <cell r="P766">
            <v>0.74203821656050895</v>
          </cell>
          <cell r="Q766">
            <v>0.39171974522292902</v>
          </cell>
          <cell r="R766">
            <v>0</v>
          </cell>
          <cell r="S766">
            <v>0.56263269639065805</v>
          </cell>
          <cell r="T766">
            <v>0.92250530785562601</v>
          </cell>
          <cell r="U766">
            <v>0.71656050955413997</v>
          </cell>
          <cell r="V766">
            <v>0.434182590233545</v>
          </cell>
          <cell r="W766">
            <v>2</v>
          </cell>
          <cell r="X766">
            <v>2</v>
          </cell>
          <cell r="Y766">
            <v>2</v>
          </cell>
          <cell r="Z766">
            <v>1</v>
          </cell>
          <cell r="AA766">
            <v>0</v>
          </cell>
          <cell r="AB766">
            <v>1</v>
          </cell>
          <cell r="AC766">
            <v>2</v>
          </cell>
          <cell r="AD766">
            <v>2</v>
          </cell>
          <cell r="AE766">
            <v>2</v>
          </cell>
          <cell r="AF766">
            <v>1</v>
          </cell>
          <cell r="AG766">
            <v>15</v>
          </cell>
          <cell r="AH766" t="str">
            <v>list(list(c(-92.178782, -92.178182, -92.144934, -92.144954, -92.173763, -92.173749, -92.178809, -92.178782, 40.660709, 40.68282, 40.682525, 40.660619, 40.660876, 40.659028, 40.659095, 40.660709)))</v>
          </cell>
        </row>
        <row r="767">
          <cell r="A767">
            <v>1905680</v>
          </cell>
          <cell r="B767" t="str">
            <v>Belmond city, Iowa</v>
          </cell>
          <cell r="C767">
            <v>2463</v>
          </cell>
          <cell r="D767">
            <v>56528</v>
          </cell>
          <cell r="E767">
            <v>0.19800000000000001</v>
          </cell>
          <cell r="F767">
            <v>0.17313150425733201</v>
          </cell>
          <cell r="G767">
            <v>4.4465468306527901E-2</v>
          </cell>
          <cell r="H767">
            <v>4.0999999999999898E-2</v>
          </cell>
          <cell r="I767">
            <v>0.54299999999999904</v>
          </cell>
          <cell r="J767">
            <v>3.6616161616161602E-2</v>
          </cell>
          <cell r="K767">
            <v>0.37521613832853001</v>
          </cell>
          <cell r="L767">
            <v>9.27038626609442E-2</v>
          </cell>
          <cell r="M767">
            <v>0.13718070009460701</v>
          </cell>
          <cell r="N767">
            <v>0.25055187637969001</v>
          </cell>
          <cell r="O767">
            <v>0.88110403397027603</v>
          </cell>
          <cell r="P767">
            <v>0.85031847133757898</v>
          </cell>
          <cell r="Q767">
            <v>0.59129511677282298</v>
          </cell>
          <cell r="R767">
            <v>0.71276595744680804</v>
          </cell>
          <cell r="S767">
            <v>0.94585987261146498</v>
          </cell>
          <cell r="T767">
            <v>0.243099787685774</v>
          </cell>
          <cell r="U767">
            <v>0.47983014861995699</v>
          </cell>
          <cell r="V767">
            <v>0.26645435244161297</v>
          </cell>
          <cell r="W767">
            <v>2</v>
          </cell>
          <cell r="X767">
            <v>2</v>
          </cell>
          <cell r="Y767">
            <v>2</v>
          </cell>
          <cell r="Z767">
            <v>1</v>
          </cell>
          <cell r="AA767">
            <v>2</v>
          </cell>
          <cell r="AB767">
            <v>2</v>
          </cell>
          <cell r="AC767">
            <v>0</v>
          </cell>
          <cell r="AD767">
            <v>0</v>
          </cell>
          <cell r="AE767">
            <v>1</v>
          </cell>
          <cell r="AF767">
            <v>0</v>
          </cell>
          <cell r="AG767">
            <v>12</v>
          </cell>
          <cell r="AH767" t="str">
            <v>list(list(c(-93.626594, -93.626565, -93.616784, -93.616749, -93.613181, -93.615346, -93.611621, -93.611595, -93.602517, -93.602484, -93.592553, -93.592497, -93.591539, -93.591343, -93.592424, -93.597294, -93.59723, -93.600506, -93.603049, -93.607098, -93.607159, -93.616892, -93.621805, -93.621682, -93.620514, -93.620879, -93.626584, -93.626594, 42.841642, 42.852274, 42.852227, 42.856386, 42.857843, 42.858997, 42.859548, 42.863325, 42.863328, 42.859658, 42.859665, 42.848787, 42.848784, 42.84337, 42.841461, 
42.841476, 42.834176, 42.834154, 42.834138, 42.834111, 42.830547, 42.830582, 42.830572, 42.838577, 42.840025, 42.841443, 42.841405, 42.841642)))</v>
          </cell>
        </row>
        <row r="768">
          <cell r="A768">
            <v>1931530</v>
          </cell>
          <cell r="B768" t="str">
            <v>Goldfield city, Iowa</v>
          </cell>
          <cell r="C768">
            <v>634</v>
          </cell>
          <cell r="D768">
            <v>53092</v>
          </cell>
          <cell r="E768">
            <v>0.13699999999999901</v>
          </cell>
          <cell r="F768">
            <v>9.6525096525096499E-2</v>
          </cell>
          <cell r="G768">
            <v>5.7915057915057903E-2</v>
          </cell>
          <cell r="H768">
            <v>0</v>
          </cell>
          <cell r="I768">
            <v>0.51300000000000001</v>
          </cell>
          <cell r="J768">
            <v>-1.5748031496062901E-3</v>
          </cell>
          <cell r="K768">
            <v>0.4</v>
          </cell>
          <cell r="L768">
            <v>0.190163934426229</v>
          </cell>
          <cell r="M768">
            <v>0.111969111969111</v>
          </cell>
          <cell r="N768">
            <v>0.17660044150110299</v>
          </cell>
          <cell r="O768">
            <v>0.725053078556263</v>
          </cell>
          <cell r="P768">
            <v>0.52547770700636898</v>
          </cell>
          <cell r="Q768">
            <v>0.71443736730360896</v>
          </cell>
          <cell r="R768">
            <v>0</v>
          </cell>
          <cell r="S768">
            <v>0.92569002123142197</v>
          </cell>
          <cell r="T768">
            <v>0.30148619957537098</v>
          </cell>
          <cell r="U768">
            <v>0.83227176220806798</v>
          </cell>
          <cell r="V768">
            <v>0.16560509554140099</v>
          </cell>
          <cell r="W768">
            <v>2</v>
          </cell>
          <cell r="X768">
            <v>2</v>
          </cell>
          <cell r="Y768">
            <v>1</v>
          </cell>
          <cell r="Z768">
            <v>2</v>
          </cell>
          <cell r="AA768">
            <v>0</v>
          </cell>
          <cell r="AB768">
            <v>2</v>
          </cell>
          <cell r="AC768">
            <v>1</v>
          </cell>
          <cell r="AD768">
            <v>0</v>
          </cell>
          <cell r="AE768">
            <v>2</v>
          </cell>
          <cell r="AF768">
            <v>0</v>
          </cell>
          <cell r="AG768">
            <v>12</v>
          </cell>
          <cell r="AH768" t="str">
            <v>list(list(c(-93.931822, -93.909554, -93.909399, -93.897112, -93.897077, -93.899524, -93.899544, -93.90203, -93.902009, -93.909363, -93.90938, -93.916716, -93.921696, -93.931507, -93.931471, -93.931822, 42.742403, 42.742501, 42.735227, 42.735245, 42.731625, 42.731617, 42.729592, 42.729587, 42.731614, 42.731618, 42.72966, 42.729255, 42.729698, 42.729756, 42.73161, 42.742403)))</v>
          </cell>
        </row>
        <row r="769">
          <cell r="A769">
            <v>1945255</v>
          </cell>
          <cell r="B769" t="str">
            <v>Lincoln city, Iowa</v>
          </cell>
          <cell r="C769">
            <v>121</v>
          </cell>
          <cell r="D769">
            <v>65000</v>
          </cell>
          <cell r="E769">
            <v>8.7999999999999995E-2</v>
          </cell>
          <cell r="F769">
            <v>0.12068965517241299</v>
          </cell>
          <cell r="G769">
            <v>3.4482758620689599E-2</v>
          </cell>
          <cell r="H769">
            <v>0</v>
          </cell>
          <cell r="I769">
            <v>0.313</v>
          </cell>
          <cell r="J769">
            <v>-0.25308641975308599</v>
          </cell>
          <cell r="K769">
            <v>0.35789473684210499</v>
          </cell>
          <cell r="L769">
            <v>0.292682926829268</v>
          </cell>
          <cell r="M769">
            <v>0.18965517241379301</v>
          </cell>
          <cell r="N769">
            <v>0.45916114790286899</v>
          </cell>
          <cell r="O769">
            <v>0.452229299363057</v>
          </cell>
          <cell r="P769">
            <v>0.64861995753715496</v>
          </cell>
          <cell r="Q769">
            <v>0.467091295116772</v>
          </cell>
          <cell r="R769">
            <v>0</v>
          </cell>
          <cell r="S769">
            <v>0.322717622080679</v>
          </cell>
          <cell r="T769">
            <v>0.19639065817409701</v>
          </cell>
          <cell r="U769">
            <v>0.94161358811040297</v>
          </cell>
          <cell r="V769">
            <v>0.54246284501061504</v>
          </cell>
          <cell r="W769">
            <v>1</v>
          </cell>
          <cell r="X769">
            <v>1</v>
          </cell>
          <cell r="Y769">
            <v>1</v>
          </cell>
          <cell r="Z769">
            <v>1</v>
          </cell>
          <cell r="AA769">
            <v>0</v>
          </cell>
          <cell r="AB769">
            <v>0</v>
          </cell>
          <cell r="AC769">
            <v>2</v>
          </cell>
          <cell r="AD769">
            <v>0</v>
          </cell>
          <cell r="AE769">
            <v>2</v>
          </cell>
          <cell r="AF769">
            <v>1</v>
          </cell>
          <cell r="AG769">
            <v>9</v>
          </cell>
          <cell r="AH769" t="str">
            <v>list(list(c(-92.699635, -92.685067, -92.685012, -92.699589, -92.699619, -92.699635, 42.268204, 42.268133, 42.257254, 42.257327, 42.260969, 42.268204)))</v>
          </cell>
        </row>
        <row r="770">
          <cell r="A770">
            <v>1910765</v>
          </cell>
          <cell r="B770" t="str">
            <v>Carlisle city, Iowa</v>
          </cell>
          <cell r="C770">
            <v>4160</v>
          </cell>
          <cell r="D770">
            <v>109191</v>
          </cell>
          <cell r="E770">
            <v>3.1E-2</v>
          </cell>
          <cell r="F770">
            <v>8.6928525434642606E-2</v>
          </cell>
          <cell r="G770">
            <v>2.31809401159047E-2</v>
          </cell>
          <cell r="H770">
            <v>6.0999999999999999E-2</v>
          </cell>
          <cell r="I770">
            <v>0.24399999999999999</v>
          </cell>
          <cell r="J770">
            <v>7.3271413828689305E-2</v>
          </cell>
          <cell r="K770">
            <v>0.35963923337091303</v>
          </cell>
          <cell r="L770">
            <v>5.9357964869775799E-2</v>
          </cell>
          <cell r="M770">
            <v>0.17772054088860201</v>
          </cell>
          <cell r="N770">
            <v>0.96357615894039705</v>
          </cell>
          <cell r="O770">
            <v>0.10721868365180399</v>
          </cell>
          <cell r="P770">
            <v>0.47664543524416098</v>
          </cell>
          <cell r="Q770">
            <v>0.32696390658174002</v>
          </cell>
          <cell r="R770">
            <v>0.85425531914893604</v>
          </cell>
          <cell r="S770">
            <v>9.76645435244161E-2</v>
          </cell>
          <cell r="T770">
            <v>0.200636942675159</v>
          </cell>
          <cell r="U770">
            <v>0.306794055201698</v>
          </cell>
          <cell r="V770">
            <v>0.48619957537154901</v>
          </cell>
          <cell r="W770">
            <v>0</v>
          </cell>
          <cell r="X770">
            <v>0</v>
          </cell>
          <cell r="Y770">
            <v>1</v>
          </cell>
          <cell r="Z770">
            <v>0</v>
          </cell>
          <cell r="AA770">
            <v>2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1</v>
          </cell>
          <cell r="AG770">
            <v>4</v>
          </cell>
          <cell r="AH770" t="str">
            <v>list(list(c(-93.534805, -93.519171, -93.518572, -93.519942, -93.519957, -93.51884, -93.51758, -93.51759, -93.515198, -93.5152, -93.517145, -93.518471, -93.518326, -93.516793, -93.513869, -93.508025, -93.500715, -93.500726, -93.504367, -93.504323, -93.501161, -93.500718, -93.495607, -93.495602, -93.493296, -93.491088, -93.4912, -93.4959, -93.495942, -93.471848, -93.471796, -93.481456, -93.481488, -93.478911, -93.476113, -93.47189, -93.472034, -93.481348, -93.481365, -93.480585, -93.480584, -93.483832, 
-93.485885, -93.493691, -93.505795, -93.505807, -93.500919, -93.500928, -93.49833, -93.496096, -93.496068, -93.504457, -93.500111, -93.503473, -93.502975, -93.50456, -93.504623, -93.505724, -93.505701, -93.504142, -93.502098, -93.503265, -93.50317, -93.500742, -93.500673, -93.49706, -93.49468, -93.489843, -93.493147, -93.492394, -93.494075, -93.495867, -93.498706, -93.498812, -93.50068, -93.500693, -93.505588, -93.505564, -93.510362, -93.510342, -93.510347, -93.510436, -93.510529, -93.515353, -93.515227, 
-93.516371, -93.520046, -93.520071, -93.521843, -93.528583, -93.529764, -93.529684, -93.534978, -93.534805, 41.51081, 41.510143, 41.510121, 41.510725, 41.51518, 41.520563, 41.522269, 41.524701, 41.524629, 41.52564, 41.525719, 41.529583, 41.531787, 41.537527, 41.536561, 41.532287, 41.526157, 41.52407, 41.524187, 41.520542, 41.520492, 41.516804, 41.516623, 41.519119, 41.519542, 41.517616, 41.527362, 41.527528, 41.534767, 41.533979, 41.508579, 41.508859, 41.501826, 41.501748, 41.498085, 41.497973, 41.494326, 
41.494631, 41.49296, 41.492553, 41.492264, 41.493169, 41.493947, 41.476649, 41.476981, 41.480601, 41.480425, 41.484046, 41.484003, 41.48524, 41.491213, 41.491455, 41.496157, 41.497539, 41.498691, 41.49875, 41.500616, 41.500622, 41.502303, 41.502246, 41.500996, 41.503172, 41.505905, 41.505849, 41.507652, 41.506672, 41.508538, 41.509095, 41.509193, 41.511126, 41.511252, 41.512412, 41.51224, 41.511352, 41.511414, 41.513195, 41.513374, 41.516976, 41.51715, 41.509821, 41.508011, 41.506486, 41.502483, 
41.502665, 41.506999, 41.507689, 41.506906, 41.505087, 41.5068, 41.507047, 41.50447, 41.5068, 41.507007, 41.51081)))</v>
          </cell>
        </row>
        <row r="771">
          <cell r="A771">
            <v>1974280</v>
          </cell>
          <cell r="B771" t="str">
            <v>Spencer city, Iowa</v>
          </cell>
          <cell r="C771">
            <v>11325</v>
          </cell>
          <cell r="D771">
            <v>59667</v>
          </cell>
          <cell r="E771">
            <v>0.14000000000000001</v>
          </cell>
          <cell r="F771">
            <v>0.11709286675639299</v>
          </cell>
          <cell r="G771">
            <v>5.4028071524706699E-2</v>
          </cell>
          <cell r="H771">
            <v>4.4999999999999998E-2</v>
          </cell>
          <cell r="I771">
            <v>0.34899999999999998</v>
          </cell>
          <cell r="J771">
            <v>8.1901540105047601E-3</v>
          </cell>
          <cell r="K771">
            <v>0.35399899396378198</v>
          </cell>
          <cell r="L771">
            <v>9.7663797646232203E-2</v>
          </cell>
          <cell r="M771">
            <v>0.25360507594693299</v>
          </cell>
          <cell r="N771">
            <v>0.32781456953642302</v>
          </cell>
          <cell r="O771">
            <v>0.73354564755838603</v>
          </cell>
          <cell r="P771">
            <v>0.62420382165605004</v>
          </cell>
          <cell r="Q771">
            <v>0.68577494692144303</v>
          </cell>
          <cell r="R771">
            <v>0.74255319148936105</v>
          </cell>
          <cell r="S771">
            <v>0.48832271762208002</v>
          </cell>
          <cell r="T771">
            <v>0.185774946921443</v>
          </cell>
          <cell r="U771">
            <v>0.51486199575371505</v>
          </cell>
          <cell r="V771">
            <v>0.81422505307855597</v>
          </cell>
          <cell r="W771">
            <v>2</v>
          </cell>
          <cell r="X771">
            <v>2</v>
          </cell>
          <cell r="Y771">
            <v>1</v>
          </cell>
          <cell r="Z771">
            <v>2</v>
          </cell>
          <cell r="AA771">
            <v>2</v>
          </cell>
          <cell r="AB771">
            <v>1</v>
          </cell>
          <cell r="AC771">
            <v>0</v>
          </cell>
          <cell r="AD771">
            <v>0</v>
          </cell>
          <cell r="AE771">
            <v>1</v>
          </cell>
          <cell r="AF771">
            <v>2</v>
          </cell>
          <cell r="AG771">
            <v>13</v>
          </cell>
          <cell r="AH771" t="str">
            <v>list(list(c(-95.201953, -95.199922, -95.190076, -95.192021, -95.189065, -95.188992, -95.186864, -95.187331, -95.180762, -95.179001, -95.176379, -95.174049, -95.172533, -95.172528, -95.170264, -95.170255, -95.155458, -95.155402, -95.155492, -95.155542, -95.150469, -95.150514, -95.152206, -95.150675, -95.150281, -95.141588, -95.141761, -95.14173, -95.131765, -95.131612, -95.121738, -95.121087, -95.111567, -95.111403, -95.120814, -95.122287, -95.122346, -95.118788, -95.112558, -95.112553, -95.122359, 
-95.122392, -95.128193, -95.131377, -95.131303, -95.131272, -95.142172, -95.1428, -95.149402, -95.149433, -95.15119, -95.158371, -95.15845, -95.162344, -95.160922, -95.160893, -95.163364, -95.163323, -95.165829, -95.165701, -95.167147, -95.167133, -95.163539, -95.163507, -95.160602, -95.160566, -95.160671, -95.160608, -95.160442, -95.161298, -95.162455, -95.162744, -95.169348, -95.170548, -95.170521, -95.172945, -95.174893, -95.185752, -95.185792, -95.20144, -95.201271, -95.201477, -95.196402, -95.195947, 
-95.190995, -95.191455, -95.201799, -95.201953, 43.156516, 43.169232, 43.16922, 43.156059, 43.155995, 43.157777, 43.15773, 43.155957, 43.156031, 43.157376, 43.158366, 43.160124, 43.159629, 43.160768, 43.160723, 43.162366, 43.162711, 43.169117, 43.184032, 43.198206, 43.198114, 43.190877, 43.190895, 43.184061, 43.183629, 43.183649, 43.169157, 43.166626, 43.166814, 43.163529, 43.163451, 43.149015, 43.148947, 43.141658, 43.141791, 43.126676, 43.125104, 43.125007, 43.126188, 43.124609, 43.124175, 43.122979, 
43.12302, 43.122337, 43.12281, 43.122977, 43.122885, 43.112243, 43.11222, 43.10954, 43.108601, 43.108643, 43.105049, 43.105077, 43.112253, 43.115154, 43.115197, 43.11959, 43.119622, 43.125756, 43.12573, 43.126925, 43.126931, 43.128975, 43.128981, 43.13079, 43.131446, 43.134735, 43.13824, 43.138204, 43.139703, 43.141212, 43.141238, 43.141495, 43.14284, 43.14299, 43.142979, 43.14153, 43.137833, 43.138003, 43.141528, 43.148848, 43.148255, 43.141536, 43.141544, 43.147954, 43.149198, 43.156516)))</v>
          </cell>
        </row>
        <row r="772">
          <cell r="A772">
            <v>1986520</v>
          </cell>
          <cell r="B772" t="str">
            <v>Winterset city, Iowa</v>
          </cell>
          <cell r="C772">
            <v>5353</v>
          </cell>
          <cell r="D772">
            <v>67708</v>
          </cell>
          <cell r="E772">
            <v>0.10299999999999999</v>
          </cell>
          <cell r="F772">
            <v>9.5018836333193801E-2</v>
          </cell>
          <cell r="G772">
            <v>1.8836333193804899E-2</v>
          </cell>
          <cell r="H772">
            <v>0.03</v>
          </cell>
          <cell r="I772">
            <v>0.33500000000000002</v>
          </cell>
          <cell r="J772">
            <v>3.1406551059730198E-2</v>
          </cell>
          <cell r="K772">
            <v>0.370704225352112</v>
          </cell>
          <cell r="L772">
            <v>3.20097244732577E-2</v>
          </cell>
          <cell r="M772">
            <v>0.28631226454583503</v>
          </cell>
          <cell r="N772">
            <v>0.53311258278145601</v>
          </cell>
          <cell r="O772">
            <v>0.547770700636942</v>
          </cell>
          <cell r="P772">
            <v>0.51592356687898</v>
          </cell>
          <cell r="Q772">
            <v>0.26857749469214398</v>
          </cell>
          <cell r="R772">
            <v>0.59574468085106302</v>
          </cell>
          <cell r="S772">
            <v>0.42144373673036001</v>
          </cell>
          <cell r="T772">
            <v>0.23142250530785499</v>
          </cell>
          <cell r="U772">
            <v>0.17197452229299301</v>
          </cell>
          <cell r="V772">
            <v>0.89596602972399098</v>
          </cell>
          <cell r="W772">
            <v>1</v>
          </cell>
          <cell r="X772">
            <v>1</v>
          </cell>
          <cell r="Y772">
            <v>1</v>
          </cell>
          <cell r="Z772">
            <v>0</v>
          </cell>
          <cell r="AA772">
            <v>1</v>
          </cell>
          <cell r="AB772">
            <v>1</v>
          </cell>
          <cell r="AC772">
            <v>0</v>
          </cell>
          <cell r="AD772">
            <v>0</v>
          </cell>
          <cell r="AE772">
            <v>0</v>
          </cell>
          <cell r="AF772">
            <v>2</v>
          </cell>
          <cell r="AG772">
            <v>7</v>
          </cell>
          <cell r="AH772" t="str">
            <v>list(list(c(-94.04224, -94.039463, -94.038638, -94.035374, -94.033037, -94.032787, -94.03279, -94.032795, -94.026711, -94.026712, -94.023065, -94.023069, -94.025513, -94.025519, -94.024039, -94.016815, -94.018234, -94.018218, -94.013568, -94.013676, -94.012103, -94.011999, -94.010757, -94.007957, -94.007958, -94.011548, -94.010697, -94.010697, -94.009272, -94.009258, -94.007897, -94.007882, -94.003031, -94.002967, -93.993407, -93.99344, -93.990559, -93.990609, -93.992311, -93.992372, -93.989856, 
-93.992982, -93.993492, -93.99463, -93.998989, -94.000718, -94.000855, -94.00226, -94.002278, -94.000807, -94.000796, -93.998354, -93.998291, -94.000694, -94.000704, -94.002822, -94.005509, -94.005477, -93.998272, -93.998286, -94.00047, -94.000501, -93.997109, -93.997382, -93.997987, -93.993393, -93.993365, -94.000201, -94.002383, -94.003034, -94.003035, -93.997854, -93.998475, -93.998535, -94.003307, -94.003266, -94.004398, -94.005444, -94.005054, -94.0055, -94.013497, -94.018344, -94.018323, -94.016531, 
-94.016403, -94.016411, -94.018322, -94.018326, -94.023158, -94.023139, -94.029439, -94.029871, -94.030314, -94.030296, -94.030193, -94.030161, -94.030118, -94.027405, -94.026469, -94.025225, -94.025968, -94.025958, -94.032647, -94.034002, -94.033629, -94.032654, -94.032669, -94.034804, -94.034843, -94.042234, -94.04224, 41.344728, 41.34422, 41.343235, 41.344592, 41.344745, 41.344744, 41.34486, 41.344999, 41.344936, 41.34904, 41.349051, 41.363273, 41.363273, 41.366418, 41.366411, 41.359131, 41.35914, 
41.355533, 41.356325, 41.354017, 41.354039, 41.355654, 41.357541, 41.357506, 41.36092, 41.361043, 41.362485, 41.36635, 41.366332, 41.368155, 41.368134, 41.369953, 41.369887, 41.380732, 41.380615, 41.373377, 41.373361, 41.37151, 41.371541, 41.36613, 41.362851, 41.362479, 41.36583, 41.367466, 41.367476, 41.366228, 41.362354, 41.360361, 41.356943, 41.356925, 41.358979, 41.358956, 41.351759, 41.351856, 41.354814, 41.351829, 41.351832, 41.348201, 41.348151, 41.345624, 41.345645, 41.34455, 41.344527, 41.338086, 
41.334465, 41.33447, 41.333238, 41.333225, 41.329925, 41.329083, 41.320094, 41.320502, 41.318418, 41.315663, 41.315662, 41.31928, 41.319, 41.321862, 41.323168, 41.326178, 41.326395, 41.326369, 41.322817, 41.322813, 41.32181, 41.320817, 41.320828, 41.32012, 41.321077, 41.319047, 41.319002, 41.31929, 41.319291, 41.319441, 41.319598, 41.319787, 41.319802, 41.321972, 41.32528, 41.326478, 41.326486, 41.330235, 41.330284, 41.330287, 41.331777, 41.331771, 41.333569, 41.333573, 41.335699, 41.335669, 41.344728
)))</v>
          </cell>
        </row>
        <row r="773">
          <cell r="A773">
            <v>1942690</v>
          </cell>
          <cell r="B773" t="str">
            <v>Lake View city, Iowa</v>
          </cell>
          <cell r="C773">
            <v>1113</v>
          </cell>
          <cell r="D773">
            <v>68618</v>
          </cell>
          <cell r="E773">
            <v>8.7999999999999995E-2</v>
          </cell>
          <cell r="F773">
            <v>9.2843326885879998E-2</v>
          </cell>
          <cell r="G773">
            <v>4.0618955512572497E-2</v>
          </cell>
          <cell r="H773">
            <v>6.0000000000000001E-3</v>
          </cell>
          <cell r="I773">
            <v>0.433</v>
          </cell>
          <cell r="J773">
            <v>-2.5394045534150599E-2</v>
          </cell>
          <cell r="K773">
            <v>0.44910179640718501</v>
          </cell>
          <cell r="L773">
            <v>0.62784810126582202</v>
          </cell>
          <cell r="M773">
            <v>0.20696324951644099</v>
          </cell>
          <cell r="N773">
            <v>0.54966887417218502</v>
          </cell>
          <cell r="O773">
            <v>0.452229299363057</v>
          </cell>
          <cell r="P773">
            <v>0.50106157112526495</v>
          </cell>
          <cell r="Q773">
            <v>0.54883227176220795</v>
          </cell>
          <cell r="R773">
            <v>0.244680851063829</v>
          </cell>
          <cell r="S773">
            <v>0.806794055201698</v>
          </cell>
          <cell r="T773">
            <v>0.47876857749469198</v>
          </cell>
          <cell r="U773">
            <v>0.98938428874734596</v>
          </cell>
          <cell r="V773">
            <v>0.63057324840764295</v>
          </cell>
          <cell r="W773">
            <v>1</v>
          </cell>
          <cell r="X773">
            <v>1</v>
          </cell>
          <cell r="Y773">
            <v>1</v>
          </cell>
          <cell r="Z773">
            <v>1</v>
          </cell>
          <cell r="AA773">
            <v>0</v>
          </cell>
          <cell r="AB773">
            <v>2</v>
          </cell>
          <cell r="AC773">
            <v>1</v>
          </cell>
          <cell r="AD773">
            <v>1</v>
          </cell>
          <cell r="AE773">
            <v>2</v>
          </cell>
          <cell r="AF773">
            <v>1</v>
          </cell>
          <cell r="AG773">
            <v>11</v>
          </cell>
          <cell r="AH773" t="str">
            <v>list(list(c(-95.018035, -95.014934, -95.014914, -95.01311, -95.013087, -95.014824, -95.014836, -95.018006, -95.018035, 42.314705, 42.314693, 42.313149, 42.313162, 42.311027, 42.311032, 42.312051, 42.31222, 42.314705)), list(c(-95.062149, -95.032791, -95.032773, -95.032775, -95.021031, -95.019257, -95.01673, -95.016775, -95.012998, -95.013083, -95.008319, -95.008272, -95.011493, -95.012914, -95.013148, -95.014478, -95.018714, -95.026398, -95.028545, -95.029952, -95.032643, -95.032684, -95.034343, 
-95.033233, -95.030852, -95.028293, -95.023924, -95.01983, -95.016488, -95.013159, -95.008834, -95.007727, -95.006608, -95.006212, -95.006006, -95.006609, -95.005993, -95.007524, -95.003721, -95.003738, -95.013336, -95.01332, -95.016253, -95.023033, -95.023049, -95.032739, -95.032735, -95.032968, -95.034457, -95.034902, -95.052439, -95.061919, -95.062135, -95.062149, 42.314928, 42.314779, 42.311123, 42.30387, 42.303845, 42.305127, 42.305453, 42.307706, 42.307721, 42.310871, 42.310834, 42.307425, 
42.307562, 42.306896, 42.305049, 42.304417, 42.304127, 42.299603, 42.298708, 42.30118, 42.301645, 42.296802, 42.296813, 42.294779, 42.293203, 42.29329, 42.294872, 42.29352, 42.293057, 42.291576, 42.293517, 42.296694, 42.29835, 42.299473, 42.298586, 42.296672, 42.296666, 42.293448, 42.293467, 42.289845, 42.289798, 42.291064, 42.291784, 42.291654, 42.293249, 42.292385, 42.293114, 42.293957, 42.295493, 42.296719, 42.29678, 42.296832, 42.31138, 42.314928)))</v>
          </cell>
        </row>
        <row r="774">
          <cell r="A774">
            <v>1938010</v>
          </cell>
          <cell r="B774" t="str">
            <v>Ida Grove city, Iowa</v>
          </cell>
          <cell r="C774">
            <v>2051</v>
          </cell>
          <cell r="D774">
            <v>61250</v>
          </cell>
          <cell r="E774">
            <v>8.3000000000000004E-2</v>
          </cell>
          <cell r="F774">
            <v>8.9414182939362694E-2</v>
          </cell>
          <cell r="G774">
            <v>3.5971223021582698E-2</v>
          </cell>
          <cell r="H774">
            <v>4.0999999999999898E-2</v>
          </cell>
          <cell r="I774">
            <v>0.35699999999999998</v>
          </cell>
          <cell r="J774">
            <v>-4.24836601307189E-2</v>
          </cell>
          <cell r="K774">
            <v>0.43271954674220903</v>
          </cell>
          <cell r="L774">
            <v>0.148731408573928</v>
          </cell>
          <cell r="M774">
            <v>0.123329907502569</v>
          </cell>
          <cell r="N774">
            <v>0.36865342163355402</v>
          </cell>
          <cell r="O774">
            <v>0.42781316348195297</v>
          </cell>
          <cell r="P774">
            <v>0.48619957537154901</v>
          </cell>
          <cell r="Q774">
            <v>0.484076433121019</v>
          </cell>
          <cell r="R774">
            <v>0.71276595744680804</v>
          </cell>
          <cell r="S774">
            <v>0.53078556263269605</v>
          </cell>
          <cell r="T774">
            <v>0.420382165605095</v>
          </cell>
          <cell r="U774">
            <v>0.725053078556263</v>
          </cell>
          <cell r="V774">
            <v>0.20488322717622001</v>
          </cell>
          <cell r="W774">
            <v>1</v>
          </cell>
          <cell r="X774">
            <v>1</v>
          </cell>
          <cell r="Y774">
            <v>1</v>
          </cell>
          <cell r="Z774">
            <v>1</v>
          </cell>
          <cell r="AA774">
            <v>2</v>
          </cell>
          <cell r="AB774">
            <v>1</v>
          </cell>
          <cell r="AC774">
            <v>1</v>
          </cell>
          <cell r="AD774">
            <v>1</v>
          </cell>
          <cell r="AE774">
            <v>2</v>
          </cell>
          <cell r="AF774">
            <v>0</v>
          </cell>
          <cell r="AG774">
            <v>11</v>
          </cell>
          <cell r="AH774" t="str">
            <v>list(list(c(-95.497856, -95.493234, -95.489433, -95.48521, -95.485187, -95.484203, -95.482353, -95.478213, -95.478206, -95.458609, -95.458643, -95.456045, -95.455102, -95.458756, -95.458779, -95.468519, -95.468737, -95.473478, -95.473396, -95.491579, -95.491571, -95.491714, -95.492985, -95.492992, -95.497888, -95.497856, 42.346326, 42.34714, 42.347438, 42.347307, 42.349073, 42.349368, 42.347979, 42.348583, 42.356005, 42.355834, 42.339532, 42.337978, 42.336658, 42.336701, 42.333984, 42.33403, 42.326904, 
42.326917, 42.337807, 42.33783, 42.339151, 42.339075, 42.339822, 42.341469, 42.341468, 42.346326)))</v>
          </cell>
        </row>
        <row r="775">
          <cell r="A775">
            <v>1975990</v>
          </cell>
          <cell r="B775" t="str">
            <v>Stuart city, Iowa</v>
          </cell>
          <cell r="C775">
            <v>1782</v>
          </cell>
          <cell r="D775">
            <v>65000</v>
          </cell>
          <cell r="E775">
            <v>0.14000000000000001</v>
          </cell>
          <cell r="F775">
            <v>0.13360881542699701</v>
          </cell>
          <cell r="G775">
            <v>5.3719008264462798E-2</v>
          </cell>
          <cell r="H775">
            <v>4.7E-2</v>
          </cell>
          <cell r="I775">
            <v>0.374</v>
          </cell>
          <cell r="J775">
            <v>8.1310679611650394E-2</v>
          </cell>
          <cell r="K775">
            <v>0.49779735682819298</v>
          </cell>
          <cell r="L775">
            <v>6.8035943517329903E-2</v>
          </cell>
          <cell r="M775">
            <v>0.20936639118457301</v>
          </cell>
          <cell r="N775">
            <v>0.45916114790286899</v>
          </cell>
          <cell r="O775">
            <v>0.73354564755838603</v>
          </cell>
          <cell r="P775">
            <v>0.71868365180466998</v>
          </cell>
          <cell r="Q775">
            <v>0.68046709129511596</v>
          </cell>
          <cell r="R775">
            <v>0.76063829787234005</v>
          </cell>
          <cell r="S775">
            <v>0.611464968152866</v>
          </cell>
          <cell r="T775">
            <v>0.64118895966029699</v>
          </cell>
          <cell r="U775">
            <v>0.36093418259023302</v>
          </cell>
          <cell r="V775">
            <v>0.64437367303609305</v>
          </cell>
          <cell r="W775">
            <v>1</v>
          </cell>
          <cell r="X775">
            <v>2</v>
          </cell>
          <cell r="Y775">
            <v>2</v>
          </cell>
          <cell r="Z775">
            <v>2</v>
          </cell>
          <cell r="AA775">
            <v>2</v>
          </cell>
          <cell r="AB775">
            <v>1</v>
          </cell>
          <cell r="AC775">
            <v>0</v>
          </cell>
          <cell r="AD775">
            <v>1</v>
          </cell>
          <cell r="AE775">
            <v>1</v>
          </cell>
          <cell r="AF775">
            <v>1</v>
          </cell>
          <cell r="AG775">
            <v>13</v>
          </cell>
          <cell r="AH775" t="str">
            <v>list(list(c(-94.337647, -94.330605, -94.327956, -94.327779, -94.308702, -94.308741, -94.306867, -94.304737, -94.302724, -94.302685, -94.299111, -94.299053, -94.294227, -94.294335, -94.308902, -94.308874, -94.317178, -94.317245, -94.318501, -94.318508, -94.337746, -94.337647, 41.503641, 41.503612, 41.503733, 41.514581, 41.514535, 41.507443, 41.508798, 41.507953, 41.506275, 41.510946, 41.510957, 41.514563, 41.514538, 41.503685, 41.503689, 41.482196, 41.482128, 41.485664, 41.485655, 41.489362, 41.489469, 
41.503641)))</v>
          </cell>
        </row>
        <row r="776">
          <cell r="A776">
            <v>1936885</v>
          </cell>
          <cell r="B776" t="str">
            <v>Holy Cross city, Iowa</v>
          </cell>
          <cell r="C776">
            <v>356</v>
          </cell>
          <cell r="D776">
            <v>64375</v>
          </cell>
          <cell r="E776">
            <v>3.5999999999999997E-2</v>
          </cell>
          <cell r="F776">
            <v>1.3986013986013899E-2</v>
          </cell>
          <cell r="G776">
            <v>2.7972027972027899E-2</v>
          </cell>
          <cell r="H776">
            <v>1.9E-2</v>
          </cell>
          <cell r="I776">
            <v>0.34899999999999998</v>
          </cell>
          <cell r="J776">
            <v>-4.8128342245989303E-2</v>
          </cell>
          <cell r="K776">
            <v>0.45495495495495403</v>
          </cell>
          <cell r="L776">
            <v>0</v>
          </cell>
          <cell r="M776">
            <v>0.11888111888111801</v>
          </cell>
          <cell r="N776">
            <v>0.44922737306843202</v>
          </cell>
          <cell r="O776">
            <v>0.13057324840764301</v>
          </cell>
          <cell r="P776">
            <v>7.9617834394904399E-2</v>
          </cell>
          <cell r="Q776">
            <v>0.38004246284500998</v>
          </cell>
          <cell r="R776">
            <v>0.43723404255319098</v>
          </cell>
          <cell r="S776">
            <v>0.48832271762208002</v>
          </cell>
          <cell r="T776">
            <v>0.48938428874734602</v>
          </cell>
          <cell r="U776">
            <v>0</v>
          </cell>
          <cell r="V776">
            <v>0.19002123142250499</v>
          </cell>
          <cell r="W776">
            <v>1</v>
          </cell>
          <cell r="X776">
            <v>0</v>
          </cell>
          <cell r="Y776">
            <v>0</v>
          </cell>
          <cell r="Z776">
            <v>1</v>
          </cell>
          <cell r="AA776">
            <v>1</v>
          </cell>
          <cell r="AB776">
            <v>1</v>
          </cell>
          <cell r="AC776">
            <v>1</v>
          </cell>
          <cell r="AD776">
            <v>1</v>
          </cell>
          <cell r="AE776">
            <v>0</v>
          </cell>
          <cell r="AF776">
            <v>0</v>
          </cell>
          <cell r="AG776">
            <v>6</v>
          </cell>
          <cell r="AH776" t="str">
            <v>list(list(c(-91.001974, -90.999054, -91.00134, -90.998756, -90.998737, -90.996345, -90.99637, -90.994059, -90.994286, -90.991524, -90.991398, -90.995216, -90.995184, -90.997592, -90.997679, -91.00129, -91.001974, 42.603792, 42.60374, 42.606288, 42.606279, 42.607933, 42.607901, 42.606537, 42.606258, 42.603735, 42.603706, 42.595279, 42.595323, 42.593784, 42.595353, 42.599044, 42.599105, 42.603792)))</v>
          </cell>
        </row>
        <row r="777">
          <cell r="A777">
            <v>1912855</v>
          </cell>
          <cell r="B777" t="str">
            <v>Charlotte city, Iowa</v>
          </cell>
          <cell r="C777">
            <v>389</v>
          </cell>
          <cell r="D777">
            <v>61711</v>
          </cell>
          <cell r="E777">
            <v>0.16300000000000001</v>
          </cell>
          <cell r="F777">
            <v>9.2391304347825998E-2</v>
          </cell>
          <cell r="G777">
            <v>0.157608695652173</v>
          </cell>
          <cell r="H777">
            <v>2.79999999999999E-2</v>
          </cell>
          <cell r="I777">
            <v>0.32500000000000001</v>
          </cell>
          <cell r="J777">
            <v>-1.26903553299492E-2</v>
          </cell>
          <cell r="K777">
            <v>0.49466192170818502</v>
          </cell>
          <cell r="L777">
            <v>0.10606060606060599</v>
          </cell>
          <cell r="M777">
            <v>0.21195652173912999</v>
          </cell>
          <cell r="N777">
            <v>0.38410596026490001</v>
          </cell>
          <cell r="O777">
            <v>0.81422505307855597</v>
          </cell>
          <cell r="P777">
            <v>0.498938428874734</v>
          </cell>
          <cell r="Q777">
            <v>0.97452229299363002</v>
          </cell>
          <cell r="R777">
            <v>0.56595744680851001</v>
          </cell>
          <cell r="S777">
            <v>0.37685774946921402</v>
          </cell>
          <cell r="T777">
            <v>0.629511677282377</v>
          </cell>
          <cell r="U777">
            <v>0.55414012738853502</v>
          </cell>
          <cell r="V777">
            <v>0.65923566878980799</v>
          </cell>
          <cell r="W777">
            <v>1</v>
          </cell>
          <cell r="X777">
            <v>2</v>
          </cell>
          <cell r="Y777">
            <v>1</v>
          </cell>
          <cell r="Z777">
            <v>2</v>
          </cell>
          <cell r="AA777">
            <v>1</v>
          </cell>
          <cell r="AB777">
            <v>1</v>
          </cell>
          <cell r="AC777">
            <v>1</v>
          </cell>
          <cell r="AD777">
            <v>1</v>
          </cell>
          <cell r="AE777">
            <v>1</v>
          </cell>
          <cell r="AF777">
            <v>1</v>
          </cell>
          <cell r="AG777">
            <v>12</v>
          </cell>
          <cell r="AH777" t="str">
            <v>list(list(c(-90.47562, -90.461075, -90.461, -90.460205, -90.460892, -90.475483, -90.47562, 41.967599, 41.967709, 41.962861, 41.959447, 41.956757, 41.956637, 41.967599)))</v>
          </cell>
        </row>
        <row r="778">
          <cell r="A778">
            <v>1909235</v>
          </cell>
          <cell r="B778" t="str">
            <v>Buffalo city, Iowa</v>
          </cell>
          <cell r="C778">
            <v>1176</v>
          </cell>
          <cell r="D778">
            <v>69728</v>
          </cell>
          <cell r="E778">
            <v>0.188</v>
          </cell>
          <cell r="F778">
            <v>6.8607068607068597E-2</v>
          </cell>
          <cell r="G778">
            <v>3.7422037422037403E-2</v>
          </cell>
          <cell r="H778">
            <v>2.1000000000000001E-2</v>
          </cell>
          <cell r="I778">
            <v>0.35599999999999998</v>
          </cell>
          <cell r="J778">
            <v>-7.4015748031496006E-2</v>
          </cell>
          <cell r="K778">
            <v>0.387533875338753</v>
          </cell>
          <cell r="L778">
            <v>0.17753623188405701</v>
          </cell>
          <cell r="M778">
            <v>0.15592515592515499</v>
          </cell>
          <cell r="N778">
            <v>0.57836644591611397</v>
          </cell>
          <cell r="O778">
            <v>0.86305732484076403</v>
          </cell>
          <cell r="P778">
            <v>0.35987261146496802</v>
          </cell>
          <cell r="Q778">
            <v>0.50530785562632696</v>
          </cell>
          <cell r="R778">
            <v>0.47127659574468</v>
          </cell>
          <cell r="S778">
            <v>0.52123142250530696</v>
          </cell>
          <cell r="T778">
            <v>0.274946921443736</v>
          </cell>
          <cell r="U778">
            <v>0.80785562632696395</v>
          </cell>
          <cell r="V778">
            <v>0.36836518046709099</v>
          </cell>
          <cell r="W778">
            <v>1</v>
          </cell>
          <cell r="X778">
            <v>2</v>
          </cell>
          <cell r="Y778">
            <v>1</v>
          </cell>
          <cell r="Z778">
            <v>1</v>
          </cell>
          <cell r="AA778">
            <v>1</v>
          </cell>
          <cell r="AB778">
            <v>1</v>
          </cell>
          <cell r="AC778">
            <v>1</v>
          </cell>
          <cell r="AD778">
            <v>0</v>
          </cell>
          <cell r="AE778">
            <v>2</v>
          </cell>
          <cell r="AF778">
            <v>1</v>
          </cell>
          <cell r="AG778">
            <v>11</v>
          </cell>
          <cell r="AH778" t="str">
            <v>list(list(c(-90.785999, -90.753563, -90.729398, -90.729368, -90.727829, -90.725258, -90.719584, -90.719595, -90.717377, -90.717377, -90.711337, -90.711273, -90.697928, -90.697899, -90.693081, -90.693108, -90.688287, -90.688211, -90.689763, -90.702798, -90.702789, -90.697883, -90.697869, -90.688278, -90.688293, -90.683433, -90.683423, -90.67855, -90.678568, -90.674777, -90.671921, -90.668968, -90.668939, -90.680139, -90.68744, -90.69084, -90.69904, -90.70734, -90.70874, -90.710606, -90.714941, -90.72332, 
-90.726941, -90.738178, -90.741795, -90.748586, -90.752639, -90.75571, -90.764736, -90.77197, -90.776226, -90.780421, -90.786216, -90.785999, 41.46575, 41.465359, 41.465164, 41.470259, 41.468943, 41.465137, 41.465124, 41.461833, 41.461843, 41.46512, 41.465204, 41.472435, 41.472524, 41.4743, 41.474295, 41.47256, 41.47263, 41.475419, 41.476226, 41.476119, 41.47975, 41.479795, 41.490717, 41.490777, 41.4835, 41.483545, 41.487173, 41.487227, 41.490716, 41.490751, 41.49033, 41.490974, 41.463732, 41.462832, 
41.459531, 41.457531, 41.457031, 41.456931, 41.455931, 41.45587, 41.455731, 41.454767, 41.454231, 41.453385, 41.453316, 41.452431, 41.451436, 41.451254, 41.453066, 41.452863, 41.454008, 41.454055, 41.455853, 41.46575), c(-90.719392, -90.71738, -90.717377, -90.719375, -90.719392, 41.460525, 41.460517, 41.461616, 41.461608, 41.460525)))</v>
          </cell>
        </row>
        <row r="779">
          <cell r="A779">
            <v>1900640</v>
          </cell>
          <cell r="B779" t="str">
            <v>Agency city, Iowa</v>
          </cell>
          <cell r="C779">
            <v>620</v>
          </cell>
          <cell r="D779">
            <v>67813</v>
          </cell>
          <cell r="E779">
            <v>0.08</v>
          </cell>
          <cell r="F779">
            <v>6.4220183486238494E-2</v>
          </cell>
          <cell r="G779">
            <v>4.1284403669724697E-2</v>
          </cell>
          <cell r="H779">
            <v>3.1E-2</v>
          </cell>
          <cell r="I779">
            <v>0.42199999999999999</v>
          </cell>
          <cell r="J779">
            <v>-2.8213166144200601E-2</v>
          </cell>
          <cell r="K779">
            <v>0.48022598870056499</v>
          </cell>
          <cell r="L779">
            <v>0.113821138211382</v>
          </cell>
          <cell r="M779">
            <v>0.13302752293577899</v>
          </cell>
          <cell r="N779">
            <v>0.53532008830022004</v>
          </cell>
          <cell r="O779">
            <v>0.40764331210191002</v>
          </cell>
          <cell r="P779">
            <v>0.33227176220806698</v>
          </cell>
          <cell r="Q779">
            <v>0.563694267515923</v>
          </cell>
          <cell r="R779">
            <v>0.60957446808510596</v>
          </cell>
          <cell r="S779">
            <v>0.77707006369426701</v>
          </cell>
          <cell r="T779">
            <v>0.581740976645435</v>
          </cell>
          <cell r="U779">
            <v>0.58917197452229297</v>
          </cell>
          <cell r="V779">
            <v>0.249469214437367</v>
          </cell>
          <cell r="W779">
            <v>1</v>
          </cell>
          <cell r="X779">
            <v>1</v>
          </cell>
          <cell r="Y779">
            <v>1</v>
          </cell>
          <cell r="Z779">
            <v>1</v>
          </cell>
          <cell r="AA779">
            <v>1</v>
          </cell>
          <cell r="AB779">
            <v>2</v>
          </cell>
          <cell r="AC779">
            <v>1</v>
          </cell>
          <cell r="AD779">
            <v>1</v>
          </cell>
          <cell r="AE779">
            <v>1</v>
          </cell>
          <cell r="AF779">
            <v>0</v>
          </cell>
          <cell r="AG779">
            <v>10</v>
          </cell>
          <cell r="AH779" t="str">
            <v>list(list(c(-92.314524, -92.300124, -92.300086, -92.300077, -92.300059, -92.314409, -92.314412, -92.314524, 41.002462, 41.002413, 40.995037, 40.992044, 40.991522, 40.991538, 40.991914, 41.002462)))</v>
          </cell>
        </row>
        <row r="780">
          <cell r="A780">
            <v>1904105</v>
          </cell>
          <cell r="B780" t="str">
            <v>Ayrshire city, Iowa</v>
          </cell>
          <cell r="C780">
            <v>133</v>
          </cell>
          <cell r="D780">
            <v>58906</v>
          </cell>
          <cell r="E780">
            <v>6.2E-2</v>
          </cell>
          <cell r="F780">
            <v>0.13043478260869501</v>
          </cell>
          <cell r="G780">
            <v>7.2463768115942004E-2</v>
          </cell>
          <cell r="H780">
            <v>0</v>
          </cell>
          <cell r="I780">
            <v>0.26</v>
          </cell>
          <cell r="J780">
            <v>-6.9930069930069894E-2</v>
          </cell>
          <cell r="K780">
            <v>0.44144144144144098</v>
          </cell>
          <cell r="L780">
            <v>0.32291666666666602</v>
          </cell>
          <cell r="M780">
            <v>8.6956521739130405E-2</v>
          </cell>
          <cell r="N780">
            <v>0.31567328918322202</v>
          </cell>
          <cell r="O780">
            <v>0.28343949044585898</v>
          </cell>
          <cell r="P780">
            <v>0.69532908704883201</v>
          </cell>
          <cell r="Q780">
            <v>0.81316348195329002</v>
          </cell>
          <cell r="R780">
            <v>0</v>
          </cell>
          <cell r="S780">
            <v>0.13375796178343899</v>
          </cell>
          <cell r="T780">
            <v>0.45859872611464902</v>
          </cell>
          <cell r="U780">
            <v>0.950106157112526</v>
          </cell>
          <cell r="V780">
            <v>9.8726114649681507E-2</v>
          </cell>
          <cell r="W780">
            <v>2</v>
          </cell>
          <cell r="X780">
            <v>0</v>
          </cell>
          <cell r="Y780">
            <v>2</v>
          </cell>
          <cell r="Z780">
            <v>2</v>
          </cell>
          <cell r="AA780">
            <v>0</v>
          </cell>
          <cell r="AB780">
            <v>0</v>
          </cell>
          <cell r="AC780">
            <v>1</v>
          </cell>
          <cell r="AD780">
            <v>1</v>
          </cell>
          <cell r="AE780">
            <v>2</v>
          </cell>
          <cell r="AF780">
            <v>0</v>
          </cell>
          <cell r="AG780">
            <v>10</v>
          </cell>
          <cell r="AH780" t="str">
            <v>list(list(c(-94.839497, -94.838385, -94.836553, -94.833631, -94.829185, -94.829285, -94.836398, -94.838434, -94.837536, -94.839487, -94.839497, 43.041913, 43.043641, 43.043808, 43.042542, 43.042513, 43.036088, 43.036294, 43.038127, 43.039851, 43.039852, 43.041913)))</v>
          </cell>
        </row>
        <row r="781">
          <cell r="A781">
            <v>1913530</v>
          </cell>
          <cell r="B781" t="str">
            <v>Clarence city, Iowa</v>
          </cell>
          <cell r="C781">
            <v>1039</v>
          </cell>
          <cell r="D781">
            <v>56250</v>
          </cell>
          <cell r="E781">
            <v>0.121</v>
          </cell>
          <cell r="F781">
            <v>0.17336152219873099</v>
          </cell>
          <cell r="G781">
            <v>6.13107822410148E-2</v>
          </cell>
          <cell r="H781">
            <v>1.39999999999999E-2</v>
          </cell>
          <cell r="I781">
            <v>0.437999999999999</v>
          </cell>
          <cell r="J781">
            <v>6.6735112936344904E-2</v>
          </cell>
          <cell r="K781">
            <v>0.476372924648786</v>
          </cell>
          <cell r="L781">
            <v>9.5602294455066905E-2</v>
          </cell>
          <cell r="M781">
            <v>0.37632135306553899</v>
          </cell>
          <cell r="N781">
            <v>0.239514348785871</v>
          </cell>
          <cell r="O781">
            <v>0.63906581740976598</v>
          </cell>
          <cell r="P781">
            <v>0.85138004246284504</v>
          </cell>
          <cell r="Q781">
            <v>0.74628450106157096</v>
          </cell>
          <cell r="R781">
            <v>0.35957446808510601</v>
          </cell>
          <cell r="S781">
            <v>0.82059447983014799</v>
          </cell>
          <cell r="T781">
            <v>0.56687898089171895</v>
          </cell>
          <cell r="U781">
            <v>0.49469214437367298</v>
          </cell>
          <cell r="V781">
            <v>0.984076433121019</v>
          </cell>
          <cell r="W781">
            <v>2</v>
          </cell>
          <cell r="X781">
            <v>1</v>
          </cell>
          <cell r="Y781">
            <v>2</v>
          </cell>
          <cell r="Z781">
            <v>2</v>
          </cell>
          <cell r="AA781">
            <v>1</v>
          </cell>
          <cell r="AB781">
            <v>2</v>
          </cell>
          <cell r="AC781">
            <v>0</v>
          </cell>
          <cell r="AD781">
            <v>1</v>
          </cell>
          <cell r="AE781">
            <v>1</v>
          </cell>
          <cell r="AF781">
            <v>2</v>
          </cell>
          <cell r="AG781">
            <v>14</v>
          </cell>
          <cell r="AH781" t="str">
            <v>list(list(c(-91.070416, -91.059682, -91.050045, -91.044731, -91.044679, -91.054643, -91.069323, -91.06946, -91.070416, 41.891035, 41.890623, 41.888734, 41.888687, 41.881335, 41.881385, 41.881376, 41.888725, 41.891035)))</v>
          </cell>
        </row>
        <row r="782">
          <cell r="A782">
            <v>1942600</v>
          </cell>
          <cell r="B782" t="str">
            <v>Lake Park city, Iowa</v>
          </cell>
          <cell r="C782">
            <v>1167</v>
          </cell>
          <cell r="D782">
            <v>74500</v>
          </cell>
          <cell r="E782">
            <v>4.5999999999999999E-2</v>
          </cell>
          <cell r="F782">
            <v>0.116731517509727</v>
          </cell>
          <cell r="G782">
            <v>2.5291828793774299E-2</v>
          </cell>
          <cell r="H782">
            <v>1.6E-2</v>
          </cell>
          <cell r="I782">
            <v>0.29899999999999999</v>
          </cell>
          <cell r="J782">
            <v>5.6108597285067799E-2</v>
          </cell>
          <cell r="K782">
            <v>0.35680751173708902</v>
          </cell>
          <cell r="L782">
            <v>0.16382252559726901</v>
          </cell>
          <cell r="M782">
            <v>0.22568093385214</v>
          </cell>
          <cell r="N782">
            <v>0.68653421633554002</v>
          </cell>
          <cell r="O782">
            <v>0.19002123142250499</v>
          </cell>
          <cell r="P782">
            <v>0.62208067940552003</v>
          </cell>
          <cell r="Q782">
            <v>0.34925690021231398</v>
          </cell>
          <cell r="R782">
            <v>0.39361702127659498</v>
          </cell>
          <cell r="S782">
            <v>0.27600849256900201</v>
          </cell>
          <cell r="T782">
            <v>0.193205944798301</v>
          </cell>
          <cell r="U782">
            <v>0.77813163481953296</v>
          </cell>
          <cell r="V782">
            <v>0.72186836518046704</v>
          </cell>
          <cell r="W782">
            <v>0</v>
          </cell>
          <cell r="X782">
            <v>0</v>
          </cell>
          <cell r="Y782">
            <v>1</v>
          </cell>
          <cell r="Z782">
            <v>1</v>
          </cell>
          <cell r="AA782">
            <v>1</v>
          </cell>
          <cell r="AB782">
            <v>0</v>
          </cell>
          <cell r="AC782">
            <v>0</v>
          </cell>
          <cell r="AD782">
            <v>0</v>
          </cell>
          <cell r="AE782">
            <v>2</v>
          </cell>
          <cell r="AF782">
            <v>2</v>
          </cell>
          <cell r="AG782">
            <v>7</v>
          </cell>
          <cell r="AH782" t="str">
            <v>list(list(c(-95.364936, -95.362987, -95.360093, -95.351841, -95.349947, -95.348535, -95.344815, -95.343676, -95.344125, -95.342659, -95.340415, -95.339219, -95.337715, -95.33793, -95.332116, -95.32886, -95.327219, -95.32629, -95.32785, -95.327156, -95.328415, -95.332864, -95.332834, -95.333843, -95.333873, -95.3216, -95.308853, -95.309056, -95.323851, -95.323771, -95.340845, -95.341195, -95.34797, -95.34799, -95.351909, -95.353559, -95.353647, -95.355714, -95.355757, -95.359448, -95.364679, -95.364936, 
43.438771, 43.439101, 43.437443, 43.440495, 43.442203, 43.440609, 43.440979, 43.437607, 43.436104, 43.434017, 43.433143, 43.431901, 43.432137, 43.433774, 43.435096, 43.436476, 43.43773, 43.439454, 43.444262, 43.449945, 43.45157, 43.453546, 43.456333, 43.45601, 43.459401, 43.459421, 43.459406, 43.444936, 43.444932, 43.430486, 43.430489, 43.433133, 43.433152, 43.437986, 43.43964, 43.438282, 43.436475, 43.436434, 43.437655, 43.436028, 43.437267, 43.438771)))</v>
          </cell>
        </row>
        <row r="783">
          <cell r="A783">
            <v>1979770</v>
          </cell>
          <cell r="B783" t="str">
            <v>University Heights city, Iowa</v>
          </cell>
          <cell r="C783">
            <v>1228</v>
          </cell>
          <cell r="D783">
            <v>111406</v>
          </cell>
          <cell r="E783">
            <v>0.14499999999999999</v>
          </cell>
          <cell r="F783">
            <v>3.46715328467153E-2</v>
          </cell>
          <cell r="G783">
            <v>3.1021897810218899E-2</v>
          </cell>
          <cell r="H783">
            <v>1.0999999999999999E-2</v>
          </cell>
          <cell r="I783">
            <v>0.24</v>
          </cell>
          <cell r="J783">
            <v>0.16841103710751601</v>
          </cell>
          <cell r="K783">
            <v>2.5094102885821801E-2</v>
          </cell>
          <cell r="L783">
            <v>0.20338983050847401</v>
          </cell>
          <cell r="M783">
            <v>0.29927007299269998</v>
          </cell>
          <cell r="N783">
            <v>0.967991169977924</v>
          </cell>
          <cell r="O783">
            <v>0.75796178343949006</v>
          </cell>
          <cell r="P783">
            <v>0.16454352441613501</v>
          </cell>
          <cell r="Q783">
            <v>0.41613588110403399</v>
          </cell>
          <cell r="R783">
            <v>0.314893617021276</v>
          </cell>
          <cell r="S783">
            <v>9.1295116772823703E-2</v>
          </cell>
          <cell r="T783">
            <v>0</v>
          </cell>
          <cell r="U783">
            <v>0.85031847133757898</v>
          </cell>
          <cell r="V783">
            <v>0.91932059447982994</v>
          </cell>
          <cell r="W783">
            <v>0</v>
          </cell>
          <cell r="X783">
            <v>2</v>
          </cell>
          <cell r="Y783">
            <v>0</v>
          </cell>
          <cell r="Z783">
            <v>1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2</v>
          </cell>
          <cell r="AF783">
            <v>2</v>
          </cell>
          <cell r="AG783">
            <v>7</v>
          </cell>
          <cell r="AH783" t="str">
            <v>list(list(c(-91.564538, -91.562474, -91.562081, -91.559677, -91.559562, -91.557765, -91.552664, -91.550167, -91.554812, -91.554741, -91.556935, -91.559523, -91.559484, -91.56165, -91.564446, -91.564538, 41.655673, 41.655432, 41.656875, 41.656884, 41.660602, 41.660577, 41.656899, 41.655082, 41.655053, 41.653337, 41.652218, 41.652387, 41.650447, 41.650469, 41.649632, 41.655673)))</v>
          </cell>
        </row>
        <row r="784">
          <cell r="A784">
            <v>1926355</v>
          </cell>
          <cell r="B784" t="str">
            <v>Fairbank city, Iowa</v>
          </cell>
          <cell r="C784">
            <v>1111</v>
          </cell>
          <cell r="D784">
            <v>89712</v>
          </cell>
          <cell r="E784">
            <v>4.0999999999999898E-2</v>
          </cell>
          <cell r="F784">
            <v>7.8895463510848095E-3</v>
          </cell>
          <cell r="G784">
            <v>1.7751479289940801E-2</v>
          </cell>
          <cell r="H784">
            <v>1.39999999999999E-2</v>
          </cell>
          <cell r="I784">
            <v>0.34</v>
          </cell>
          <cell r="J784">
            <v>-1.7969451931715999E-3</v>
          </cell>
          <cell r="K784">
            <v>0.47560975609756001</v>
          </cell>
          <cell r="L784">
            <v>7.3170731707316999E-2</v>
          </cell>
          <cell r="M784">
            <v>0.183431952662721</v>
          </cell>
          <cell r="N784">
            <v>0.87417218543046304</v>
          </cell>
          <cell r="O784">
            <v>0.15817409766454299</v>
          </cell>
          <cell r="P784">
            <v>6.6878980891719703E-2</v>
          </cell>
          <cell r="Q784">
            <v>0.25053078556263197</v>
          </cell>
          <cell r="R784">
            <v>0.35957446808510601</v>
          </cell>
          <cell r="S784">
            <v>0.44055201698513802</v>
          </cell>
          <cell r="T784">
            <v>0.56475583864118895</v>
          </cell>
          <cell r="U784">
            <v>0.37579617834394902</v>
          </cell>
          <cell r="V784">
            <v>0.50955414012738798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1</v>
          </cell>
          <cell r="AB784">
            <v>1</v>
          </cell>
          <cell r="AC784">
            <v>1</v>
          </cell>
          <cell r="AD784">
            <v>1</v>
          </cell>
          <cell r="AE784">
            <v>1</v>
          </cell>
          <cell r="AF784">
            <v>1</v>
          </cell>
          <cell r="AG784">
            <v>6</v>
          </cell>
          <cell r="AH784" t="str">
            <v>list(list(c(-92.065431, -92.063009, -92.062237, -92.057886, -92.057875, -92.05037, -92.049627, -92.047166, -92.047144, -92.044282, -92.044844, -92.042268, -92.040865, -92.035202, -92.0352, -92.036448, -92.04017, -92.040188, -92.04252, -92.042467, -92.040215, -92.040291, -92.037262, -92.037274, -92.042465, -92.042619, -92.049342, -92.049385, -92.05235, -92.052333, -92.05783, -92.057789, -92.058404, -92.065434, -92.065431, 42.638257, 42.638257, 42.639623, 42.639591, 42.642119, 42.642109, 42.645801, 
42.645804, 42.646806, 42.646833, 42.646018, 42.646009, 42.646919, 42.647171, 42.642505, 42.642142, 42.642133, 42.640887, 42.639933, 42.638215, 42.638214, 42.640313, 42.641226, 42.637925, 42.637931, 42.634551, 42.634557, 42.631354, 42.631397, 42.634571, 42.634589, 42.638233, 42.63747, 42.637342, 42.638257)))</v>
          </cell>
        </row>
        <row r="785">
          <cell r="A785">
            <v>1960465</v>
          </cell>
          <cell r="B785" t="str">
            <v>Ottumwa city, Iowa</v>
          </cell>
          <cell r="C785">
            <v>25529</v>
          </cell>
          <cell r="D785">
            <v>61103</v>
          </cell>
          <cell r="E785">
            <v>0.17199999999999999</v>
          </cell>
          <cell r="F785">
            <v>0.19989979959919801</v>
          </cell>
          <cell r="G785">
            <v>5.6613226452905799E-2</v>
          </cell>
          <cell r="H785">
            <v>4.5999999999999999E-2</v>
          </cell>
          <cell r="I785">
            <v>0.371</v>
          </cell>
          <cell r="J785">
            <v>2.02213963153898E-2</v>
          </cell>
          <cell r="K785">
            <v>0.51189053537284801</v>
          </cell>
          <cell r="L785">
            <v>0.13400614304519501</v>
          </cell>
          <cell r="M785">
            <v>0.264929859719438</v>
          </cell>
          <cell r="N785">
            <v>0.36423841059602602</v>
          </cell>
          <cell r="O785">
            <v>0.83121019108280203</v>
          </cell>
          <cell r="P785">
            <v>0.90552016985137995</v>
          </cell>
          <cell r="Q785">
            <v>0.70276008492568998</v>
          </cell>
          <cell r="R785">
            <v>0.75106382978723396</v>
          </cell>
          <cell r="S785">
            <v>0.60191082802547702</v>
          </cell>
          <cell r="T785">
            <v>0.67091295116772798</v>
          </cell>
          <cell r="U785">
            <v>0.67091295116772798</v>
          </cell>
          <cell r="V785">
            <v>0.83970276008492495</v>
          </cell>
          <cell r="W785">
            <v>1</v>
          </cell>
          <cell r="X785">
            <v>2</v>
          </cell>
          <cell r="Y785">
            <v>2</v>
          </cell>
          <cell r="Z785">
            <v>2</v>
          </cell>
          <cell r="AA785">
            <v>2</v>
          </cell>
          <cell r="AB785">
            <v>1</v>
          </cell>
          <cell r="AC785">
            <v>0</v>
          </cell>
          <cell r="AD785">
            <v>2</v>
          </cell>
          <cell r="AE785">
            <v>2</v>
          </cell>
          <cell r="AF785">
            <v>2</v>
          </cell>
          <cell r="AG785">
            <v>16</v>
          </cell>
          <cell r="AH785" t="str">
            <v>list(list(c(-92.467149, -92.45822, -92.457592, -92.457625, -92.457688, -92.449215, -92.448179, -92.449725, -92.448024, -92.448027, -92.446237, -92.443241, -92.443227, -92.438508, -92.438842, -92.438609, -92.44299, -92.44362, -92.439553, -92.438773, -92.438782, -92.433917, -92.433871, -92.433806, -92.431734, -92.433553, -92.433588, -92.419387, -92.41946, -92.423463, -92.423318, -92.419451, -92.41944, -92.42347, -92.42338, -92.421162, -92.41588, -92.413603, -92.414407, -92.419448, -92.419442, -92.419489, 
-92.424278, -92.424286, -92.420285, -92.410589, -92.409902, -92.40988, -92.409819, -92.401825, -92.399014, -92.398823, -92.391302, -92.391254, -92.390946, -92.390294, -92.390306, -92.386296, -92.386182, -92.38605, -92.383677, -92.383685, -92.387165, -92.386079, -92.385987, -92.386038, -92.385937, -92.376442, -92.376446, -92.37389, -92.37386, -92.373892, -92.373638, -92.374061, -92.373649, -92.37737, -92.380322, -92.380147, -92.381541, -92.384313, -92.384737, -92.385702, -92.38601, -92.390888, -92.39087, 
-92.401444, -92.401563, -92.402633, -92.405603, -92.404247, -92.404268, -92.402195, -92.404767, -92.404735, -92.409707, -92.428844, -92.428608, -92.4287, -92.428688, -92.457321, -92.457568, -92.458368, -92.457567, -92.457684, -92.460229, -92.467173, -92.467149, 41.005496, 41.005521, 41.005026, 41.009154, 41.015679, 41.017938, 41.016305, 41.014376, 41.014398, 41.018092, 41.018253, 41.018388, 41.020105, 41.020113, 41.030712, 41.035727, 41.038344, 41.042163, 41.039906, 41.041037, 41.049057, 41.04901, 
41.045451, 41.041871, 41.041879, 41.039681, 41.038228, 41.038403, 41.057419, 41.057657, 41.058617, 41.058637, 41.060024, 41.059985, 41.060039, 41.061627, 41.06448, 41.067933, 41.069735, 41.072319, 41.075575, 41.08281, 41.08284, 41.086294, 41.087855, 41.079765, 41.079751, 41.075628, 41.067255, 41.071567, 41.069734, 41.062167, 41.062169, 41.060697, 41.046862, 41.046857, 41.04736, 41.047334, 41.041061, 41.031245, 41.030787, 41.027543, 41.027504, 41.025686, 41.023297, 41.016683, 41.011244, 41.011306, 
41.011801, 41.011865, 41.011835, 41.009872, 41.009216, 41.008881, 41.001945, 41.003662, 41.004242, 41.001236, 41.000681, 40.999481, 40.999067, 40.997343, 40.994619, 40.994614, 41.002113, 41.001311, 41.00072, 40.995326, 40.994788, 40.994369, 40.991946, 40.98961, 40.989602, 40.98766, 40.987544, 40.987485, 40.987014, 40.978644, 40.974351, 40.974476, 40.990978, 40.993656, 40.994088, 41.003469, 41.002796, 41.001871, 41.005496)))</v>
          </cell>
        </row>
        <row r="786">
          <cell r="A786">
            <v>1973290</v>
          </cell>
          <cell r="B786" t="str">
            <v>Sioux Center city, Iowa</v>
          </cell>
          <cell r="C786">
            <v>8229</v>
          </cell>
          <cell r="D786">
            <v>92983</v>
          </cell>
          <cell r="E786">
            <v>2.1999999999999999E-2</v>
          </cell>
          <cell r="F786">
            <v>6.6179031696272997E-3</v>
          </cell>
          <cell r="G786">
            <v>1.9505398815743601E-2</v>
          </cell>
          <cell r="H786">
            <v>1.2E-2</v>
          </cell>
          <cell r="I786">
            <v>0.25900000000000001</v>
          </cell>
          <cell r="J786">
            <v>0.16756526674233799</v>
          </cell>
          <cell r="K786">
            <v>0.30797335052654201</v>
          </cell>
          <cell r="L786">
            <v>2.60809883321894E-2</v>
          </cell>
          <cell r="M786">
            <v>0.16788575409265</v>
          </cell>
          <cell r="N786">
            <v>0.89955849889624695</v>
          </cell>
          <cell r="O786">
            <v>6.9002123142250502E-2</v>
          </cell>
          <cell r="P786">
            <v>6.4755838641188904E-2</v>
          </cell>
          <cell r="Q786">
            <v>0.27919320594479802</v>
          </cell>
          <cell r="R786">
            <v>0.33510638297872303</v>
          </cell>
          <cell r="S786">
            <v>0.129511677282377</v>
          </cell>
          <cell r="T786">
            <v>0.11464968152866201</v>
          </cell>
          <cell r="U786">
            <v>0.15817409766454299</v>
          </cell>
          <cell r="V786">
            <v>0.42887473460721798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1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1</v>
          </cell>
          <cell r="AG786">
            <v>2</v>
          </cell>
          <cell r="AH786" t="str">
            <v>list(list(c(-96.195658, -96.185687, -96.185775, -96.175733, -96.175859, -96.172372, -96.16594, -96.165843, -96.155871, -96.155877, -96.15387, -96.153861, -96.155865, -96.155843, -96.153904, -96.153889, -96.15582, -96.155722, -96.15562, -96.154022, -96.15152, -96.151534, -96.150117, -96.149311, -96.149237, -96.145808, -96.145677, -96.145684, -96.155579, -96.155547, -96.153746, -96.153732, -96.155533, -96.155519, -96.152679, -96.151585, -96.150561, -96.150537, -96.1555, -96.15549, -96.165386, -96.165358, 
-96.175226, -96.175258, -96.185167, -96.185215, -96.185357, -96.185492, -96.191892, -96.192098, -96.195465, -96.195594, -96.195658, 43.08787, 43.087918, 43.098882, 43.09889, 43.108465, 43.10887, 43.108887, 43.098905, 43.098936, 43.094918, 43.094918, 43.091701, 43.091701, 43.08443, 43.08444, 43.083606, 43.082917, 43.077172, 43.07106, 43.06972, 43.069739, 43.071152, 43.071201, 43.072357, 43.075794, 43.075819, 43.0698, 43.06617, 43.066073, 43.061442, 43.061461, 43.059677, 43.059663, 43.057839, 43.057767, 
43.056853, 43.056765, 43.055236, 43.055201, 43.047934, 43.047941, 43.044304, 43.044314, 43.047915, 43.047921, 43.055224, 43.069711, 43.077082, 43.077096, 43.080864, 43.080879, 43.084218, 43.08787)))</v>
          </cell>
        </row>
        <row r="787">
          <cell r="A787">
            <v>1908470</v>
          </cell>
          <cell r="B787" t="str">
            <v>Brighton city, Iowa</v>
          </cell>
          <cell r="C787">
            <v>600</v>
          </cell>
          <cell r="D787">
            <v>50481</v>
          </cell>
          <cell r="E787">
            <v>0.29699999999999999</v>
          </cell>
          <cell r="F787">
            <v>0.170212765957446</v>
          </cell>
          <cell r="G787">
            <v>5.1063829787233998E-2</v>
          </cell>
          <cell r="H787">
            <v>3.1E-2</v>
          </cell>
          <cell r="I787">
            <v>0.43099999999999999</v>
          </cell>
          <cell r="J787">
            <v>-7.9754601226993793E-2</v>
          </cell>
          <cell r="K787">
            <v>0.55980861244019098</v>
          </cell>
          <cell r="L787">
            <v>3.6885245901639302E-2</v>
          </cell>
          <cell r="M787">
            <v>0.31063829787233999</v>
          </cell>
          <cell r="N787">
            <v>0.123620309050772</v>
          </cell>
          <cell r="O787">
            <v>0.968152866242038</v>
          </cell>
          <cell r="P787">
            <v>0.83864118895966</v>
          </cell>
          <cell r="Q787">
            <v>0.66242038216560495</v>
          </cell>
          <cell r="R787">
            <v>0.60957446808510596</v>
          </cell>
          <cell r="S787">
            <v>0.79511677282377902</v>
          </cell>
          <cell r="T787">
            <v>0.80360934182590205</v>
          </cell>
          <cell r="U787">
            <v>0.19639065817409701</v>
          </cell>
          <cell r="V787">
            <v>0.93524416135881105</v>
          </cell>
          <cell r="W787">
            <v>2</v>
          </cell>
          <cell r="X787">
            <v>2</v>
          </cell>
          <cell r="Y787">
            <v>2</v>
          </cell>
          <cell r="Z787">
            <v>1</v>
          </cell>
          <cell r="AA787">
            <v>1</v>
          </cell>
          <cell r="AB787">
            <v>2</v>
          </cell>
          <cell r="AC787">
            <v>2</v>
          </cell>
          <cell r="AD787">
            <v>2</v>
          </cell>
          <cell r="AE787">
            <v>0</v>
          </cell>
          <cell r="AF787">
            <v>2</v>
          </cell>
          <cell r="AG787">
            <v>16</v>
          </cell>
          <cell r="AH787" t="str">
            <v>list(list(c(-91.830338, -91.812112, -91.811926, -91.830339, -91.830338, 41.180607, 41.180646, 41.16883, 41.168741, 41.180607)))</v>
          </cell>
        </row>
        <row r="788">
          <cell r="A788">
            <v>1945480</v>
          </cell>
          <cell r="B788" t="str">
            <v>Linn Grove city, Iowa</v>
          </cell>
          <cell r="C788">
            <v>163</v>
          </cell>
          <cell r="D788">
            <v>62250</v>
          </cell>
          <cell r="E788">
            <v>9.2999999999999999E-2</v>
          </cell>
          <cell r="F788">
            <v>0.126582278481012</v>
          </cell>
          <cell r="G788">
            <v>0</v>
          </cell>
          <cell r="H788">
            <v>2.1999999999999999E-2</v>
          </cell>
          <cell r="I788">
            <v>0.39</v>
          </cell>
          <cell r="J788">
            <v>5.8441558441558399E-2</v>
          </cell>
          <cell r="K788">
            <v>0.44881889763779498</v>
          </cell>
          <cell r="L788">
            <v>0.10344827586206801</v>
          </cell>
          <cell r="M788">
            <v>8.8607594936708806E-2</v>
          </cell>
          <cell r="N788">
            <v>0.39735099337748297</v>
          </cell>
          <cell r="O788">
            <v>0.48832271762208002</v>
          </cell>
          <cell r="P788">
            <v>0.67409766454352404</v>
          </cell>
          <cell r="Q788">
            <v>0</v>
          </cell>
          <cell r="R788">
            <v>0.489361702127659</v>
          </cell>
          <cell r="S788">
            <v>0.67728237791932</v>
          </cell>
          <cell r="T788">
            <v>0.47664543524416098</v>
          </cell>
          <cell r="U788">
            <v>0.53927813163481897</v>
          </cell>
          <cell r="V788">
            <v>0.104033970276008</v>
          </cell>
          <cell r="W788">
            <v>1</v>
          </cell>
          <cell r="X788">
            <v>1</v>
          </cell>
          <cell r="Y788">
            <v>2</v>
          </cell>
          <cell r="Z788">
            <v>0</v>
          </cell>
          <cell r="AA788">
            <v>1</v>
          </cell>
          <cell r="AB788">
            <v>2</v>
          </cell>
          <cell r="AC788">
            <v>0</v>
          </cell>
          <cell r="AD788">
            <v>1</v>
          </cell>
          <cell r="AE788">
            <v>1</v>
          </cell>
          <cell r="AF788">
            <v>0</v>
          </cell>
          <cell r="AG788">
            <v>9</v>
          </cell>
          <cell r="AH788" t="str">
            <v>list(list(c(-95.249687, -95.247694, -95.248386, -95.234755, -95.234632, -95.23813, -95.238247, -95.249794, -95.249687, 42.893074, 42.894291, 42.898978, 42.899205, 42.890927, 42.890841, 42.886294, 42.886095, 42.893074)))</v>
          </cell>
        </row>
        <row r="789">
          <cell r="A789">
            <v>1953760</v>
          </cell>
          <cell r="B789" t="str">
            <v>Montrose city, Iowa</v>
          </cell>
          <cell r="C789">
            <v>738</v>
          </cell>
          <cell r="D789">
            <v>66250</v>
          </cell>
          <cell r="E789">
            <v>0.11699999999999899</v>
          </cell>
          <cell r="F789">
            <v>0.222591362126245</v>
          </cell>
          <cell r="G789">
            <v>9.9667774086378697E-3</v>
          </cell>
          <cell r="H789">
            <v>0.01</v>
          </cell>
          <cell r="I789">
            <v>0.34499999999999997</v>
          </cell>
          <cell r="J789">
            <v>-0.17817371937639101</v>
          </cell>
          <cell r="K789">
            <v>0.47803163444639701</v>
          </cell>
          <cell r="L789">
            <v>8.2317073170731697E-2</v>
          </cell>
          <cell r="M789">
            <v>0.13953488372093001</v>
          </cell>
          <cell r="N789">
            <v>0.49337748344370802</v>
          </cell>
          <cell r="O789">
            <v>0.62101910828025397</v>
          </cell>
          <cell r="P789">
            <v>0.934182590233545</v>
          </cell>
          <cell r="Q789">
            <v>0.17409766454352399</v>
          </cell>
          <cell r="R789">
            <v>0.3</v>
          </cell>
          <cell r="S789">
            <v>0.46921443736730301</v>
          </cell>
          <cell r="T789">
            <v>0.57430997876857703</v>
          </cell>
          <cell r="U789">
            <v>0.42250530785562601</v>
          </cell>
          <cell r="V789">
            <v>0.27813163481953201</v>
          </cell>
          <cell r="W789">
            <v>1</v>
          </cell>
          <cell r="X789">
            <v>1</v>
          </cell>
          <cell r="Y789">
            <v>2</v>
          </cell>
          <cell r="Z789">
            <v>0</v>
          </cell>
          <cell r="AA789">
            <v>0</v>
          </cell>
          <cell r="AB789">
            <v>1</v>
          </cell>
          <cell r="AC789">
            <v>2</v>
          </cell>
          <cell r="AD789">
            <v>1</v>
          </cell>
          <cell r="AE789">
            <v>1</v>
          </cell>
          <cell r="AF789">
            <v>0</v>
          </cell>
          <cell r="AG789">
            <v>9</v>
          </cell>
          <cell r="AH789" t="str">
            <v>list(list(c(-91.428521, -91.426848, -91.421397, -91.423504, -91.423465, -91.420031, -91.418177, -91.413158, -91.40962, -91.400806, -91.394235, -91.39327, -91.393904, -91.399728, -91.4027, -91.404721, -91.404581, -91.413749, -91.423813, -91.423924, -91.428672, -91.428521, 40.524701, 40.527443, 40.533327, 40.53335, 40.534913, 40.534849, 40.536697, 40.532654, 40.530823, 40.529219, 40.527331, 40.525268, 40.524723, 40.527241, 40.524391, 40.523406, 40.526434, 40.516203, 40.521993, 40.515833, 40.515886, 
40.524701)))</v>
          </cell>
        </row>
        <row r="790">
          <cell r="A790">
            <v>1959520</v>
          </cell>
          <cell r="B790" t="str">
            <v>Orchard city, Iowa</v>
          </cell>
          <cell r="C790">
            <v>68</v>
          </cell>
          <cell r="D790">
            <v>59167</v>
          </cell>
          <cell r="E790">
            <v>7.1999999999999995E-2</v>
          </cell>
          <cell r="F790">
            <v>2.77777777777777E-2</v>
          </cell>
          <cell r="G790">
            <v>0</v>
          </cell>
          <cell r="H790">
            <v>0</v>
          </cell>
          <cell r="I790">
            <v>0.32200000000000001</v>
          </cell>
          <cell r="J790">
            <v>-4.22535211267605E-2</v>
          </cell>
          <cell r="K790">
            <v>0.19230769230769201</v>
          </cell>
          <cell r="L790">
            <v>0.38</v>
          </cell>
          <cell r="M790">
            <v>0.194444444444444</v>
          </cell>
          <cell r="N790">
            <v>0.31898454746136801</v>
          </cell>
          <cell r="O790">
            <v>0.35987261146496802</v>
          </cell>
          <cell r="P790">
            <v>0.13375796178343899</v>
          </cell>
          <cell r="Q790">
            <v>0</v>
          </cell>
          <cell r="R790">
            <v>0</v>
          </cell>
          <cell r="S790">
            <v>0.36730360934182499</v>
          </cell>
          <cell r="T790">
            <v>1.6985138004246201E-2</v>
          </cell>
          <cell r="U790">
            <v>0.97133757961783396</v>
          </cell>
          <cell r="V790">
            <v>0.563694267515923</v>
          </cell>
          <cell r="W790">
            <v>2</v>
          </cell>
          <cell r="X790">
            <v>1</v>
          </cell>
          <cell r="Y790">
            <v>0</v>
          </cell>
          <cell r="Z790">
            <v>0</v>
          </cell>
          <cell r="AA790">
            <v>0</v>
          </cell>
          <cell r="AB790">
            <v>1</v>
          </cell>
          <cell r="AC790">
            <v>1</v>
          </cell>
          <cell r="AD790">
            <v>0</v>
          </cell>
          <cell r="AE790">
            <v>2</v>
          </cell>
          <cell r="AF790">
            <v>1</v>
          </cell>
          <cell r="AG790">
            <v>8</v>
          </cell>
          <cell r="AH790" t="str">
            <v>list(list(c(-92.781966, -92.778406, -92.776981, -92.775897, -92.771842, -92.772056, -92.769581, -92.772455, -92.77704, -92.778995, -92.781985, -92.781966, 43.229129, 43.229156, 43.228015, 43.229198, 43.229242, 43.228044, 43.226974, 43.225601, 43.225552, 43.22733, 43.227319, 43.229129)))</v>
          </cell>
        </row>
        <row r="791">
          <cell r="A791">
            <v>1939765</v>
          </cell>
          <cell r="B791" t="str">
            <v>Johnston city, Iowa</v>
          </cell>
          <cell r="C791">
            <v>24064</v>
          </cell>
          <cell r="D791">
            <v>106551</v>
          </cell>
          <cell r="E791">
            <v>0.10199999999999999</v>
          </cell>
          <cell r="F791">
            <v>7.2362026136731802E-2</v>
          </cell>
          <cell r="G791">
            <v>2.0844583648342099E-2</v>
          </cell>
          <cell r="H791">
            <v>2.1000000000000001E-2</v>
          </cell>
          <cell r="I791">
            <v>0.28799999999999998</v>
          </cell>
          <cell r="J791">
            <v>0.39275379094802598</v>
          </cell>
          <cell r="K791">
            <v>0.16764953664700899</v>
          </cell>
          <cell r="L791">
            <v>5.4012345679012301E-2</v>
          </cell>
          <cell r="M791">
            <v>0.22410627497569899</v>
          </cell>
          <cell r="N791">
            <v>0.95584988962472395</v>
          </cell>
          <cell r="O791">
            <v>0.53927813163481897</v>
          </cell>
          <cell r="P791">
            <v>0.38322717622080599</v>
          </cell>
          <cell r="Q791">
            <v>0.29617834394904402</v>
          </cell>
          <cell r="R791">
            <v>0.47127659574468</v>
          </cell>
          <cell r="S791">
            <v>0.22292993630573199</v>
          </cell>
          <cell r="T791">
            <v>1.0615711252653899E-2</v>
          </cell>
          <cell r="U791">
            <v>0.273885350318471</v>
          </cell>
          <cell r="V791">
            <v>0.71443736730360896</v>
          </cell>
          <cell r="W791">
            <v>0</v>
          </cell>
          <cell r="X791">
            <v>1</v>
          </cell>
          <cell r="Y791">
            <v>1</v>
          </cell>
          <cell r="Z791">
            <v>0</v>
          </cell>
          <cell r="AA791">
            <v>1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2</v>
          </cell>
          <cell r="AG791">
            <v>5</v>
          </cell>
          <cell r="AH791" t="str">
            <v>list(list(c(-93.785111, -93.784032, -93.782136, -93.775045, -93.773062, -93.772366, -93.772356, -93.773987, -93.771494, -93.770454, -93.769805, -93.760785, -93.760764, -93.766303, -93.770752, -93.775514, -93.775626, -93.775484, -93.773662, -93.775545, -93.775502, -93.775424, -93.765641, -93.76576, -93.763695, -93.760897, -93.760879, -93.758199, -93.759108, -93.764555, -93.755929, -93.755789, -93.746045, -93.746042, -93.741215, -93.741226, -93.746065, -93.746091, -93.738896, -93.736395, -93.736402, 
-93.726731, -93.726714, -93.717036, -93.717329, -93.73638, -93.736315, -93.736327, -93.726349, -93.723961, -93.721522, -93.719987, -93.721219, -93.723657, -93.726116, -93.736324, -93.736373, -93.722754, -93.720061, -93.717149, -93.718009, -93.718846, -93.718493, -93.71707, -93.71709, -93.717096, -93.717235, -93.717163, -93.713999, -93.713816, -93.708355, -93.707382, -93.707367, -93.711241, -93.711242, -93.708888, -93.708875, -93.70735, -93.70735, -93.70735, -93.703584, -93.702661, -93.697715, -93.697786, 
-93.695144, -93.691354, -93.689698, -93.689415, -93.690943, -93.693364, -93.69256, -93.691226, -93.687638, -93.682251, -93.679763, -93.678711, -93.677548, -93.675486, -93.674227, -93.675411, -93.681394, -93.681241, -93.678774, -93.683014, -93.682736, -93.686473, -93.686481, -93.685287, -93.685307, -93.684592, -93.682647, -93.681645, -93.681642, -93.681644, -93.678863, -93.678499, -93.677905, -93.679016, -93.679335, -93.676769, -93.671526, -93.668788, -93.675943, -93.674997, -93.67334, -93.673364, 
-93.670751, -93.670743, -93.667396, -93.666872, -93.670227, -93.670625, -93.669909, -93.666125, -93.664555, -93.66715, -93.670102, -93.682027, -93.687147, -93.689032, -93.688206, -93.697534, -93.69758, -93.702536, -93.702531, -93.703526, -93.704163, -93.704528, -93.705429, -93.706017, -93.707018, -93.714714, -93.717225, -93.718312, -93.718311, -93.721899, -93.721895, -93.731616, -93.736447, -93.73644, -93.746181, -93.746192, -93.755925, -93.755882, -93.765588, -93.765518, -93.765477, -93.763036, 
-93.765379, -93.765459, -93.765449, -93.763065, -93.763082, -93.760659, -93.760645, -93.765485, -93.770387, -93.774443, -93.774441, -93.775009, -93.775044, -93.778898, -93.782915, -93.782936, -93.78504, -93.785049, -93.780188, -93.780211, -93.785065, -93.785111, 41.728464, 41.728402, 41.727455, 41.725127, 41.724798, 41.72479, 41.727881, 41.729205, 41.729905, 41.729245, 41.730719, 41.730709, 41.732213, 41.732783, 41.732012, 41.73203, 41.733564, 41.735231, 41.738896, 41.740334, 41.742967, 41.746606, 
41.746659, 41.753926, 41.753934, 41.753618, 41.750244, 41.74833, 41.747323, 41.742981, 41.742999, 41.711995, 41.711955, 41.710141, 41.710136, 41.699255, 41.69926, 41.695627, 41.695623, 41.695184, 41.688373, 41.688341, 41.695626, 41.695629, 41.702869, 41.70289, 41.713048, 41.719041, 41.713375, 41.711708, 41.709245, 41.706964, 41.709399, 41.711869, 41.713588, 41.71939, 41.732003, 41.731914, 41.731898, 41.731882, 41.726287, 41.725171, 41.724703, 41.724616, 41.722822, 41.722241, 41.721413, 41.720962, 
41.720951, 41.717368, 41.716627, 41.715249, 41.713597, 41.713597, 41.711495, 41.71149, 41.710142, 41.710137, 41.709192, 41.706511, 41.70649, 41.702891, 41.702887, 41.7239, 41.722952, 41.723642, 41.722481, 41.721453, 41.718196, 41.715386, 41.712122, 41.711546, 41.711841, 41.713672, 41.713621, 41.712698, 41.706212, 41.704055, 41.700027, 41.695256, 41.693103, 41.692052, 41.690315, 41.690295, 41.689579, 41.689561, 41.688454, 41.688465, 41.685721, 41.686506, 41.685021, 41.685452, 41.687841, 41.688488, 
41.688503, 41.688505, 41.68839, 41.687805, 41.686389, 41.684617, 41.682728, 41.680464, 41.680518, 41.67754, 41.676885, 41.672595, 41.67257, 41.669616, 41.669598, 41.665687, 41.664073, 41.662851, 41.661706, 41.659804, 41.657357, 41.652685, 41.652819, 41.653339, 41.654135, 41.656051, 41.654011, 41.653904, 41.65303, 41.653022, 41.655179, 41.656238, 41.657274, 41.657512, 41.657849, 41.6582, 41.658362, 41.658333, 41.65829, 41.658327, 41.654717, 41.654717, 41.653201, 41.65292, 41.653298, 41.656534, 41.65658, 
41.658395, 41.658441, 41.665684, 41.665706, 41.672941, 41.688346, 41.688347, 41.693121, 41.702903, 41.708504, 41.708517, 41.710185, 41.710462, 41.711289, 41.711929, 41.712273, 41.710598, 41.710269, 41.710263, 41.718505, 41.717486, 41.71751, 41.719806, 41.719805, 41.721229, 41.721309, 41.72503, 41.725021, 41.728464), c(-93.769934, -93.765615, -93.765612, -93.769945, -93.769934, 41.723909, 41.723914, 41.724805, 41.724794, 41.723909), c(-93.733472, -93.731614, -93.731584, -93.722777, -93.723627, -93.722001, 
-93.726974, -93.726956, -93.733458, -93.733472, 41.658334, 41.658333, 41.65472, 41.654717, 41.657442, 41.658335, 41.658339, 41.659541, 41.65917, 41.658334)))</v>
          </cell>
        </row>
        <row r="792">
          <cell r="A792">
            <v>1924870</v>
          </cell>
          <cell r="B792" t="str">
            <v>Elk Run Heights city, Iowa</v>
          </cell>
          <cell r="C792">
            <v>1069</v>
          </cell>
          <cell r="D792">
            <v>76500</v>
          </cell>
          <cell r="E792">
            <v>0.04</v>
          </cell>
          <cell r="F792">
            <v>5.22727272727272E-2</v>
          </cell>
          <cell r="G792">
            <v>3.6363636363636299E-2</v>
          </cell>
          <cell r="H792">
            <v>0.01</v>
          </cell>
          <cell r="I792">
            <v>0.40299999999999903</v>
          </cell>
          <cell r="J792">
            <v>-4.2972247090420697E-2</v>
          </cell>
          <cell r="K792">
            <v>0.40605296343001201</v>
          </cell>
          <cell r="L792">
            <v>5.5793991416309002E-2</v>
          </cell>
          <cell r="M792">
            <v>0.16590909090909001</v>
          </cell>
          <cell r="N792">
            <v>0.71633554083885198</v>
          </cell>
          <cell r="O792">
            <v>0.14968152866241999</v>
          </cell>
          <cell r="P792">
            <v>0.248407643312101</v>
          </cell>
          <cell r="Q792">
            <v>0.48832271762208002</v>
          </cell>
          <cell r="R792">
            <v>0.3</v>
          </cell>
          <cell r="S792">
            <v>0.72611464968152795</v>
          </cell>
          <cell r="T792">
            <v>0.32590233545647501</v>
          </cell>
          <cell r="U792">
            <v>0.28343949044585898</v>
          </cell>
          <cell r="V792">
            <v>0.41932059447983</v>
          </cell>
          <cell r="W792">
            <v>0</v>
          </cell>
          <cell r="X792">
            <v>0</v>
          </cell>
          <cell r="Y792">
            <v>0</v>
          </cell>
          <cell r="Z792">
            <v>1</v>
          </cell>
          <cell r="AA792">
            <v>0</v>
          </cell>
          <cell r="AB792">
            <v>2</v>
          </cell>
          <cell r="AC792">
            <v>1</v>
          </cell>
          <cell r="AD792">
            <v>0</v>
          </cell>
          <cell r="AE792">
            <v>0</v>
          </cell>
          <cell r="AF792">
            <v>1</v>
          </cell>
          <cell r="AG792">
            <v>5</v>
          </cell>
          <cell r="AH792" t="str">
            <v>list(list(c(-92.268156, -92.265795, -92.265752, -92.264779, -92.263615, -92.263572, -92.261726, -92.26326, -92.263356, -92.261349, -92.263376, -92.263427, -92.258503, -92.258455, -92.255567, -92.253581, -92.253599, -92.251186, -92.251046, -92.248969, -92.239153, -92.231227, -92.231176, -92.23098, -92.23892, -92.239007, -92.243918, -92.24468, -92.249007, -92.252944, -92.258734, -92.258677, -92.263521, -92.263572, -92.26459, -92.26764, -92.268168, -92.268156, 42.469099, 42.469088, 42.468691, 42.468848, 
42.468636, 42.467985, 42.469316, 42.469594, 42.472709, 42.472716, 42.473379, 42.476981, 42.476269, 42.47369, 42.475363, 42.47536, 42.476293, 42.476273, 42.46967, 42.46899, 42.465775, 42.464131, 42.462768, 42.457381, 42.457517, 42.461108, 42.461107, 42.457514, 42.46137, 42.464735, 42.464576, 42.460642, 42.460656, 42.46698, 42.466978, 42.467561, 42.468692, 42.469099)))</v>
          </cell>
        </row>
        <row r="793">
          <cell r="A793">
            <v>1945795</v>
          </cell>
          <cell r="B793" t="str">
            <v>Little Rock city, Iowa</v>
          </cell>
          <cell r="C793">
            <v>439</v>
          </cell>
          <cell r="D793">
            <v>68194</v>
          </cell>
          <cell r="E793">
            <v>5.5999999999999897E-2</v>
          </cell>
          <cell r="F793">
            <v>6.8322981366459604E-2</v>
          </cell>
          <cell r="G793">
            <v>3.7267080745341602E-2</v>
          </cell>
          <cell r="H793">
            <v>0</v>
          </cell>
          <cell r="I793">
            <v>0.33500000000000002</v>
          </cell>
          <cell r="J793">
            <v>-4.3572984749455299E-2</v>
          </cell>
          <cell r="K793">
            <v>0.50194552529182801</v>
          </cell>
          <cell r="L793">
            <v>0.101694915254237</v>
          </cell>
          <cell r="M793">
            <v>0.15527950310558999</v>
          </cell>
          <cell r="N793">
            <v>0.54194260485651202</v>
          </cell>
          <cell r="O793">
            <v>0.25053078556263197</v>
          </cell>
          <cell r="P793">
            <v>0.35774946921443701</v>
          </cell>
          <cell r="Q793">
            <v>0.50212314225053001</v>
          </cell>
          <cell r="R793">
            <v>0</v>
          </cell>
          <cell r="S793">
            <v>0.42144373673036001</v>
          </cell>
          <cell r="T793">
            <v>0.65605095541401204</v>
          </cell>
          <cell r="U793">
            <v>0.53397027600849201</v>
          </cell>
          <cell r="V793">
            <v>0.36199575371549803</v>
          </cell>
          <cell r="W793">
            <v>1</v>
          </cell>
          <cell r="X793">
            <v>0</v>
          </cell>
          <cell r="Y793">
            <v>1</v>
          </cell>
          <cell r="Z793">
            <v>1</v>
          </cell>
          <cell r="AA793">
            <v>0</v>
          </cell>
          <cell r="AB793">
            <v>1</v>
          </cell>
          <cell r="AC793">
            <v>1</v>
          </cell>
          <cell r="AD793">
            <v>1</v>
          </cell>
          <cell r="AE793">
            <v>1</v>
          </cell>
          <cell r="AF793">
            <v>1</v>
          </cell>
          <cell r="AG793">
            <v>8</v>
          </cell>
          <cell r="AH793" t="str">
            <v>list(list(c(-95.890337, -95.870417, -95.87042, -95.87052, -95.880471, -95.883248, -95.890418, -95.890337, 43.454478, 43.454373, 43.45391, 43.439869, 43.439847, 43.438822, 43.439866, 43.454478)))</v>
          </cell>
        </row>
        <row r="794">
          <cell r="A794">
            <v>1949170</v>
          </cell>
          <cell r="B794" t="str">
            <v>Mapleton city, Iowa</v>
          </cell>
          <cell r="C794">
            <v>1165</v>
          </cell>
          <cell r="D794">
            <v>55208</v>
          </cell>
          <cell r="E794">
            <v>8.4000000000000005E-2</v>
          </cell>
          <cell r="F794">
            <v>9.4567404426559296E-2</v>
          </cell>
          <cell r="G794">
            <v>8.0482897384305793E-2</v>
          </cell>
          <cell r="H794">
            <v>2.1000000000000001E-2</v>
          </cell>
          <cell r="I794">
            <v>0.437</v>
          </cell>
          <cell r="J794">
            <v>-4.82026143790849E-2</v>
          </cell>
          <cell r="K794">
            <v>0.53974358974358905</v>
          </cell>
          <cell r="L794">
            <v>0.14411247803163399</v>
          </cell>
          <cell r="M794">
            <v>0.26156941649899301</v>
          </cell>
          <cell r="N794">
            <v>0.22075055187637899</v>
          </cell>
          <cell r="O794">
            <v>0.436305732484076</v>
          </cell>
          <cell r="P794">
            <v>0.51380042462844999</v>
          </cell>
          <cell r="Q794">
            <v>0.84501061571125202</v>
          </cell>
          <cell r="R794">
            <v>0.47127659574468</v>
          </cell>
          <cell r="S794">
            <v>0.81953290870488305</v>
          </cell>
          <cell r="T794">
            <v>0.74840764331210097</v>
          </cell>
          <cell r="U794">
            <v>0.71125265392781301</v>
          </cell>
          <cell r="V794">
            <v>0.83227176220806798</v>
          </cell>
          <cell r="W794">
            <v>2</v>
          </cell>
          <cell r="X794">
            <v>1</v>
          </cell>
          <cell r="Y794">
            <v>1</v>
          </cell>
          <cell r="Z794">
            <v>2</v>
          </cell>
          <cell r="AA794">
            <v>1</v>
          </cell>
          <cell r="AB794">
            <v>2</v>
          </cell>
          <cell r="AC794">
            <v>1</v>
          </cell>
          <cell r="AD794">
            <v>2</v>
          </cell>
          <cell r="AE794">
            <v>2</v>
          </cell>
          <cell r="AF794">
            <v>2</v>
          </cell>
          <cell r="AG794">
            <v>16</v>
          </cell>
          <cell r="AH794" t="str">
            <v>list(list(c(-95.801982, -95.798564, -95.797468, -95.797426, -95.79677, -95.793298, -95.788377, -95.787547, -95.790253, -95.789885, -95.790194, -95.793851, -95.795733, -95.787356, -95.782971, -95.782999, -95.778152, -95.778051, -95.782986, -95.782939, -95.787698, -95.792506, -95.802357, -95.801982, 42.171937, 42.171917, 42.175793, 42.181015, 42.182973, 42.186472, 42.186476, 42.185012, 42.182955, 42.178611, 42.174451, 42.173628, 42.171981, 42.171935, 42.17192, 42.16829, 42.168283, 42.153798, 42.153835, 
42.157438, 42.15745, 42.157493, 42.157604, 42.171937)))</v>
          </cell>
        </row>
        <row r="795">
          <cell r="A795">
            <v>1970320</v>
          </cell>
          <cell r="B795" t="str">
            <v>Salix city, Iowa</v>
          </cell>
          <cell r="C795">
            <v>295</v>
          </cell>
          <cell r="D795">
            <v>62500</v>
          </cell>
          <cell r="E795">
            <v>1.7000000000000001E-2</v>
          </cell>
          <cell r="F795">
            <v>7.5581395348837205E-2</v>
          </cell>
          <cell r="G795">
            <v>5.8139534883720902E-2</v>
          </cell>
          <cell r="H795">
            <v>2.79999999999999E-2</v>
          </cell>
          <cell r="I795">
            <v>0.28199999999999997</v>
          </cell>
          <cell r="J795">
            <v>-0.18732782369146</v>
          </cell>
          <cell r="K795">
            <v>0.50384615384615306</v>
          </cell>
          <cell r="L795">
            <v>4.4444444444444398E-2</v>
          </cell>
          <cell r="M795">
            <v>0.15116279069767399</v>
          </cell>
          <cell r="N795">
            <v>0.39955849889624701</v>
          </cell>
          <cell r="O795">
            <v>5.7324840764331197E-2</v>
          </cell>
          <cell r="P795">
            <v>0.402335456475583</v>
          </cell>
          <cell r="Q795">
            <v>0.71549893842887402</v>
          </cell>
          <cell r="R795">
            <v>0.56595744680851001</v>
          </cell>
          <cell r="S795">
            <v>0.20276008492569</v>
          </cell>
          <cell r="T795">
            <v>0.66029723991507405</v>
          </cell>
          <cell r="U795">
            <v>0.23566878980891701</v>
          </cell>
          <cell r="V795">
            <v>0.33333333333333298</v>
          </cell>
          <cell r="W795">
            <v>1</v>
          </cell>
          <cell r="X795">
            <v>0</v>
          </cell>
          <cell r="Y795">
            <v>1</v>
          </cell>
          <cell r="Z795">
            <v>2</v>
          </cell>
          <cell r="AA795">
            <v>1</v>
          </cell>
          <cell r="AB795">
            <v>0</v>
          </cell>
          <cell r="AC795">
            <v>2</v>
          </cell>
          <cell r="AD795">
            <v>1</v>
          </cell>
          <cell r="AE795">
            <v>0</v>
          </cell>
          <cell r="AF795">
            <v>1</v>
          </cell>
          <cell r="AG795">
            <v>9</v>
          </cell>
          <cell r="AH795" t="str">
            <v>list(list(c(-96.32033, -96.315372, -96.315259, -96.317232, -96.320089, -96.32033, 42.337464, 42.337464, 42.330974, 42.331754, 42.332614, 42.337464)), list(c(-96.327289, -96.321565, -96.315166, -96.309774, -96.307468, -96.303446, -96.29997, -96.295179, -96.295309, -96.280778, -96.280091, -96.280753, -96.289837, -96.290079, -96.290179, -96.299879, -96.299835, -96.301675, -96.302832, -96.305539, -96.309747, -96.309953, -96.321038, -96.323205, -96.325077, -96.327474, -96.327289, 42.330182, 42.329849, 
42.32718, 42.322616, 42.3196, 42.31012, 42.307828, 42.30783, 42.315719, 42.315605, 42.301143, 42.30111, 42.301245, 42.301437, 42.304881, 42.304863, 42.30278, 42.304607, 42.306791, 42.308485, 42.308469, 42.315783, 42.31541, 42.321778, 42.323936, 42.324559, 42.330182)))</v>
          </cell>
        </row>
        <row r="796">
          <cell r="A796">
            <v>1919585</v>
          </cell>
          <cell r="B796" t="str">
            <v>Defiance city, Iowa</v>
          </cell>
          <cell r="C796">
            <v>245</v>
          </cell>
          <cell r="D796">
            <v>53542</v>
          </cell>
          <cell r="E796">
            <v>0.11599999999999901</v>
          </cell>
          <cell r="F796">
            <v>0.10084033613445301</v>
          </cell>
          <cell r="G796">
            <v>1.6806722689075598E-2</v>
          </cell>
          <cell r="H796">
            <v>6.9999999999999897E-3</v>
          </cell>
          <cell r="I796">
            <v>0.28799999999999998</v>
          </cell>
          <cell r="J796">
            <v>-0.13732394366197101</v>
          </cell>
          <cell r="K796">
            <v>0.53465346534653402</v>
          </cell>
          <cell r="L796">
            <v>3.2520325203252001E-2</v>
          </cell>
          <cell r="M796">
            <v>0.218487394957983</v>
          </cell>
          <cell r="N796">
            <v>0.18432671081677701</v>
          </cell>
          <cell r="O796">
            <v>0.61783439490445802</v>
          </cell>
          <cell r="P796">
            <v>0.53927813163481897</v>
          </cell>
          <cell r="Q796">
            <v>0.23885350318471299</v>
          </cell>
          <cell r="R796">
            <v>0.25957446808510598</v>
          </cell>
          <cell r="S796">
            <v>0.22292993630573199</v>
          </cell>
          <cell r="T796">
            <v>0.73779193205944704</v>
          </cell>
          <cell r="U796">
            <v>0.17515923566878899</v>
          </cell>
          <cell r="V796">
            <v>0.68683651804670898</v>
          </cell>
          <cell r="W796">
            <v>2</v>
          </cell>
          <cell r="X796">
            <v>1</v>
          </cell>
          <cell r="Y796">
            <v>1</v>
          </cell>
          <cell r="Z796">
            <v>0</v>
          </cell>
          <cell r="AA796">
            <v>0</v>
          </cell>
          <cell r="AB796">
            <v>0</v>
          </cell>
          <cell r="AC796">
            <v>2</v>
          </cell>
          <cell r="AD796">
            <v>2</v>
          </cell>
          <cell r="AE796">
            <v>0</v>
          </cell>
          <cell r="AF796">
            <v>2</v>
          </cell>
          <cell r="AG796">
            <v>10</v>
          </cell>
          <cell r="AH796" t="str">
            <v>list(list(c(-95.349452, -95.345215, -95.345208, -95.34424, -95.3441, -95.334572, -95.334671, -95.335164, -95.34518, -95.345202, -95.349155, -95.349452, 41.823958, 41.823972, 41.827455, 41.82746, 41.830004, 41.829975, 41.820005, 41.820016, 41.82067, 41.822874, 41.822256, 41.823958)))</v>
          </cell>
        </row>
        <row r="797">
          <cell r="A797">
            <v>1902395</v>
          </cell>
          <cell r="B797" t="str">
            <v>Aplington city, Iowa</v>
          </cell>
          <cell r="C797">
            <v>1116</v>
          </cell>
          <cell r="D797">
            <v>74773</v>
          </cell>
          <cell r="E797">
            <v>4.5999999999999999E-2</v>
          </cell>
          <cell r="F797">
            <v>6.9711538461538394E-2</v>
          </cell>
          <cell r="G797">
            <v>9.6153846153846104E-2</v>
          </cell>
          <cell r="H797">
            <v>8.9999999999999993E-3</v>
          </cell>
          <cell r="I797">
            <v>0.35</v>
          </cell>
          <cell r="J797">
            <v>-1.0638297872340399E-2</v>
          </cell>
          <cell r="K797">
            <v>0.43716577540106899</v>
          </cell>
          <cell r="L797">
            <v>0.15031315240083501</v>
          </cell>
          <cell r="M797">
            <v>0.103365384615384</v>
          </cell>
          <cell r="N797">
            <v>0.69094922737306796</v>
          </cell>
          <cell r="O797">
            <v>0.19002123142250499</v>
          </cell>
          <cell r="P797">
            <v>0.370488322717622</v>
          </cell>
          <cell r="Q797">
            <v>0.89596602972399098</v>
          </cell>
          <cell r="R797">
            <v>0.28829787234042498</v>
          </cell>
          <cell r="S797">
            <v>0.49469214437367298</v>
          </cell>
          <cell r="T797">
            <v>0.43736730360934101</v>
          </cell>
          <cell r="U797">
            <v>0.72823779193205895</v>
          </cell>
          <cell r="V797">
            <v>0.14012738853503101</v>
          </cell>
          <cell r="W797">
            <v>0</v>
          </cell>
          <cell r="X797">
            <v>0</v>
          </cell>
          <cell r="Y797">
            <v>1</v>
          </cell>
          <cell r="Z797">
            <v>2</v>
          </cell>
          <cell r="AA797">
            <v>0</v>
          </cell>
          <cell r="AB797">
            <v>1</v>
          </cell>
          <cell r="AC797">
            <v>1</v>
          </cell>
          <cell r="AD797">
            <v>1</v>
          </cell>
          <cell r="AE797">
            <v>2</v>
          </cell>
          <cell r="AF797">
            <v>0</v>
          </cell>
          <cell r="AG797">
            <v>8</v>
          </cell>
          <cell r="AH797" t="str">
            <v>list(list(c(-92.899328, -92.88949, -92.889511, -92.886866, -92.881956, -92.880231, -92.87958, -92.86979, -92.869687, -92.89185, -92.891865, -92.899309, -92.899328, 42.584416, 42.583965, 42.585804, 42.587094, 42.587004, 42.587732, 42.58507, 42.584902, 42.577864, 42.578012, 42.579482, 42.579455, 42.584416)))</v>
          </cell>
        </row>
        <row r="798">
          <cell r="A798">
            <v>1962760</v>
          </cell>
          <cell r="B798" t="str">
            <v>Pierson city, Iowa</v>
          </cell>
          <cell r="C798">
            <v>337</v>
          </cell>
          <cell r="D798">
            <v>75000</v>
          </cell>
          <cell r="E798">
            <v>7.2999999999999995E-2</v>
          </cell>
          <cell r="F798">
            <v>0.160377358490566</v>
          </cell>
          <cell r="G798">
            <v>3.7735849056603703E-2</v>
          </cell>
          <cell r="H798">
            <v>0.05</v>
          </cell>
          <cell r="I798">
            <v>0.38700000000000001</v>
          </cell>
          <cell r="J798">
            <v>-7.9234972677595605E-2</v>
          </cell>
          <cell r="K798">
            <v>0.425414364640884</v>
          </cell>
          <cell r="L798">
            <v>0.13114754098360601</v>
          </cell>
          <cell r="M798">
            <v>0.18867924528301799</v>
          </cell>
          <cell r="N798">
            <v>0.69205298013244998</v>
          </cell>
          <cell r="O798">
            <v>0.369426751592356</v>
          </cell>
          <cell r="P798">
            <v>0.81210191082802496</v>
          </cell>
          <cell r="Q798">
            <v>0.50849256900212303</v>
          </cell>
          <cell r="R798">
            <v>0.78936170212765899</v>
          </cell>
          <cell r="S798">
            <v>0.66348195329087001</v>
          </cell>
          <cell r="T798">
            <v>0.387473460721868</v>
          </cell>
          <cell r="U798">
            <v>0.661358811040339</v>
          </cell>
          <cell r="V798">
            <v>0.53821656050955402</v>
          </cell>
          <cell r="W798">
            <v>0</v>
          </cell>
          <cell r="X798">
            <v>1</v>
          </cell>
          <cell r="Y798">
            <v>2</v>
          </cell>
          <cell r="Z798">
            <v>1</v>
          </cell>
          <cell r="AA798">
            <v>2</v>
          </cell>
          <cell r="AB798">
            <v>1</v>
          </cell>
          <cell r="AC798">
            <v>2</v>
          </cell>
          <cell r="AD798">
            <v>1</v>
          </cell>
          <cell r="AE798">
            <v>1</v>
          </cell>
          <cell r="AF798">
            <v>1</v>
          </cell>
          <cell r="AG798">
            <v>12</v>
          </cell>
          <cell r="AH798" t="str">
            <v>list(list(c(-95.874756, -95.867051, -95.864661, -95.864634, -95.85976, -95.85961, -95.85597, -95.857077, -95.85755, -95.859604, -95.859605, -95.863931, -95.874267, -95.874425, -95.87305, -95.874756, 42.548741, 42.549133, 42.548728, 42.547264, 42.547285, 42.538065, 42.537093, 42.535391, 42.53526, 42.536458, 42.536642, 42.540068, 42.540056, 42.547324, 42.547247, 42.548741)))</v>
          </cell>
        </row>
        <row r="799">
          <cell r="A799">
            <v>1968205</v>
          </cell>
          <cell r="B799" t="str">
            <v>Rock Valley city, Iowa</v>
          </cell>
          <cell r="C799">
            <v>4059</v>
          </cell>
          <cell r="D799">
            <v>76250</v>
          </cell>
          <cell r="E799">
            <v>9.2999999999999999E-2</v>
          </cell>
          <cell r="F799">
            <v>0.10812672176308501</v>
          </cell>
          <cell r="G799">
            <v>6.1983471074380098E-2</v>
          </cell>
          <cell r="H799">
            <v>4.0000000000000001E-3</v>
          </cell>
          <cell r="I799">
            <v>0.29299999999999998</v>
          </cell>
          <cell r="J799">
            <v>0.21019677996422101</v>
          </cell>
          <cell r="K799">
            <v>0.60385438972162697</v>
          </cell>
          <cell r="L799">
            <v>9.5497953615279602E-3</v>
          </cell>
          <cell r="M799">
            <v>0.206611570247933</v>
          </cell>
          <cell r="N799">
            <v>0.70971302428256</v>
          </cell>
          <cell r="O799">
            <v>0.48832271762208002</v>
          </cell>
          <cell r="P799">
            <v>0.58280254777069995</v>
          </cell>
          <cell r="Q799">
            <v>0.75053078556263197</v>
          </cell>
          <cell r="R799">
            <v>0.22765957446808499</v>
          </cell>
          <cell r="S799">
            <v>0.25053078556263197</v>
          </cell>
          <cell r="T799">
            <v>0.88004246284500998</v>
          </cell>
          <cell r="U799">
            <v>0.113588110403397</v>
          </cell>
          <cell r="V799">
            <v>0.62845010615711205</v>
          </cell>
          <cell r="W799">
            <v>0</v>
          </cell>
          <cell r="X799">
            <v>1</v>
          </cell>
          <cell r="Y799">
            <v>1</v>
          </cell>
          <cell r="Z799">
            <v>2</v>
          </cell>
          <cell r="AA799">
            <v>0</v>
          </cell>
          <cell r="AB799">
            <v>0</v>
          </cell>
          <cell r="AC799">
            <v>0</v>
          </cell>
          <cell r="AD799">
            <v>2</v>
          </cell>
          <cell r="AE799">
            <v>0</v>
          </cell>
          <cell r="AF799">
            <v>1</v>
          </cell>
          <cell r="AG799">
            <v>7</v>
          </cell>
          <cell r="AH799" t="str">
            <v>list(list(c(-96.319791, -96.316153, -96.316165, -96.314819, -96.314978, -96.304872, -96.304984, -96.295056, -96.295054, -96.295039, -96.295006, -96.293119, -96.293079, -96.290091, -96.29013, -96.275239, -96.274934, -96.26545, -96.265537, -96.250748, -96.250719, -96.275138, -96.275123, -96.28005, -96.280034, -96.284956, -96.284934, -96.295987, -96.296004, -96.29477, -96.294783, -96.296512, -96.296504, -96.304764, -96.304787, -96.314703, -96.314707, -96.319731, -96.319791, 43.199883, 43.19989, 43.201162, 
43.201184, 43.214302, 43.214339, 43.218023, 43.21809, 43.21757, 43.214789, 43.211925, 43.212873, 43.210811, 43.210858, 43.214526, 43.214805, 43.214822, 43.214848, 43.207585, 43.207545, 43.200263, 43.200199, 43.192936, 43.192891, 43.189317, 43.189246, 43.185665, 43.185491, 43.187595, 43.187598, 43.190289, 43.190283, 43.189134, 43.189132, 43.192444, 43.192688, 43.192965, 43.192656, 43.199883)))</v>
          </cell>
        </row>
        <row r="800">
          <cell r="A800">
            <v>1966720</v>
          </cell>
          <cell r="B800" t="str">
            <v>Richland city, Iowa</v>
          </cell>
          <cell r="C800">
            <v>542</v>
          </cell>
          <cell r="D800">
            <v>60446</v>
          </cell>
          <cell r="E800">
            <v>0.109</v>
          </cell>
          <cell r="F800">
            <v>0.10152284263959301</v>
          </cell>
          <cell r="G800">
            <v>6.0913705583756299E-2</v>
          </cell>
          <cell r="H800">
            <v>2.5999999999999999E-2</v>
          </cell>
          <cell r="I800">
            <v>0.27200000000000002</v>
          </cell>
          <cell r="J800">
            <v>-7.1917808219177995E-2</v>
          </cell>
          <cell r="K800">
            <v>0.420886075949367</v>
          </cell>
          <cell r="L800">
            <v>0.100456621004566</v>
          </cell>
          <cell r="M800">
            <v>0.26395939086294401</v>
          </cell>
          <cell r="N800">
            <v>0.34326710816777001</v>
          </cell>
          <cell r="O800">
            <v>0.58386411889596601</v>
          </cell>
          <cell r="P800">
            <v>0.54352441613588098</v>
          </cell>
          <cell r="Q800">
            <v>0.74522292993630501</v>
          </cell>
          <cell r="R800">
            <v>0.54468085106382902</v>
          </cell>
          <cell r="S800">
            <v>0.17409766454352399</v>
          </cell>
          <cell r="T800">
            <v>0.37685774946921402</v>
          </cell>
          <cell r="U800">
            <v>0.52653927813163404</v>
          </cell>
          <cell r="V800">
            <v>0.83545647558386404</v>
          </cell>
          <cell r="W800">
            <v>1</v>
          </cell>
          <cell r="X800">
            <v>1</v>
          </cell>
          <cell r="Y800">
            <v>1</v>
          </cell>
          <cell r="Z800">
            <v>2</v>
          </cell>
          <cell r="AA800">
            <v>1</v>
          </cell>
          <cell r="AB800">
            <v>0</v>
          </cell>
          <cell r="AC800">
            <v>1</v>
          </cell>
          <cell r="AD800">
            <v>1</v>
          </cell>
          <cell r="AE800">
            <v>1</v>
          </cell>
          <cell r="AF800">
            <v>2</v>
          </cell>
          <cell r="AG800">
            <v>11</v>
          </cell>
          <cell r="AH800" t="str">
            <v>list(list(c(-92.003185, -91.990033, -91.983657, -91.984, -92.00345, -92.003185, 41.192909, 41.192896, 41.192916, 41.1782, 41.178129, 41.192909)))</v>
          </cell>
        </row>
        <row r="801">
          <cell r="A801">
            <v>1985260</v>
          </cell>
          <cell r="B801" t="str">
            <v>Whittemore city, Iowa</v>
          </cell>
          <cell r="C801">
            <v>497</v>
          </cell>
          <cell r="D801">
            <v>78702</v>
          </cell>
          <cell r="E801">
            <v>4.2000000000000003E-2</v>
          </cell>
          <cell r="F801">
            <v>1.8450184501845001E-2</v>
          </cell>
          <cell r="G801">
            <v>4.7970479704797002E-2</v>
          </cell>
          <cell r="H801">
            <v>0</v>
          </cell>
          <cell r="I801">
            <v>0.249</v>
          </cell>
          <cell r="J801">
            <v>-1.38888888888888E-2</v>
          </cell>
          <cell r="K801">
            <v>0.33665835411471301</v>
          </cell>
          <cell r="L801">
            <v>0.122977346278317</v>
          </cell>
          <cell r="M801">
            <v>0.11439114391143899</v>
          </cell>
          <cell r="N801">
            <v>0.75275938189845404</v>
          </cell>
          <cell r="O801">
            <v>0.16348195329087001</v>
          </cell>
          <cell r="P801">
            <v>9.5541401273885301E-2</v>
          </cell>
          <cell r="Q801">
            <v>0.63163481953290801</v>
          </cell>
          <cell r="R801">
            <v>0</v>
          </cell>
          <cell r="S801">
            <v>0.109341825902335</v>
          </cell>
          <cell r="T801">
            <v>0.15605095541401201</v>
          </cell>
          <cell r="U801">
            <v>0.62420382165605004</v>
          </cell>
          <cell r="V801">
            <v>0.168789808917197</v>
          </cell>
          <cell r="W801">
            <v>0</v>
          </cell>
          <cell r="X801">
            <v>0</v>
          </cell>
          <cell r="Y801">
            <v>0</v>
          </cell>
          <cell r="Z801">
            <v>1</v>
          </cell>
          <cell r="AA801">
            <v>0</v>
          </cell>
          <cell r="AB801">
            <v>0</v>
          </cell>
          <cell r="AC801">
            <v>1</v>
          </cell>
          <cell r="AD801">
            <v>0</v>
          </cell>
          <cell r="AE801">
            <v>1</v>
          </cell>
          <cell r="AF801">
            <v>0</v>
          </cell>
          <cell r="AG801">
            <v>3</v>
          </cell>
          <cell r="AH801" t="str">
            <v>list(list(c(-94.432959, -94.421851, -94.418266, -94.418163, -94.423072, -94.426746, -94.43293, -94.432959, 43.067218, 43.067342, 43.067364, 43.058569, 43.059562, 43.060041, 43.059988, 43.067218)))</v>
          </cell>
        </row>
        <row r="802">
          <cell r="A802">
            <v>1909730</v>
          </cell>
          <cell r="B802" t="str">
            <v>Bussey city, Iowa</v>
          </cell>
          <cell r="C802">
            <v>387</v>
          </cell>
          <cell r="D802">
            <v>43125</v>
          </cell>
          <cell r="E802">
            <v>0.15</v>
          </cell>
          <cell r="F802">
            <v>0.19886363636363599</v>
          </cell>
          <cell r="G802">
            <v>6.8181818181818094E-2</v>
          </cell>
          <cell r="H802">
            <v>0.04</v>
          </cell>
          <cell r="I802">
            <v>0.44799999999999901</v>
          </cell>
          <cell r="J802">
            <v>-8.2938388625592399E-2</v>
          </cell>
          <cell r="K802">
            <v>0.56756756756756699</v>
          </cell>
          <cell r="L802">
            <v>0.14000000000000001</v>
          </cell>
          <cell r="M802">
            <v>0.170454545454545</v>
          </cell>
          <cell r="N802">
            <v>3.86313465783664E-2</v>
          </cell>
          <cell r="O802">
            <v>0.77176220806794005</v>
          </cell>
          <cell r="P802">
            <v>0.90339702760084895</v>
          </cell>
          <cell r="Q802">
            <v>0.79405520169851296</v>
          </cell>
          <cell r="R802">
            <v>0.70106382978723403</v>
          </cell>
          <cell r="S802">
            <v>0.83970276008492495</v>
          </cell>
          <cell r="T802">
            <v>0.81634819532908698</v>
          </cell>
          <cell r="U802">
            <v>0.693205944798301</v>
          </cell>
          <cell r="V802">
            <v>0.44692144373672998</v>
          </cell>
          <cell r="W802">
            <v>2</v>
          </cell>
          <cell r="X802">
            <v>2</v>
          </cell>
          <cell r="Y802">
            <v>2</v>
          </cell>
          <cell r="Z802">
            <v>2</v>
          </cell>
          <cell r="AA802">
            <v>2</v>
          </cell>
          <cell r="AB802">
            <v>2</v>
          </cell>
          <cell r="AC802">
            <v>2</v>
          </cell>
          <cell r="AD802">
            <v>2</v>
          </cell>
          <cell r="AE802">
            <v>2</v>
          </cell>
          <cell r="AF802">
            <v>1</v>
          </cell>
          <cell r="AG802">
            <v>19</v>
          </cell>
          <cell r="AH802" t="str">
            <v>list(list(c(-92.889089, -92.87954, -92.879464, -92.88901, -92.888999, -92.889089, 41.209958, 41.209972, 41.200898, 41.200884, 41.204514, 41.209958)))</v>
          </cell>
        </row>
        <row r="803">
          <cell r="A803">
            <v>1940845</v>
          </cell>
          <cell r="B803" t="str">
            <v>Keokuk city, Iowa</v>
          </cell>
          <cell r="C803">
            <v>9900</v>
          </cell>
          <cell r="D803">
            <v>52711</v>
          </cell>
          <cell r="E803">
            <v>0.183</v>
          </cell>
          <cell r="F803">
            <v>0.213563218390804</v>
          </cell>
          <cell r="G803">
            <v>8.2528735632183894E-2</v>
          </cell>
          <cell r="H803">
            <v>4.9000000000000002E-2</v>
          </cell>
          <cell r="I803">
            <v>0.43</v>
          </cell>
          <cell r="J803">
            <v>-8.16326530612244E-2</v>
          </cell>
          <cell r="K803">
            <v>0.46048456879146199</v>
          </cell>
          <cell r="L803">
            <v>0.14391365180891399</v>
          </cell>
          <cell r="M803">
            <v>0.294252873563218</v>
          </cell>
          <cell r="N803">
            <v>0.17218543046357601</v>
          </cell>
          <cell r="O803">
            <v>0.85244161358810999</v>
          </cell>
          <cell r="P803">
            <v>0.92144373673036095</v>
          </cell>
          <cell r="Q803">
            <v>0.85244161358810999</v>
          </cell>
          <cell r="R803">
            <v>0.77978723404255301</v>
          </cell>
          <cell r="S803">
            <v>0.78980891719745205</v>
          </cell>
          <cell r="T803">
            <v>0.51167728237791898</v>
          </cell>
          <cell r="U803">
            <v>0.71019108280254695</v>
          </cell>
          <cell r="V803">
            <v>0.90976645435244097</v>
          </cell>
          <cell r="W803">
            <v>2</v>
          </cell>
          <cell r="X803">
            <v>2</v>
          </cell>
          <cell r="Y803">
            <v>2</v>
          </cell>
          <cell r="Z803">
            <v>2</v>
          </cell>
          <cell r="AA803">
            <v>2</v>
          </cell>
          <cell r="AB803">
            <v>2</v>
          </cell>
          <cell r="AC803">
            <v>2</v>
          </cell>
          <cell r="AD803">
            <v>1</v>
          </cell>
          <cell r="AE803">
            <v>2</v>
          </cell>
          <cell r="AF803">
            <v>2</v>
          </cell>
          <cell r="AG803">
            <v>19</v>
          </cell>
          <cell r="AH803" t="str">
            <v>list(list(c(-91.437613, -91.436307, -91.435883, -91.427532, -91.426598, -91.42652, -91.428397, -91.428358, -91.426511, -91.426347, -91.431403, -91.43199, -91.43378, -91.433773, -91.435449, -91.426223, -91.426153, -91.425658, -91.425797, -91.425757, -91.416253, -91.416322, -91.402082, -91.393804, -91.393803, -91.394318, -91.390167, -91.3812707756395, -91.380965, -91.3795407922934, -91.3777307547307, -91.377625, -91.373721, -91.37245, -91.3724926524621, -91.3725215981457, -91.372554, -91.372921, -91.375746, 
-91.3767075305693, -91.3767571709521, -91.378422, -91.381958, -91.38836, -91.3900953076272, -91.3922280596004, -91.396996, -91.413011, -91.415695, -91.419422, -91.422324, -91.425662, -91.4351977836224, -91.4362375460985, -91.435965, -91.435949, -91.43813, -91.437613, 40.390374, 40.390352, 40.392808, 40.392731, 40.39685, 40.399998, 40.400008, 40.401477, 40.401468, 40.410839, 40.410903, 40.412145, 40.412406, 40.414535, 40.418178, 40.418051, 40.421691, 40.436488, 40.438106, 40.440819, 40.440642, 40.436233, 
40.435953, 40.43588, 40.43641, 40.438092, 40.437982, 40.4381180765902, 40.435395, 40.4315317299934, 40.4266218676229, 40.426335, 40.417891, 40.411475, 40.4072610187694, 40.4044012408961, 40.4012, 40.399108, 40.391879, 40.3910852701691, 40.391044292738, 40.38967, 40.387632, 40.384929, 40.384566908251, 40.3841218852015, 40.383127, 40.382277, 40.381381, 40.378264, 40.380939, 40.382491, 40.384794619123, 40.3850458010728, 40.386174, 40.387085, 40.387531, 40.390374)))</v>
          </cell>
        </row>
        <row r="804">
          <cell r="A804">
            <v>1983145</v>
          </cell>
          <cell r="B804" t="str">
            <v>Webster City city, Iowa</v>
          </cell>
          <cell r="C804">
            <v>7825</v>
          </cell>
          <cell r="D804">
            <v>63430</v>
          </cell>
          <cell r="E804">
            <v>8.5999999999999993E-2</v>
          </cell>
          <cell r="F804">
            <v>0.113230769230769</v>
          </cell>
          <cell r="G804">
            <v>3.2307692307692301E-2</v>
          </cell>
          <cell r="H804">
            <v>7.0000000000000007E-2</v>
          </cell>
          <cell r="I804">
            <v>0.33</v>
          </cell>
          <cell r="J804">
            <v>-3.0359355638166E-2</v>
          </cell>
          <cell r="K804">
            <v>0.38428034052662802</v>
          </cell>
          <cell r="L804">
            <v>8.5022522522522501E-2</v>
          </cell>
          <cell r="M804">
            <v>0.16646153846153799</v>
          </cell>
          <cell r="N804">
            <v>0.427152317880794</v>
          </cell>
          <cell r="O804">
            <v>0.44161358811040302</v>
          </cell>
          <cell r="P804">
            <v>0.60828025477707004</v>
          </cell>
          <cell r="Q804">
            <v>0.44479830148619898</v>
          </cell>
          <cell r="R804">
            <v>0.88404255319148894</v>
          </cell>
          <cell r="S804">
            <v>0.39490445859872603</v>
          </cell>
          <cell r="T804">
            <v>0.26857749469214398</v>
          </cell>
          <cell r="U804">
            <v>0.435244161358811</v>
          </cell>
          <cell r="V804">
            <v>0.42250530785562601</v>
          </cell>
          <cell r="W804">
            <v>1</v>
          </cell>
          <cell r="X804">
            <v>1</v>
          </cell>
          <cell r="Y804">
            <v>1</v>
          </cell>
          <cell r="Z804">
            <v>1</v>
          </cell>
          <cell r="AA804">
            <v>2</v>
          </cell>
          <cell r="AB804">
            <v>1</v>
          </cell>
          <cell r="AC804">
            <v>1</v>
          </cell>
          <cell r="AD804">
            <v>0</v>
          </cell>
          <cell r="AE804">
            <v>1</v>
          </cell>
          <cell r="AF804">
            <v>1</v>
          </cell>
          <cell r="AG804">
            <v>10</v>
          </cell>
          <cell r="AH804" t="str">
            <v>list(list(c(-93.858177, -93.853308, -93.824867, -93.823122, -93.823269, -93.818356, -93.818359, -93.81591, -93.815908, -93.813478, -93.813483, -93.811014, -93.810989, -93.805947, -93.806267, -93.808575, -93.80861, -93.793898, -93.793923, -93.784068, -93.784058, -93.77913, -93.779209, -93.77779, -93.777915, -93.775455, -93.775448, -93.77431, -93.774323, -93.779237, -93.779237, -93.779225, -93.791463, -93.791461, -93.796318, -93.796357, -93.796359, -93.794081, -93.791546, -93.79155, -93.789527, -93.787039, 
-93.786898, -93.792609, -93.791593, -93.789186, -93.789454, -93.791738, -93.793622, -93.797487, -93.798955, -93.799925, -93.803105, -93.806315, -93.80634, -93.805907, -93.80544, -93.806481, -93.813081, -93.808948, -93.806483, -93.8086, -93.815789, -93.815748, -93.820729, -93.835578, -93.835513, -93.845346, -93.845356, -93.850252, -93.850227, -93.8551, -93.855011, -93.845289, -93.845256, -93.847743, -93.858125, -93.858155, -93.858177, 42.478753, 42.478731, 42.478602, 42.478814, 42.48226, 42.482259, 
42.478627, 42.478628, 42.479533, 42.479535, 42.48089, 42.480898, 42.474999, 42.474982, 42.478671, 42.478697, 42.485853, 42.485867, 42.482274, 42.482291, 42.485882, 42.485886, 42.475039, 42.475038, 42.472963, 42.473009, 42.474227, 42.474229, 42.472176, 42.47182, 42.471464, 42.467172, 42.466992, 42.467259, 42.467288, 42.45673, 42.456095, 42.456145, 42.456199, 42.45467, 42.456242, 42.456296, 42.454392, 42.450875, 42.449241, 42.445449, 42.444013, 42.44386, 42.442575, 42.441457, 42.439664, 42.436801, 
42.434494, 42.434455, 42.432873, 42.43234, 42.431163, 42.427491, 42.427185, 42.431732, 42.432185, 42.434815, 42.434347, 42.441632, 42.441666, 42.441792, 42.449004, 42.448998, 42.445454, 42.445461, 42.448999, 42.449, 42.456397, 42.456363, 42.462897, 42.462897, 42.463623, 42.471803, 42.478753), c(-93.806267, -93.806097, -93.798819, -93.798816, -93.803716, -93.803703, -93.805714, -93.806269, -93.806267, 42.478671, 42.478643, 42.478643, 42.48227, 42.482277, 42.480516, 42.480516, 42.478784, 42.478671)))</v>
          </cell>
        </row>
        <row r="805">
          <cell r="A805">
            <v>1914250</v>
          </cell>
          <cell r="B805" t="str">
            <v>Clermont city, Iowa</v>
          </cell>
          <cell r="C805">
            <v>586</v>
          </cell>
          <cell r="D805">
            <v>85625</v>
          </cell>
          <cell r="E805">
            <v>0.04</v>
          </cell>
          <cell r="F805">
            <v>9.85915492957746E-2</v>
          </cell>
          <cell r="G805">
            <v>3.8732394366197097E-2</v>
          </cell>
          <cell r="H805">
            <v>3.5999999999999997E-2</v>
          </cell>
          <cell r="I805">
            <v>0.28399999999999997</v>
          </cell>
          <cell r="J805">
            <v>-7.2784810126582195E-2</v>
          </cell>
          <cell r="K805">
            <v>0.38993710691823902</v>
          </cell>
          <cell r="L805">
            <v>0.200598802395209</v>
          </cell>
          <cell r="M805">
            <v>0.15845070422535201</v>
          </cell>
          <cell r="N805">
            <v>0.84105960264900603</v>
          </cell>
          <cell r="O805">
            <v>0.14968152866241999</v>
          </cell>
          <cell r="P805">
            <v>0.53078556263269605</v>
          </cell>
          <cell r="Q805">
            <v>0.52335456475583797</v>
          </cell>
          <cell r="R805">
            <v>0.66595744680850999</v>
          </cell>
          <cell r="S805">
            <v>0.20806794055201699</v>
          </cell>
          <cell r="T805">
            <v>0.28025477707006302</v>
          </cell>
          <cell r="U805">
            <v>0.84819532908704798</v>
          </cell>
          <cell r="V805">
            <v>0.38853503184713301</v>
          </cell>
          <cell r="W805">
            <v>0</v>
          </cell>
          <cell r="X805">
            <v>0</v>
          </cell>
          <cell r="Y805">
            <v>1</v>
          </cell>
          <cell r="Z805">
            <v>1</v>
          </cell>
          <cell r="AA805">
            <v>1</v>
          </cell>
          <cell r="AB805">
            <v>0</v>
          </cell>
          <cell r="AC805">
            <v>1</v>
          </cell>
          <cell r="AD805">
            <v>0</v>
          </cell>
          <cell r="AE805">
            <v>2</v>
          </cell>
          <cell r="AF805">
            <v>1</v>
          </cell>
          <cell r="AG805">
            <v>7</v>
          </cell>
          <cell r="AH805" t="str">
            <v>list(list(c(-91.665148, -91.665131, -91.665109, -91.665021, -91.642917, -91.642917, -91.635542, -91.635577, -91.635579, -91.657635, -91.661621, -91.662339, -91.657889, -91.665153, -91.665148, 42.994071, 42.996747, 42.997836, 43.007598, 43.007617, 42.99926, 42.998547, 42.9934, 42.993156, 42.993203, 42.990537, 42.991263, 42.993203, 42.993191, 42.994071)))</v>
          </cell>
        </row>
        <row r="806">
          <cell r="A806">
            <v>1930135</v>
          </cell>
          <cell r="B806" t="str">
            <v>Geneva city, Iowa</v>
          </cell>
          <cell r="C806">
            <v>136</v>
          </cell>
          <cell r="D806">
            <v>56250</v>
          </cell>
          <cell r="E806">
            <v>0.191</v>
          </cell>
          <cell r="F806">
            <v>6.3492063492063405E-2</v>
          </cell>
          <cell r="G806">
            <v>1.5873015873015799E-2</v>
          </cell>
          <cell r="H806">
            <v>0</v>
          </cell>
          <cell r="I806">
            <v>0.441</v>
          </cell>
          <cell r="J806">
            <v>-0.175757575757575</v>
          </cell>
          <cell r="K806">
            <v>0.48245614035087703</v>
          </cell>
          <cell r="L806">
            <v>0.23170731707316999</v>
          </cell>
          <cell r="M806">
            <v>0.14285714285714199</v>
          </cell>
          <cell r="N806">
            <v>0.239514348785871</v>
          </cell>
          <cell r="O806">
            <v>0.870488322717622</v>
          </cell>
          <cell r="P806">
            <v>0.32696390658174002</v>
          </cell>
          <cell r="Q806">
            <v>0.22929936305732401</v>
          </cell>
          <cell r="R806">
            <v>0</v>
          </cell>
          <cell r="S806">
            <v>0.82590233545647496</v>
          </cell>
          <cell r="T806">
            <v>0.59341825902335399</v>
          </cell>
          <cell r="U806">
            <v>0.88959660297239895</v>
          </cell>
          <cell r="V806">
            <v>0.290870488322717</v>
          </cell>
          <cell r="W806">
            <v>2</v>
          </cell>
          <cell r="X806">
            <v>2</v>
          </cell>
          <cell r="Y806">
            <v>0</v>
          </cell>
          <cell r="Z806">
            <v>0</v>
          </cell>
          <cell r="AA806">
            <v>0</v>
          </cell>
          <cell r="AB806">
            <v>2</v>
          </cell>
          <cell r="AC806">
            <v>2</v>
          </cell>
          <cell r="AD806">
            <v>1</v>
          </cell>
          <cell r="AE806">
            <v>2</v>
          </cell>
          <cell r="AF806">
            <v>0</v>
          </cell>
          <cell r="AG806">
            <v>11</v>
          </cell>
          <cell r="AH806" t="str">
            <v>list(list(c(-93.134516, -93.134455, -93.130599, -93.129782, -93.12469, -93.124738, -93.134581, -93.134516, 42.675929, 42.681954, 42.681937, 42.679765, 42.67978, 42.66887, 42.668896, 42.675929)))</v>
          </cell>
        </row>
        <row r="807">
          <cell r="A807">
            <v>1911485</v>
          </cell>
          <cell r="B807" t="str">
            <v>Castalia city, Iowa</v>
          </cell>
          <cell r="C807">
            <v>145</v>
          </cell>
          <cell r="D807">
            <v>61250</v>
          </cell>
          <cell r="E807">
            <v>7.9000000000000001E-2</v>
          </cell>
          <cell r="F807">
            <v>0.11111111111111099</v>
          </cell>
          <cell r="G807">
            <v>2.77777777777777E-2</v>
          </cell>
          <cell r="H807">
            <v>0</v>
          </cell>
          <cell r="I807">
            <v>0.379</v>
          </cell>
          <cell r="J807">
            <v>-0.16184971098265799</v>
          </cell>
          <cell r="K807">
            <v>0.55737704918032704</v>
          </cell>
          <cell r="L807">
            <v>0.04</v>
          </cell>
          <cell r="M807">
            <v>0.20833333333333301</v>
          </cell>
          <cell r="N807">
            <v>0.36865342163355402</v>
          </cell>
          <cell r="O807">
            <v>0.402335456475583</v>
          </cell>
          <cell r="P807">
            <v>0.59660297239914994</v>
          </cell>
          <cell r="Q807">
            <v>0.37367303609341801</v>
          </cell>
          <cell r="R807">
            <v>0</v>
          </cell>
          <cell r="S807">
            <v>0.63269639065817396</v>
          </cell>
          <cell r="T807">
            <v>0.79405520169851296</v>
          </cell>
          <cell r="U807">
            <v>0.21549893842887399</v>
          </cell>
          <cell r="V807">
            <v>0.63694267515923497</v>
          </cell>
          <cell r="W807">
            <v>1</v>
          </cell>
          <cell r="X807">
            <v>1</v>
          </cell>
          <cell r="Y807">
            <v>1</v>
          </cell>
          <cell r="Z807">
            <v>1</v>
          </cell>
          <cell r="AA807">
            <v>0</v>
          </cell>
          <cell r="AB807">
            <v>1</v>
          </cell>
          <cell r="AC807">
            <v>2</v>
          </cell>
          <cell r="AD807">
            <v>2</v>
          </cell>
          <cell r="AE807">
            <v>0</v>
          </cell>
          <cell r="AF807">
            <v>1</v>
          </cell>
          <cell r="AG807">
            <v>10</v>
          </cell>
          <cell r="AH807" t="str">
            <v>list(list(c(-91.684471, -91.674566, -91.669583, -91.669643, -91.667015, -91.669662, -91.669654, -91.669665, -91.684584, -91.684471, 43.117948, 43.11798, 43.118026, 43.11455, 43.113079, 43.11307, 43.110808, 43.107177, 43.1071, 43.117948)))</v>
          </cell>
        </row>
        <row r="808">
          <cell r="A808">
            <v>1975180</v>
          </cell>
          <cell r="B808" t="str">
            <v>Steamboat Rock city, Iowa</v>
          </cell>
          <cell r="C808">
            <v>264</v>
          </cell>
          <cell r="D808">
            <v>47188</v>
          </cell>
          <cell r="E808">
            <v>6.0999999999999999E-2</v>
          </cell>
          <cell r="F808">
            <v>0.21232876712328699</v>
          </cell>
          <cell r="G808">
            <v>4.1095890410958902E-2</v>
          </cell>
          <cell r="H808">
            <v>3.7999999999999999E-2</v>
          </cell>
          <cell r="I808">
            <v>0.38200000000000001</v>
          </cell>
          <cell r="J808">
            <v>-0.14838709677419301</v>
          </cell>
          <cell r="K808">
            <v>0.367965367965367</v>
          </cell>
          <cell r="L808">
            <v>0.13609467455621299</v>
          </cell>
          <cell r="M808">
            <v>0.198630136986301</v>
          </cell>
          <cell r="N808">
            <v>8.1677704194260403E-2</v>
          </cell>
          <cell r="O808">
            <v>0.27707006369426701</v>
          </cell>
          <cell r="P808">
            <v>0.91932059447982994</v>
          </cell>
          <cell r="Q808">
            <v>0.55944798301486198</v>
          </cell>
          <cell r="R808">
            <v>0.68617021276595702</v>
          </cell>
          <cell r="S808">
            <v>0.64118895966029699</v>
          </cell>
          <cell r="T808">
            <v>0.22399150743099699</v>
          </cell>
          <cell r="U808">
            <v>0.68046709129511596</v>
          </cell>
          <cell r="V808">
            <v>0.581740976645435</v>
          </cell>
          <cell r="W808">
            <v>2</v>
          </cell>
          <cell r="X808">
            <v>0</v>
          </cell>
          <cell r="Y808">
            <v>2</v>
          </cell>
          <cell r="Z808">
            <v>1</v>
          </cell>
          <cell r="AA808">
            <v>2</v>
          </cell>
          <cell r="AB808">
            <v>1</v>
          </cell>
          <cell r="AC808">
            <v>2</v>
          </cell>
          <cell r="AD808">
            <v>0</v>
          </cell>
          <cell r="AE808">
            <v>2</v>
          </cell>
          <cell r="AF808">
            <v>1</v>
          </cell>
          <cell r="AG808">
            <v>13</v>
          </cell>
          <cell r="AH808" t="str">
            <v>list(list(c(-93.078319, -93.075642, -93.075809, -93.064123, -93.061131, -93.061095, -93.05134, -93.051338, -93.061014, -93.061073, -93.070785, -93.070774, -93.078262, -93.078319, 42.406062, 42.406084, 42.41195, 42.412005, 42.412046, 42.410137, 42.410144, 42.406583, 42.40653, 42.404857, 42.40472, 42.403561, 42.403567, 42.406062)))</v>
          </cell>
        </row>
        <row r="809">
          <cell r="A809">
            <v>1915060</v>
          </cell>
          <cell r="B809" t="str">
            <v>Colfax city, Iowa</v>
          </cell>
          <cell r="C809">
            <v>2255</v>
          </cell>
          <cell r="D809">
            <v>79318</v>
          </cell>
          <cell r="E809">
            <v>9.0999999999999998E-2</v>
          </cell>
          <cell r="F809">
            <v>0.18794326241134701</v>
          </cell>
          <cell r="G809">
            <v>5.4373522458628802E-2</v>
          </cell>
          <cell r="H809">
            <v>0.04</v>
          </cell>
          <cell r="I809">
            <v>0.34299999999999897</v>
          </cell>
          <cell r="J809">
            <v>7.7400860009555594E-2</v>
          </cell>
          <cell r="K809">
            <v>0.49217154526889001</v>
          </cell>
          <cell r="L809">
            <v>7.1350164654226098E-2</v>
          </cell>
          <cell r="M809">
            <v>0.21158392434988099</v>
          </cell>
          <cell r="N809">
            <v>0.76379690949227297</v>
          </cell>
          <cell r="O809">
            <v>0.47770700636942598</v>
          </cell>
          <cell r="P809">
            <v>0.88853503184713301</v>
          </cell>
          <cell r="Q809">
            <v>0.68683651804670898</v>
          </cell>
          <cell r="R809">
            <v>0.70106382978723403</v>
          </cell>
          <cell r="S809">
            <v>0.45647558386411802</v>
          </cell>
          <cell r="T809">
            <v>0.61995753715498902</v>
          </cell>
          <cell r="U809">
            <v>0.371549893842887</v>
          </cell>
          <cell r="V809">
            <v>0.65605095541401204</v>
          </cell>
          <cell r="W809">
            <v>0</v>
          </cell>
          <cell r="X809">
            <v>1</v>
          </cell>
          <cell r="Y809">
            <v>2</v>
          </cell>
          <cell r="Z809">
            <v>2</v>
          </cell>
          <cell r="AA809">
            <v>2</v>
          </cell>
          <cell r="AB809">
            <v>1</v>
          </cell>
          <cell r="AC809">
            <v>0</v>
          </cell>
          <cell r="AD809">
            <v>1</v>
          </cell>
          <cell r="AE809">
            <v>1</v>
          </cell>
          <cell r="AF809">
            <v>1</v>
          </cell>
          <cell r="AG809">
            <v>11</v>
          </cell>
          <cell r="AH809" t="str">
            <v>list(list(c(-93.248439, -93.246715, -93.246654, -93.244774, -93.24433, -93.247181, -93.248362, -93.248439, 41.696568, 41.696562, 41.69765, 41.697643, 41.694851, 41.695028, 41.694293, 41.696568)), list(c(-93.261231, -93.259711, -93.259716, -93.256417, -93.256289, -93.2514, -93.25137, -93.256245, -93.256167, -93.251367, -93.247339, -93.247085, -93.247323, -93.248823, -93.249054, -93.247705, -93.247286, -93.245114, -93.245784, -93.247125, -93.246264, -93.244535, -93.241601, -93.232537, -93.224561, -93.221478, 
-93.217445, -93.214914, -93.217461, -93.222055, -93.222075, -93.22212, -93.226887, -93.229675, -93.225976, -93.222132, -93.222309, -93.227156, -93.227231, -93.229735, -93.229756, -93.227315, -93.227477, -93.231349, -93.232066, -93.232034, -93.2293, -93.228567, -93.2286, -93.222759, -93.222758, -93.227501, -93.227528, -93.23199, -93.232031, -93.232228, -93.232465, -93.232394, -93.235594, -93.235621, -93.236996, -93.236884, -93.233281, -93.232171, -93.232182, -93.238476, -93.238373, -93.238652, -93.241859, 
-93.241822, -93.248249, -93.248244, -93.251575, -93.251608, -93.252361, -93.251731, -93.261295, -93.261231, 41.672156, 41.672152, 41.67358, 41.673588, 41.680687, 41.6807, 41.684347, 41.684359, 41.689753, 41.690532, 41.689669, 41.687452, 41.686481, 41.686723, 41.684492, 41.684228, 41.684213, 41.684167, 41.685604, 41.685629, 41.68922, 41.691674, 41.692861, 41.694766, 41.694649, 41.692454, 41.692283, 41.691952, 41.6909, 41.689001, 41.688338, 41.687042, 41.686209, 41.685066, 41.686151, 41.686765, 41.682361, 
41.682216, 41.68101, 41.680953, 41.67931, 41.679376, 41.675978, 41.675904, 41.675394, 41.67137, 41.671413, 41.669611, 41.666004, 41.666097, 41.658882, 41.658825, 41.6624, 41.662327, 41.658788, 41.658788, 41.658788, 41.665968, 41.666017, 41.662362, 41.662394, 41.666666, 41.666595, 41.666109, 41.669513, 41.66968, 41.666539, 41.668487, 41.668537, 41.669752, 41.669784, 41.669878, 41.669922, 41.666997, 41.666429, 41.666311, 41.666353, 41.672156), c(-93.246505, -93.241838, -93.241828, -93.234519, -93.234405, 
-93.24412, -93.244145, -93.2467, -93.246505, 41.680602, 41.680588, 41.682342, 41.682323, 41.684005, 41.684144, 41.681679, 41.68158, 41.680602), c(-93.232107, -93.230913, -93.222984, -93.224531, -93.232114, -93.232107, 41.684641, 41.685087, 41.688347, 41.688352, 41.685251, 41.684641)))</v>
          </cell>
        </row>
        <row r="810">
          <cell r="A810">
            <v>1953355</v>
          </cell>
          <cell r="B810" t="str">
            <v>Monroe city, Iowa</v>
          </cell>
          <cell r="C810">
            <v>1967</v>
          </cell>
          <cell r="D810">
            <v>80375</v>
          </cell>
          <cell r="E810">
            <v>8.1000000000000003E-2</v>
          </cell>
          <cell r="F810">
            <v>6.7274800456100306E-2</v>
          </cell>
          <cell r="G810">
            <v>8.0957810718358003E-2</v>
          </cell>
          <cell r="H810">
            <v>0.06</v>
          </cell>
          <cell r="I810">
            <v>0.22699999999999901</v>
          </cell>
          <cell r="J810">
            <v>7.4863387978142001E-2</v>
          </cell>
          <cell r="K810">
            <v>0.43736878936319101</v>
          </cell>
          <cell r="L810">
            <v>9.0395480225988704E-3</v>
          </cell>
          <cell r="M810">
            <v>0.15507411630558701</v>
          </cell>
          <cell r="N810">
            <v>0.782560706401766</v>
          </cell>
          <cell r="O810">
            <v>0.41401273885350298</v>
          </cell>
          <cell r="P810">
            <v>0.35244161358810999</v>
          </cell>
          <cell r="Q810">
            <v>0.84607218683651797</v>
          </cell>
          <cell r="R810">
            <v>0.84680851063829699</v>
          </cell>
          <cell r="S810">
            <v>6.9002123142250502E-2</v>
          </cell>
          <cell r="T810">
            <v>0.43949044585987201</v>
          </cell>
          <cell r="U810">
            <v>0.111464968152866</v>
          </cell>
          <cell r="V810">
            <v>0.35774946921443701</v>
          </cell>
          <cell r="W810">
            <v>0</v>
          </cell>
          <cell r="X810">
            <v>1</v>
          </cell>
          <cell r="Y810">
            <v>1</v>
          </cell>
          <cell r="Z810">
            <v>2</v>
          </cell>
          <cell r="AA810">
            <v>2</v>
          </cell>
          <cell r="AB810">
            <v>0</v>
          </cell>
          <cell r="AC810">
            <v>0</v>
          </cell>
          <cell r="AD810">
            <v>1</v>
          </cell>
          <cell r="AE810">
            <v>0</v>
          </cell>
          <cell r="AF810">
            <v>1</v>
          </cell>
          <cell r="AG810">
            <v>8</v>
          </cell>
          <cell r="AH810" t="str">
            <v>list(list(c(-93.120679, -93.119834, -93.118733, -93.115795, -93.115766, -93.110723, -93.106091, -93.106098, -93.092234, -93.092366, -93.09255, -93.10102, -93.110108, -93.11071, -93.110749, -93.115587, -93.115759, -93.120614, -93.120679, 41.52274, 41.523793, 41.522749, 41.522764, 41.526347, 41.526519, 41.526426, 41.530021, 41.529937, 41.514608, 41.508305, 41.508326, 41.508283, 41.508296, 41.5119, 41.51187, 41.519095, 41.519125, 41.52274)))</v>
          </cell>
        </row>
        <row r="811">
          <cell r="A811">
            <v>1983325</v>
          </cell>
          <cell r="B811" t="str">
            <v>Wellsburg city, Iowa</v>
          </cell>
          <cell r="C811">
            <v>720</v>
          </cell>
          <cell r="D811">
            <v>64375</v>
          </cell>
          <cell r="E811">
            <v>4.4999999999999998E-2</v>
          </cell>
          <cell r="F811">
            <v>5.2631578947368397E-2</v>
          </cell>
          <cell r="G811">
            <v>5.8823529411764698E-2</v>
          </cell>
          <cell r="H811">
            <v>5.8999999999999997E-2</v>
          </cell>
          <cell r="I811">
            <v>0.374</v>
          </cell>
          <cell r="J811">
            <v>1.8387553041018301E-2</v>
          </cell>
          <cell r="K811">
            <v>0.42322097378277101</v>
          </cell>
          <cell r="L811">
            <v>0.13903743315507999</v>
          </cell>
          <cell r="M811">
            <v>0.13931888544891599</v>
          </cell>
          <cell r="N811">
            <v>0.44922737306843202</v>
          </cell>
          <cell r="O811">
            <v>0.18152866242038199</v>
          </cell>
          <cell r="P811">
            <v>0.25159235668789798</v>
          </cell>
          <cell r="Q811">
            <v>0.72080679405520098</v>
          </cell>
          <cell r="R811">
            <v>0.84361702127659499</v>
          </cell>
          <cell r="S811">
            <v>0.611464968152866</v>
          </cell>
          <cell r="T811">
            <v>0.38110403397027598</v>
          </cell>
          <cell r="U811">
            <v>0.69108280254776999</v>
          </cell>
          <cell r="V811">
            <v>0.27707006369426701</v>
          </cell>
          <cell r="W811">
            <v>1</v>
          </cell>
          <cell r="X811">
            <v>0</v>
          </cell>
          <cell r="Y811">
            <v>0</v>
          </cell>
          <cell r="Z811">
            <v>2</v>
          </cell>
          <cell r="AA811">
            <v>2</v>
          </cell>
          <cell r="AB811">
            <v>1</v>
          </cell>
          <cell r="AC811">
            <v>0</v>
          </cell>
          <cell r="AD811">
            <v>1</v>
          </cell>
          <cell r="AE811">
            <v>2</v>
          </cell>
          <cell r="AF811">
            <v>0</v>
          </cell>
          <cell r="AG811">
            <v>9</v>
          </cell>
          <cell r="AH811" t="str">
            <v>list(list(c(-92.943156, -92.934934, -92.934998, -92.925325, -92.915555, -92.915409, -92.934854, -92.93492, -92.937682, -92.937668, -92.943141, -92.943156, 42.434017, 42.434017, 42.441156, 42.441254, 42.441333, 42.426908, 42.426789, 42.431929, 42.431036, 42.429755, 42.429738, 42.434017)))</v>
          </cell>
        </row>
        <row r="812">
          <cell r="A812">
            <v>1924735</v>
          </cell>
          <cell r="B812" t="str">
            <v>Elkhart city, Iowa</v>
          </cell>
          <cell r="C812">
            <v>882</v>
          </cell>
          <cell r="D812">
            <v>84554</v>
          </cell>
          <cell r="E812">
            <v>0.11699999999999899</v>
          </cell>
          <cell r="F812">
            <v>0.114613180515759</v>
          </cell>
          <cell r="G812">
            <v>2.0057306590257801E-2</v>
          </cell>
          <cell r="H812">
            <v>1.2999999999999999E-2</v>
          </cell>
          <cell r="I812">
            <v>0.21099999999999999</v>
          </cell>
          <cell r="J812">
            <v>0.29136163982430402</v>
          </cell>
          <cell r="K812">
            <v>0.27192982456140302</v>
          </cell>
          <cell r="L812">
            <v>7.6719576719576701E-2</v>
          </cell>
          <cell r="M812">
            <v>0.25787965616045799</v>
          </cell>
          <cell r="N812">
            <v>0.83554083885209696</v>
          </cell>
          <cell r="O812">
            <v>0.62101910828025397</v>
          </cell>
          <cell r="P812">
            <v>0.613588110403397</v>
          </cell>
          <cell r="Q812">
            <v>0.28662420382165599</v>
          </cell>
          <cell r="R812">
            <v>0.34893617021276502</v>
          </cell>
          <cell r="S812">
            <v>4.5647558386411803E-2</v>
          </cell>
          <cell r="T812">
            <v>7.5371549893842801E-2</v>
          </cell>
          <cell r="U812">
            <v>0.39702760084925598</v>
          </cell>
          <cell r="V812">
            <v>0.82484076433121001</v>
          </cell>
          <cell r="W812">
            <v>0</v>
          </cell>
          <cell r="X812">
            <v>1</v>
          </cell>
          <cell r="Y812">
            <v>1</v>
          </cell>
          <cell r="Z812">
            <v>0</v>
          </cell>
          <cell r="AA812">
            <v>1</v>
          </cell>
          <cell r="AB812">
            <v>0</v>
          </cell>
          <cell r="AC812">
            <v>0</v>
          </cell>
          <cell r="AD812">
            <v>0</v>
          </cell>
          <cell r="AE812">
            <v>1</v>
          </cell>
          <cell r="AF812">
            <v>2</v>
          </cell>
          <cell r="AG812">
            <v>6</v>
          </cell>
          <cell r="AH812" t="str">
            <v>list(list(c(-93.541284, -93.536444, -93.536433, -93.541268, -93.54123, -93.52646, -93.526429, -93.521922, -93.521888, -93.514597, -93.512174, -93.512178, -93.517049, -93.517049, -93.519854, -93.519852, -93.521737, -93.521744, -93.519784, -93.521916, -93.521923, -93.509773, -93.509764, -93.504904, -93.504907, -93.50734, -93.507346, -93.512222, -93.51227, -93.539409, -93.54129, -93.541284, 41.787745, 41.787748, 41.791349, 41.79136, 41.798622, 41.798636, 41.802271, 41.802269, 41.813089, 41.813075, 41.812211, 
41.809524, 41.809532, 41.805924, 41.805925, 41.807452, 41.807478, 41.80227, 41.80228, 41.800245, 41.798817, 41.798629, 41.804097, 41.804097, 41.798622, 41.798626, 41.791335, 41.791348, 41.784098, 41.784116, 41.785515, 41.787745)))</v>
          </cell>
        </row>
        <row r="813">
          <cell r="A813">
            <v>1905770</v>
          </cell>
          <cell r="B813" t="str">
            <v>Bennett city, Iowa</v>
          </cell>
          <cell r="C813">
            <v>347</v>
          </cell>
          <cell r="D813">
            <v>69375</v>
          </cell>
          <cell r="E813">
            <v>0.11899999999999999</v>
          </cell>
          <cell r="F813">
            <v>0.125</v>
          </cell>
          <cell r="G813">
            <v>0.1125</v>
          </cell>
          <cell r="H813">
            <v>3.2000000000000001E-2</v>
          </cell>
          <cell r="I813">
            <v>0.34100000000000003</v>
          </cell>
          <cell r="J813">
            <v>-0.14320987654320899</v>
          </cell>
          <cell r="K813">
            <v>0.59589041095890405</v>
          </cell>
          <cell r="L813">
            <v>0.135135135135135</v>
          </cell>
          <cell r="M813">
            <v>0.31874999999999998</v>
          </cell>
          <cell r="N813">
            <v>0.57174392935982299</v>
          </cell>
          <cell r="O813">
            <v>0.63057324840764295</v>
          </cell>
          <cell r="P813">
            <v>0.66560509554140102</v>
          </cell>
          <cell r="Q813">
            <v>0.92462845010615702</v>
          </cell>
          <cell r="R813">
            <v>0.61702127659574402</v>
          </cell>
          <cell r="S813">
            <v>0.44479830148619898</v>
          </cell>
          <cell r="T813">
            <v>0.870488322717622</v>
          </cell>
          <cell r="U813">
            <v>0.67622080679405505</v>
          </cell>
          <cell r="V813">
            <v>0.94479830148619903</v>
          </cell>
          <cell r="W813">
            <v>1</v>
          </cell>
          <cell r="X813">
            <v>1</v>
          </cell>
          <cell r="Y813">
            <v>1</v>
          </cell>
          <cell r="Z813">
            <v>2</v>
          </cell>
          <cell r="AA813">
            <v>1</v>
          </cell>
          <cell r="AB813">
            <v>1</v>
          </cell>
          <cell r="AC813">
            <v>2</v>
          </cell>
          <cell r="AD813">
            <v>2</v>
          </cell>
          <cell r="AE813">
            <v>2</v>
          </cell>
          <cell r="AF813">
            <v>2</v>
          </cell>
          <cell r="AG813">
            <v>15</v>
          </cell>
          <cell r="AH813" t="str">
            <v>list(list(c(-90.97866, -90.978056, -90.975901, -90.971755, -90.968602, -90.968562, -90.970382, -90.976198, -90.977166, -90.978848, -90.97866, 41.73917, 41.742372, 41.743335, 41.743355, 41.742394, 41.736995, 41.737876, 41.737086, 41.735114, 41.735127, 41.73917)))</v>
          </cell>
        </row>
        <row r="814">
          <cell r="A814">
            <v>1982965</v>
          </cell>
          <cell r="B814" t="str">
            <v>Wayland city, Iowa</v>
          </cell>
          <cell r="C814">
            <v>964</v>
          </cell>
          <cell r="D814">
            <v>70774</v>
          </cell>
          <cell r="E814">
            <v>0.09</v>
          </cell>
          <cell r="F814">
            <v>0.16624685138539</v>
          </cell>
          <cell r="G814">
            <v>5.54156171284634E-2</v>
          </cell>
          <cell r="H814">
            <v>0</v>
          </cell>
          <cell r="I814">
            <v>0.38600000000000001</v>
          </cell>
          <cell r="J814">
            <v>-2.0703933747412001E-3</v>
          </cell>
          <cell r="K814">
            <v>0.45412311265969801</v>
          </cell>
          <cell r="L814">
            <v>7.0257611241217793E-2</v>
          </cell>
          <cell r="M814">
            <v>0.15617128463475999</v>
          </cell>
          <cell r="N814">
            <v>0.597130242825607</v>
          </cell>
          <cell r="O814">
            <v>0.47239915074309902</v>
          </cell>
          <cell r="P814">
            <v>0.83121019108280203</v>
          </cell>
          <cell r="Q814">
            <v>0.69532908704883201</v>
          </cell>
          <cell r="R814">
            <v>0</v>
          </cell>
          <cell r="S814">
            <v>0.65711252653927799</v>
          </cell>
          <cell r="T814">
            <v>0.48726114649681501</v>
          </cell>
          <cell r="U814">
            <v>0.369426751592356</v>
          </cell>
          <cell r="V814">
            <v>0.370488322717622</v>
          </cell>
          <cell r="W814">
            <v>1</v>
          </cell>
          <cell r="X814">
            <v>1</v>
          </cell>
          <cell r="Y814">
            <v>2</v>
          </cell>
          <cell r="Z814">
            <v>2</v>
          </cell>
          <cell r="AA814">
            <v>0</v>
          </cell>
          <cell r="AB814">
            <v>1</v>
          </cell>
          <cell r="AC814">
            <v>1</v>
          </cell>
          <cell r="AD814">
            <v>1</v>
          </cell>
          <cell r="AE814">
            <v>1</v>
          </cell>
          <cell r="AF814">
            <v>1</v>
          </cell>
          <cell r="AG814">
            <v>11</v>
          </cell>
          <cell r="AH814" t="str">
            <v>list(list(c(-91.668191, -91.665804, -91.665809, -91.653797, -91.653835, -91.649098, -91.649107, -91.647597, -91.64759, -91.639417, -91.639444, -91.649084, -91.649112, -91.660831, -91.660828, -91.662749, -91.665644, -91.665614, -91.668212, -91.668191, 41.154282, 41.154275, 41.155982, 41.156058, 41.152543, 41.152578, 41.150821, 41.150815, 41.152572, 41.152548, 41.148928, 41.149467, 41.141637, 41.141599, 41.140159, 41.139314, 41.14058, 41.141517, 41.141473, 41.154282)))</v>
          </cell>
        </row>
        <row r="815">
          <cell r="A815">
            <v>1943590</v>
          </cell>
          <cell r="B815" t="str">
            <v>Latimer city, Iowa</v>
          </cell>
          <cell r="C815">
            <v>477</v>
          </cell>
          <cell r="D815">
            <v>61042</v>
          </cell>
          <cell r="E815">
            <v>0.19500000000000001</v>
          </cell>
          <cell r="F815">
            <v>7.4349442379182104E-2</v>
          </cell>
          <cell r="G815">
            <v>7.4349442379182101E-3</v>
          </cell>
          <cell r="H815">
            <v>1.2999999999999999E-2</v>
          </cell>
          <cell r="I815">
            <v>0.36899999999999999</v>
          </cell>
          <cell r="J815">
            <v>-5.9171597633136001E-2</v>
          </cell>
          <cell r="K815">
            <v>0.35665914221218897</v>
          </cell>
          <cell r="L815">
            <v>0.10738255033557</v>
          </cell>
          <cell r="M815">
            <v>9.2936802973977606E-2</v>
          </cell>
          <cell r="N815">
            <v>0.36203090507726199</v>
          </cell>
          <cell r="O815">
            <v>0.87685774946921402</v>
          </cell>
          <cell r="P815">
            <v>0.39384288747346002</v>
          </cell>
          <cell r="Q815">
            <v>0.15498938428874701</v>
          </cell>
          <cell r="R815">
            <v>0.34893617021276502</v>
          </cell>
          <cell r="S815">
            <v>0.58598726114649602</v>
          </cell>
          <cell r="T815">
            <v>0.192144373673036</v>
          </cell>
          <cell r="U815">
            <v>0.55944798301486198</v>
          </cell>
          <cell r="V815">
            <v>0.111464968152866</v>
          </cell>
          <cell r="W815">
            <v>1</v>
          </cell>
          <cell r="X815">
            <v>2</v>
          </cell>
          <cell r="Y815">
            <v>1</v>
          </cell>
          <cell r="Z815">
            <v>0</v>
          </cell>
          <cell r="AA815">
            <v>1</v>
          </cell>
          <cell r="AB815">
            <v>1</v>
          </cell>
          <cell r="AC815">
            <v>1</v>
          </cell>
          <cell r="AD815">
            <v>0</v>
          </cell>
          <cell r="AE815">
            <v>1</v>
          </cell>
          <cell r="AF815">
            <v>0</v>
          </cell>
          <cell r="AG815">
            <v>8</v>
          </cell>
          <cell r="AH815" t="str">
            <v>list(list(c(-93.379947, -93.379949, -93.379746, -93.350232, -93.350256, -93.370041, -93.370013, -93.374947, -93.374947, -93.380074, -93.379947, 42.774137, 42.774478, 42.77448, 42.774522, 42.752793, 42.752825, 42.74558, 42.745545, 42.752771, 42.752718, 42.774137)))</v>
          </cell>
        </row>
        <row r="816">
          <cell r="A816">
            <v>1905905</v>
          </cell>
          <cell r="B816" t="str">
            <v>Benton city, Iowa</v>
          </cell>
          <cell r="C816">
            <v>39</v>
          </cell>
          <cell r="D816">
            <v>51250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0.51900000000000002</v>
          </cell>
          <cell r="J816">
            <v>-4.8780487804878002E-2</v>
          </cell>
          <cell r="K816">
            <v>0.434782608695652</v>
          </cell>
          <cell r="L816">
            <v>0.31578947368421001</v>
          </cell>
          <cell r="M816">
            <v>0.15384615384615299</v>
          </cell>
          <cell r="N816">
            <v>0.13796909492273701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0.93312101910828005</v>
          </cell>
          <cell r="T816">
            <v>0.42887473460721798</v>
          </cell>
          <cell r="U816">
            <v>0.94692144373673004</v>
          </cell>
          <cell r="V816">
            <v>0.34925690021231398</v>
          </cell>
          <cell r="W816">
            <v>2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2</v>
          </cell>
          <cell r="AC816">
            <v>1</v>
          </cell>
          <cell r="AD816">
            <v>1</v>
          </cell>
          <cell r="AE816">
            <v>2</v>
          </cell>
          <cell r="AF816">
            <v>1</v>
          </cell>
          <cell r="AG816">
            <v>9</v>
          </cell>
          <cell r="AH816" t="str">
            <v>list(list(c(-94.371556, -94.362081, -94.362195, -94.352414, -94.352411, -94.353772, -94.357457, -94.357426, -94.352408, -94.352317, -94.357348, -94.357332, -94.366611, -94.369439, -94.371499, -94.371556, 40.704394, 40.704338, 40.715259, 40.71519, 40.710808, 40.711511, 40.711532, 40.707916, 40.707915, 40.700724, 40.700721, 40.697082, 40.697127, 40.697109, 40.697154, 40.704394)))</v>
          </cell>
        </row>
        <row r="817">
          <cell r="A817">
            <v>1919630</v>
          </cell>
          <cell r="B817" t="str">
            <v>Delaware city, Iowa</v>
          </cell>
          <cell r="C817">
            <v>142</v>
          </cell>
          <cell r="D817">
            <v>78750</v>
          </cell>
          <cell r="E817">
            <v>2.8999999999999901E-2</v>
          </cell>
          <cell r="F817">
            <v>5.8823529411764698E-2</v>
          </cell>
          <cell r="G817">
            <v>0.11764705882352899</v>
          </cell>
          <cell r="H817">
            <v>2.5000000000000001E-2</v>
          </cell>
          <cell r="I817">
            <v>0.31900000000000001</v>
          </cell>
          <cell r="J817">
            <v>-0.10691823899371</v>
          </cell>
          <cell r="K817">
            <v>0.495652173913043</v>
          </cell>
          <cell r="L817">
            <v>5.5555555555555497E-2</v>
          </cell>
          <cell r="M817">
            <v>0.13235294117647001</v>
          </cell>
          <cell r="N817">
            <v>0.75386313465783605</v>
          </cell>
          <cell r="O817">
            <v>9.9787685774946899E-2</v>
          </cell>
          <cell r="P817">
            <v>0.30148619957537098</v>
          </cell>
          <cell r="Q817">
            <v>0.93524416135881105</v>
          </cell>
          <cell r="R817">
            <v>0.52978723404255301</v>
          </cell>
          <cell r="S817">
            <v>0.35031847133757898</v>
          </cell>
          <cell r="T817">
            <v>0.63375796178343902</v>
          </cell>
          <cell r="U817">
            <v>0.28237791932059397</v>
          </cell>
          <cell r="V817">
            <v>0.24628450106157099</v>
          </cell>
          <cell r="W817">
            <v>0</v>
          </cell>
          <cell r="X817">
            <v>0</v>
          </cell>
          <cell r="Y817">
            <v>0</v>
          </cell>
          <cell r="Z817">
            <v>2</v>
          </cell>
          <cell r="AA817">
            <v>1</v>
          </cell>
          <cell r="AB817">
            <v>1</v>
          </cell>
          <cell r="AC817">
            <v>2</v>
          </cell>
          <cell r="AD817">
            <v>1</v>
          </cell>
          <cell r="AE817">
            <v>0</v>
          </cell>
          <cell r="AF817">
            <v>0</v>
          </cell>
          <cell r="AG817">
            <v>7</v>
          </cell>
          <cell r="AH817" t="str">
            <v>list(list(c(-91.351315, -91.336523, -91.336466, -91.326608, -91.326506, -91.326494, -91.326448, -91.345111, -91.34506, -91.345056, -91.351139, -91.351315, 42.477285, 42.477444, 42.473896, 42.473912, 42.470679, 42.470238, 42.466579, 42.466619, 42.469796, 42.470037, 42.469998, 42.477285)))</v>
          </cell>
        </row>
        <row r="818">
          <cell r="A818">
            <v>1959925</v>
          </cell>
          <cell r="B818" t="str">
            <v>Oskaloosa city, Iowa</v>
          </cell>
          <cell r="C818">
            <v>11558</v>
          </cell>
          <cell r="D818">
            <v>64004</v>
          </cell>
          <cell r="E818">
            <v>0.16600000000000001</v>
          </cell>
          <cell r="F818">
            <v>0.191503267973856</v>
          </cell>
          <cell r="G818">
            <v>6.3398692810457499E-2</v>
          </cell>
          <cell r="H818">
            <v>4.8000000000000001E-2</v>
          </cell>
          <cell r="I818">
            <v>0.36199999999999999</v>
          </cell>
          <cell r="J818">
            <v>8.2875338044141999E-3</v>
          </cell>
          <cell r="K818">
            <v>0.42798948751642502</v>
          </cell>
          <cell r="L818">
            <v>0.132313056954668</v>
          </cell>
          <cell r="M818">
            <v>0.23420479302832201</v>
          </cell>
          <cell r="N818">
            <v>0.44150110375275903</v>
          </cell>
          <cell r="O818">
            <v>0.82059447983014799</v>
          </cell>
          <cell r="P818">
            <v>0.89278131634819502</v>
          </cell>
          <cell r="Q818">
            <v>0.76114649681528601</v>
          </cell>
          <cell r="R818">
            <v>0.76489361702127601</v>
          </cell>
          <cell r="S818">
            <v>0.55201698513800401</v>
          </cell>
          <cell r="T818">
            <v>0.39490445859872603</v>
          </cell>
          <cell r="U818">
            <v>0.66666666666666596</v>
          </cell>
          <cell r="V818">
            <v>0.75265392781316298</v>
          </cell>
          <cell r="W818">
            <v>1</v>
          </cell>
          <cell r="X818">
            <v>2</v>
          </cell>
          <cell r="Y818">
            <v>2</v>
          </cell>
          <cell r="Z818">
            <v>2</v>
          </cell>
          <cell r="AA818">
            <v>2</v>
          </cell>
          <cell r="AB818">
            <v>1</v>
          </cell>
          <cell r="AC818">
            <v>0</v>
          </cell>
          <cell r="AD818">
            <v>1</v>
          </cell>
          <cell r="AE818">
            <v>1</v>
          </cell>
          <cell r="AF818">
            <v>2</v>
          </cell>
          <cell r="AG818">
            <v>14</v>
          </cell>
          <cell r="AH818" t="str">
            <v>list(list(c(-92.679034, -92.669535, -92.66958, -92.669592, -92.670983, -92.671056, -92.669684, -92.669807, -92.660216, -92.660168, -92.652158, -92.651632, -92.650643, -92.645813, -92.645812, -92.644876, -92.64104, -92.640956, -92.640936, -92.637277, -92.637212, -92.625806, -92.625794, -92.625844, -92.622481, -92.622813, -92.625868, -92.625838, -92.622287, -92.622221, -92.619677, -92.621221, -92.61745, -92.617468, -92.612694, -92.612693, -92.6152, -92.615186, -92.612691, -92.612687, -92.615165, -92.615168, 
-92.62222, -92.622222, -92.617434, -92.617437, -92.614546, -92.614549, -92.612655, -92.612667, -92.617443, -92.617451, -92.616002, -92.615945, -92.622239, -92.622256, -92.622299, -92.607881, -92.607935, -92.607204, -92.603103, -92.600248, -92.600524, -92.595873, -92.595853, -92.593439, -92.593407, -92.594747, -92.58851, -92.58848, -92.595046, -92.600472, -92.598214, -92.598233, -92.603025, -92.602742, -92.604934, -92.605817, -92.606172, -92.606233, -92.607709, -92.607833, -92.607952, -92.607337, 
-92.610213, -92.608804, -92.612657, -92.612649, -92.61746, -92.617481, -92.633457, -92.631269, -92.629433, -92.629167, -92.629996, -92.631857, -92.640644, -92.640752, -92.641506, -92.640827, -92.644345, -92.645463, -92.645556, -92.645554, -92.652802, -92.652796, -92.650399, -92.6504, -92.655189, -92.655183, -92.652777, -92.64688, -92.646877, -92.652778, -92.652792, -92.659967, -92.660013, -92.66103, -92.666401, -92.667948, -92.662357, -92.662369, -92.66236, -92.662708, -92.662374, -92.66343, -92.663434, 
-92.662401, -92.662404, -92.665231, -92.666309, -92.679, -92.679034, 41.299678, 41.299748, 41.305269, 41.306985, 41.30698, 41.310573, 41.310594, 41.317944, 41.317905, 41.314033, 41.314261, 41.318801, 41.319745, 41.319738, 41.319424, 41.320637, 41.320619, 41.315028, 41.311443, 41.311238, 41.307034, 41.307072, 41.307337, 41.310687, 41.310675, 41.31348, 41.31348, 41.316099, 41.316133, 41.309431, 41.309452, 41.311652, 41.311914, 41.313329, 41.313344, 41.311852, 41.311841, 41.310878, 41.31089, 41.309975, 
41.309988, 41.308738, 41.308882, 41.299924, 41.299853, 41.301686, 41.30169, 41.299388, 41.299396, 41.297696, 41.297669, 41.296214, 41.296185, 41.293006, 41.292316, 41.285042, 41.278016, 41.277995, 41.281384, 41.280807, 41.279477, 41.278699, 41.27748, 41.276716, 41.270893, 41.270909, 41.263674, 41.263664, 41.260941, 41.26005, 41.260055, 41.263653, 41.263658, 41.270875, 41.270857, 41.267292, 41.266616, 41.2672, 41.266629, 41.263639, 41.263626, 41.267232, 41.267232, 41.268216, 41.26825, 41.26942, 41.271924, 
41.27081, 41.270798, 41.274384, 41.274014, 41.273996, 41.272831, 41.271685, 41.267215, 41.266317, 41.266321, 41.270829, 41.270829, 41.274417, 41.274411, 41.274417, 41.281554, 41.281619, 41.281643, 41.280759, 41.280756, 41.279847, 41.279866, 41.278414, 41.278048, 41.278032, 41.276225, 41.276229, 41.27437, 41.2744, 41.27443, 41.274414, 41.280349, 41.281486, 41.284879, 41.285286, 41.286962, 41.287165, 41.290205, 41.290506, 41.292506, 41.292516, 41.293433, 41.293432, 41.292528, 41.292493, 41.299678)))</v>
          </cell>
        </row>
        <row r="819">
          <cell r="A819">
            <v>1907030</v>
          </cell>
          <cell r="B819" t="str">
            <v>Bloomfield city, Iowa</v>
          </cell>
          <cell r="C819">
            <v>2682</v>
          </cell>
          <cell r="D819">
            <v>60769</v>
          </cell>
          <cell r="E819">
            <v>6.9000000000000006E-2</v>
          </cell>
          <cell r="F819">
            <v>0.18693284936479099</v>
          </cell>
          <cell r="G819">
            <v>3.90199637023593E-2</v>
          </cell>
          <cell r="H819">
            <v>5.5E-2</v>
          </cell>
          <cell r="I819">
            <v>0.38500000000000001</v>
          </cell>
          <cell r="J819">
            <v>1.5909090909090901E-2</v>
          </cell>
          <cell r="K819">
            <v>0.40960000000000002</v>
          </cell>
          <cell r="L819">
            <v>6.68924640135478E-2</v>
          </cell>
          <cell r="M819">
            <v>0.212341197822141</v>
          </cell>
          <cell r="N819">
            <v>0.35540838852097101</v>
          </cell>
          <cell r="O819">
            <v>0.33864118895966</v>
          </cell>
          <cell r="P819">
            <v>0.886411889596603</v>
          </cell>
          <cell r="Q819">
            <v>0.52760084925689998</v>
          </cell>
          <cell r="R819">
            <v>0.82021276595744597</v>
          </cell>
          <cell r="S819">
            <v>0.65498938428874698</v>
          </cell>
          <cell r="T819">
            <v>0.33545647558386399</v>
          </cell>
          <cell r="U819">
            <v>0.35244161358810999</v>
          </cell>
          <cell r="V819">
            <v>0.66242038216560495</v>
          </cell>
          <cell r="W819">
            <v>1</v>
          </cell>
          <cell r="X819">
            <v>1</v>
          </cell>
          <cell r="Y819">
            <v>2</v>
          </cell>
          <cell r="Z819">
            <v>1</v>
          </cell>
          <cell r="AA819">
            <v>2</v>
          </cell>
          <cell r="AB819">
            <v>1</v>
          </cell>
          <cell r="AC819">
            <v>0</v>
          </cell>
          <cell r="AD819">
            <v>1</v>
          </cell>
          <cell r="AE819">
            <v>1</v>
          </cell>
          <cell r="AF819">
            <v>1</v>
          </cell>
          <cell r="AG819">
            <v>11</v>
          </cell>
          <cell r="AH819" t="str">
            <v>list(list(c(-92.429794, -92.428751, -92.427486, -92.427423, -92.428678, -92.428556, -92.425043, -92.427252, -92.426945, -92.429384, -92.429575, -92.428351, -92.419117, -92.419114, -92.416666, -92.410294, -92.407973, -92.408351, -92.409563, -92.40956, -92.400214, -92.400206, -92.394378, -92.394349, -92.394321, -92.394888, -92.400292, -92.400292, -92.399357, -92.397221, -92.397208, -92.404834, -92.404817, -92.405325, -92.409046, -92.409678, -92.40951, -92.414316, -92.414346, -92.419129, -92.419147, 
-92.4275, -92.42741, -92.419101, -92.419086, -92.419048, -92.42954, -92.429794, 40.734903, 40.740072, 40.740032, 40.743979, 40.743981, 40.751309, 40.751277, 40.75496, 40.75794, 40.761367, 40.762897, 40.765443, 40.765454, 40.761685, 40.762034, 40.761987, 40.762374, 40.761967, 40.759798, 40.756994, 40.756574, 40.754722, 40.754755, 40.752795, 40.751139, 40.751135, 40.751108, 40.750665, 40.750608, 40.750142, 40.749459, 40.74908, 40.746732, 40.749125, 40.749633, 40.74755, 40.736535, 40.736584, 40.739771, 
40.739794, 40.736633, 40.736736, 40.732182, 40.732134, 40.730563, 40.725764, 40.725749, 40.734903), c(-92.419129, -92.419134, -92.417594, -92.417608, -92.416411, -92.416369, -92.419129, -92.419125, -92.422732, -92.424126, -92.424211, -92.419129, 40.739794, 40.741929, 40.741918, 40.741069, 40.741056, 40.742284, 40.743031, 40.743946, 40.74316, 40.74397, 40.739928, 40.739794)))</v>
          </cell>
        </row>
        <row r="820">
          <cell r="A820">
            <v>1931395</v>
          </cell>
          <cell r="B820" t="str">
            <v>Glidden city, Iowa</v>
          </cell>
          <cell r="C820">
            <v>1151</v>
          </cell>
          <cell r="D820">
            <v>68333</v>
          </cell>
          <cell r="E820">
            <v>0.11699999999999899</v>
          </cell>
          <cell r="F820">
            <v>6.5610859728506707E-2</v>
          </cell>
          <cell r="G820">
            <v>4.52488687782805E-2</v>
          </cell>
          <cell r="H820">
            <v>0.03</v>
          </cell>
          <cell r="I820">
            <v>0.35099999999999998</v>
          </cell>
          <cell r="J820">
            <v>4.3630017452006902E-3</v>
          </cell>
          <cell r="K820">
            <v>0.467289719626168</v>
          </cell>
          <cell r="L820">
            <v>4.94623655913978E-2</v>
          </cell>
          <cell r="M820">
            <v>0.17420814479638</v>
          </cell>
          <cell r="N820">
            <v>0.54635761589403897</v>
          </cell>
          <cell r="O820">
            <v>0.62101910828025397</v>
          </cell>
          <cell r="P820">
            <v>0.34501061571125202</v>
          </cell>
          <cell r="Q820">
            <v>0.597664543524416</v>
          </cell>
          <cell r="R820">
            <v>0.59574468085106302</v>
          </cell>
          <cell r="S820">
            <v>0.498938428874734</v>
          </cell>
          <cell r="T820">
            <v>0.53927813163481897</v>
          </cell>
          <cell r="U820">
            <v>0.25159235668789798</v>
          </cell>
          <cell r="V820">
            <v>0.47027600849256901</v>
          </cell>
          <cell r="W820">
            <v>1</v>
          </cell>
          <cell r="X820">
            <v>1</v>
          </cell>
          <cell r="Y820">
            <v>1</v>
          </cell>
          <cell r="Z820">
            <v>1</v>
          </cell>
          <cell r="AA820">
            <v>1</v>
          </cell>
          <cell r="AB820">
            <v>1</v>
          </cell>
          <cell r="AC820">
            <v>0</v>
          </cell>
          <cell r="AD820">
            <v>1</v>
          </cell>
          <cell r="AE820">
            <v>0</v>
          </cell>
          <cell r="AF820">
            <v>1</v>
          </cell>
          <cell r="AG820">
            <v>8</v>
          </cell>
          <cell r="AH820" t="str">
            <v>list(list(c(-94.735956, -94.733517, -94.733506, -94.73589, -94.735846, -94.733459, -94.732412, -94.730869, -94.731008, -94.726103, -94.724633, -94.716447, -94.716293, -94.735722, -94.735956, 42.063961, 42.063999, 42.065345, 42.065292, 42.067579, 42.067616, 42.071235, 42.071259, 42.065836, 42.065218, 42.064079, 42.064048, 42.049544, 42.049498, 42.063961)))</v>
          </cell>
        </row>
        <row r="821">
          <cell r="A821">
            <v>1902800</v>
          </cell>
          <cell r="B821" t="str">
            <v>Arispe city, Iowa</v>
          </cell>
          <cell r="C821">
            <v>96</v>
          </cell>
          <cell r="D821">
            <v>53750</v>
          </cell>
          <cell r="E821">
            <v>0.10299999999999999</v>
          </cell>
          <cell r="F821">
            <v>0.148148148148148</v>
          </cell>
          <cell r="G821">
            <v>0</v>
          </cell>
          <cell r="H821">
            <v>0.17899999999999999</v>
          </cell>
          <cell r="I821">
            <v>0.45799999999999902</v>
          </cell>
          <cell r="J821">
            <v>-0.04</v>
          </cell>
          <cell r="K821">
            <v>0.46153846153846101</v>
          </cell>
          <cell r="L821">
            <v>0.12903225806451599</v>
          </cell>
          <cell r="M821">
            <v>0.22222222222222199</v>
          </cell>
          <cell r="N821">
            <v>0.18874172185430399</v>
          </cell>
          <cell r="O821">
            <v>0.547770700636942</v>
          </cell>
          <cell r="P821">
            <v>0.774946921443736</v>
          </cell>
          <cell r="Q821">
            <v>0</v>
          </cell>
          <cell r="R821">
            <v>0.98404255319148903</v>
          </cell>
          <cell r="S821">
            <v>0.86093418259023302</v>
          </cell>
          <cell r="T821">
            <v>0.51486199575371505</v>
          </cell>
          <cell r="U821">
            <v>0.65286624203821597</v>
          </cell>
          <cell r="V821">
            <v>0.70276008492568998</v>
          </cell>
          <cell r="W821">
            <v>2</v>
          </cell>
          <cell r="X821">
            <v>1</v>
          </cell>
          <cell r="Y821">
            <v>2</v>
          </cell>
          <cell r="Z821">
            <v>0</v>
          </cell>
          <cell r="AA821">
            <v>2</v>
          </cell>
          <cell r="AB821">
            <v>2</v>
          </cell>
          <cell r="AC821">
            <v>1</v>
          </cell>
          <cell r="AD821">
            <v>1</v>
          </cell>
          <cell r="AE821">
            <v>1</v>
          </cell>
          <cell r="AF821">
            <v>2</v>
          </cell>
          <cell r="AG821">
            <v>14</v>
          </cell>
          <cell r="AH821" t="str">
            <v>list(list(c(-94.228789, -94.209659, -94.209747, -94.224039, -94.228791, -94.228789, 40.952079, 40.952095, 40.944767, 40.944812, 40.944788, 40.952079)))</v>
          </cell>
        </row>
        <row r="822">
          <cell r="A822">
            <v>1912000</v>
          </cell>
          <cell r="B822" t="str">
            <v>Cedar Rapids city, Iowa</v>
          </cell>
          <cell r="C822">
            <v>137710</v>
          </cell>
          <cell r="D822">
            <v>70424</v>
          </cell>
          <cell r="E822">
            <v>0.108</v>
          </cell>
          <cell r="F822">
            <v>0.106788428164647</v>
          </cell>
          <cell r="G822">
            <v>3.3495644555272798E-2</v>
          </cell>
          <cell r="H822">
            <v>3.5999999999999997E-2</v>
          </cell>
          <cell r="I822">
            <v>0.316</v>
          </cell>
          <cell r="J822">
            <v>9.0116048952709596E-2</v>
          </cell>
          <cell r="K822">
            <v>0.32714738493388901</v>
          </cell>
          <cell r="L822">
            <v>8.2066963662046105E-2</v>
          </cell>
          <cell r="M822">
            <v>0.27034085356607301</v>
          </cell>
          <cell r="N822">
            <v>0.59050772626931503</v>
          </cell>
          <cell r="O822">
            <v>0.57749469214437299</v>
          </cell>
          <cell r="P822">
            <v>0.57324840764331197</v>
          </cell>
          <cell r="Q822">
            <v>0.45753715498938402</v>
          </cell>
          <cell r="R822">
            <v>0.66595744680850999</v>
          </cell>
          <cell r="S822">
            <v>0.337579617834394</v>
          </cell>
          <cell r="T822">
            <v>0.13906581740976601</v>
          </cell>
          <cell r="U822">
            <v>0.42144373673036001</v>
          </cell>
          <cell r="V822">
            <v>0.85031847133757898</v>
          </cell>
          <cell r="W822">
            <v>1</v>
          </cell>
          <cell r="X822">
            <v>1</v>
          </cell>
          <cell r="Y822">
            <v>1</v>
          </cell>
          <cell r="Z822">
            <v>1</v>
          </cell>
          <cell r="AA822">
            <v>1</v>
          </cell>
          <cell r="AB822">
            <v>1</v>
          </cell>
          <cell r="AC822">
            <v>0</v>
          </cell>
          <cell r="AD822">
            <v>0</v>
          </cell>
          <cell r="AE822">
            <v>1</v>
          </cell>
          <cell r="AF822">
            <v>2</v>
          </cell>
          <cell r="AG822">
            <v>9</v>
          </cell>
          <cell r="AH822" t="str">
            <v>list(list(c(-91.776866, -91.774022, -91.773685, -91.774304, -91.766471, -91.766467, -91.764776, -91.764777, -91.774548, -91.774538, -91.774508, -91.772663, -91.772655, -91.774505, -91.774504, -91.774524, -91.76963, -91.7696, -91.761714, -91.760792, -91.760411, -91.758171, -91.759019, -91.758978, -91.76471, -91.764748, -91.769541, -91.769642, -91.759903, -91.759901, -91.757219, -91.757221, -91.755026, -91.75502, -91.750145, -91.750112, -91.748066, -91.74807, -91.747518, -91.747519, -91.744204, -91.740341, 
-91.740328, -91.742476, -91.742481, -91.735427, -91.733855, -91.733848, -91.735426, -91.735463, -91.731777, -91.733572, -91.73374, -91.731396, -91.731395, -91.729794, -91.729752, -91.728129, -91.728182, -91.724829, -91.718394, -91.718301, -91.716104, -91.716086, -91.716105, -91.724117, -91.731067, -91.732802, -91.733638, -91.73617, -91.737876, -91.738634, -91.739047, -91.74025, -91.741184, -91.743404, -91.744576, -91.745074, -91.745938, -91.744903, -91.743418, -91.743267, -91.741523, -91.739719, 
-91.735151, -91.735067, -91.732532, -91.73103, -91.725462, -91.725591, -91.724421, -91.724426, -91.721846, -91.721763, -91.720826, -91.720905, -91.716176, -91.716171, -91.716176, -91.719393, -91.719378, -91.718247, -91.716705, -91.71615, -91.716153, -91.712046, -91.712082, -91.71457, -91.715128, -91.718267, -91.720825, -91.721691, -91.720822, -91.721145, -91.723662, -91.725371, -91.72558, -91.72504, -91.719645, -91.71378, -91.712924, -91.713494, -91.713035, -91.712766, -91.713299, -91.721152, -91.726704, 
-91.726124, -91.731012, -91.73104, -91.733482, -91.733361, -91.730941, -91.726077, -91.726029, -91.721133, -91.721139, -91.722848, -91.723505, -91.723495, -91.721145, -91.721363, -91.720396, -91.716948, -91.716903, -91.716901, -91.713985, -91.71399, -91.713811, -91.711772, -91.711957, -91.70849, -91.70522, -91.705153, -91.705026, -91.699999, -91.697021, -91.697112, -91.699732, -91.70196, -91.702215, -91.711762, -91.711932, -91.702279, -91.702505, -91.703498, -91.709707, -91.709895, -91.712032, -91.711188, 
-91.711245, -91.707852, -91.70355, -91.70127, -91.688145, -91.67614, -91.673078, -91.666955, -91.666316, -91.666294, -91.668027, -91.66803, -91.666637, -91.666678, -91.663588, -91.663055, -91.663061, -91.664951, -91.667341, -91.667339, -91.668283, -91.666376, -91.663078, -91.663063, -91.658209, -91.657842, -91.657837, -91.658156, -91.65328, -91.653286, -91.649029, -91.647943, -91.64593, -91.645931, -91.645938, -91.644466, -91.642011, -91.638558, -91.638543, -91.638718, -91.633173, -91.633444, -91.632388, 
-91.628973, -91.628991, -91.634265, -91.634223, -91.63608, -91.631189, -91.62876, -91.628778, -91.629164, -91.623888, -91.623952, -91.626827, -91.628909, -91.628707, -91.62871, -91.628713, -91.631733, -91.633607, -91.63362, -91.631714, -91.628711, -91.628572, -91.625288, -91.626113, -91.62351, -91.61941, -91.619419, -91.619603, -91.618834, -91.618884, -91.617776, -91.61769, -91.613955, -91.613939, -91.613923, -91.618792, -91.618764, -91.622536, -91.622545, -91.623759, -91.623747, -91.627902, -91.628647, 
-91.628606, -91.628008, -91.628171, -91.628562, -91.628565, -91.628516, -91.626301, -91.624485, -91.618806, -91.618808, -91.618808, -91.618806, -91.618791, -91.617817, -91.617835, -91.617354, -91.61623, -91.615765, -91.618615, -91.618662, -91.616241, -91.616245, -91.613934, -91.613943, -91.611208, -91.611186, -91.614872, -91.615127, -91.6176, -91.617981, -91.616497, -91.616682, -91.618569, -91.615778, -91.61381, -91.613805, -91.610951, -91.610018, -91.61096, -91.605657, -91.604127, -91.603215, -91.602757, 
-91.601476, -91.601239, -91.60087, -91.600696, -91.600515, -91.600517, -91.600555, -91.599154, -91.598231, -91.595429, -91.594069, -91.595739, -91.595523, -91.593561, -91.593675, -91.58777, -91.586391, -91.585831, -91.584165, -91.584199, -91.590867, -91.592537, -91.595272, -91.598129, -91.599144, -91.600375, -91.600004, -91.602299, -91.60301, -91.603301, -91.604032, -91.604037, -91.605274, -91.605272, -91.604021, -91.604018, -91.603569, -91.603688, -91.599142, -91.599113, -91.595514, -91.596623, 
-91.59411, -91.594092, -91.591097, -91.591563, -91.594112, -91.596184, -91.595671, -91.599095, -91.5991, -91.599592, -91.599592, -91.600309, -91.600299, -91.601542, -91.60153, -91.600755, -91.600753, -91.603988, -91.603935, -91.606342, -91.606386, -91.606983, -91.60694, -91.607581, -91.608758, -91.608754, -91.605756, -91.605762, -91.603946, -91.603942, -91.600915, -91.599143, -91.599137, -91.594249, -91.594263, -91.599184, -91.618374, -91.618658, -91.614251, -91.611579, -91.607652, -91.59925, -91.588653, 
-91.586739, -91.584017, -91.580881, -91.581231, -91.579498, -91.578025, -91.574435, -91.57007, -91.566162, -91.560857, -91.554935, -91.554817, -91.554105, -91.550687, -91.55633, -91.560285, -91.563059, -91.563463, -91.56382, -91.564191, -91.565126, -91.565152, -91.565373, -91.565443, -91.565845, -91.566046, -91.566092, -91.566205, -91.566675, -91.566806, -91.567113, -91.567541, -91.571258, -91.573011, -91.579814, -91.579796, -91.584861, -91.588707, -91.590767, -91.595065, -91.597794, -91.59917, -91.607914, 
-91.608442, -91.61057, -91.612456, -91.616816, -91.617335, -91.618522, -91.618519, -91.613921, -91.610187, -91.607258, -91.599206, -91.599248, -91.594046, -91.593958, -91.593948, -91.596495, -91.596576, -91.596469, -91.598951, -91.598911, -91.608563, -91.608623, -91.614752, -91.618492, -91.618359, -91.613479, -91.613428, -91.608559, -91.60853, -91.598957, -91.59433, -91.59383, -91.58894, -91.588932, -91.584066, -91.583986, -91.584039, -91.585565, -91.592813, -91.593731, -91.594532, -91.596452, -91.596454, 
-91.598868, -91.618086, -91.617077, -91.609964, -91.610311, -91.608416, -91.608365, -91.613665, -91.61373, -91.611894, -91.6182, -91.618372, -91.619619, -91.628887, -91.632438, -91.630276, -91.626749, -91.619898, -91.635666, -91.637202, -91.637189, -91.649906, -91.64994, -91.653268, -91.651468, -91.649581, -91.649563, -91.651683, -91.651626, -91.654046, -91.653997, -91.651573, -91.65154, -91.661225, -91.661342, -91.666233, -91.666085, -91.661223, -91.661156, -91.663768, -91.663732, -91.669782, -91.669332, 
-91.668388, -91.667506, -91.667201, -91.668449, -91.670555, -91.669465, -91.676719, -91.676802, -91.685225, -91.685242, -91.6758, -91.675839, -91.673131, -91.67088, -91.670883, -91.675852, -91.675857, -91.680545, -91.680519, -91.685317, -91.685456, -91.690321, -91.690075, -91.694999, -91.69494, -91.704602, -91.704724, -91.709605, -91.709706, -91.714843, -91.729393, -91.72933, -91.734191, -91.734248, -91.734249, -91.743776, -91.744053, -91.758722, -91.75877, -91.749065, -91.749135, -91.734512, -91.734824, 
-91.741784, -91.741859, -91.744663, -91.745622, -91.745562, -91.749384, -91.749359, -91.759233, -91.759412, -91.748455, -91.743169, -91.7342, -91.730206, -91.730219, -91.730231, -91.73027, -91.730459, -91.728664, -91.72811, -91.725339, -91.725372, -91.725411, -91.719847, -91.719606, -91.715478, -91.715233, -91.715219, -91.715229, -91.724689, -91.725522, -91.725646, -91.728131, -91.728885, -91.725562, -91.725569, -91.724428, -91.724422, -91.719247, -91.720485, -91.721757, -91.723366, -91.725731, -91.727979, 
-91.730663, -91.730587, -91.735467, -91.735291, -91.740265, -91.743224, -91.743316, -91.740465, -91.740505, -91.735545, -91.735573, -91.732142, -91.731861, -91.741047, -91.745572, -91.744966, -91.742263, -91.741619, -91.740561, -91.740524, -91.746919, -91.74727, -91.750603, -91.754709, -91.755987, -91.755996, -91.755453, -91.755497, -91.757762, -91.757699, -91.759676, -91.75976, -91.764929, -91.765002, -91.76017, -91.7603, -91.758985, -91.758556, -91.765522, -91.770084, -91.771687, -91.755085, -91.755141, 
-91.75992, -91.759892, -91.764006, -91.767229, -91.767152, -91.769664, -91.769668, -91.769903, -91.772751, -91.774579, -91.774534, -91.777506, -91.776866, 41.975779, 41.978478, 41.978494, 41.973978, 41.973446, 41.975347, 41.975316, 41.978682, 41.978763, 41.980759, 41.98507, 41.985046, 41.986003, 41.986019, 42.0006, 42.008, 42.007923, 42.00425, 42.004159, 42.001227, 42.000497, 41.99789, 41.997564, 41.996799, 41.996862, 42.000555, 42.000574, 41.982344, 41.982266, 41.98332, 41.983296, 41.982262, 41.982251, 
41.978599, 41.978536, 41.975828, 41.975805, 41.977152, 41.977144, 41.978508, 41.978473, 41.978477, 41.982125, 41.982128, 41.984769, 41.983045, 41.982087, 41.983652, 41.98438, 41.991465, 41.990967, 41.99248, 41.995063, 41.995068, 41.996279, 41.996597, 41.993518, 41.993518, 41.996881, 41.99793, 42.002123, 41.996546, 41.996531, 42.004801, 42.006492, 42.000234, 41.997868, 41.997771, 41.99814, 42.000231, 42.002006, 42.003034, 42.003615, 42.00422, 42.004813, 42.006493, 42.00763, 42.007631, 42.00839, 42.010517, 
42.010437, 42.012453, 42.013166, 42.014833, 42.014829, 42.018661, 42.020835, 42.02143, 42.021915, 42.014758, 42.014753, 42.015497, 42.015483, 42.018312, 42.018296, 42.01474, 42.014727, 42.016037, 42.02197, 42.022035, 42.024407, 42.025528, 42.025826, 42.026561, 42.025612, 42.025546, 42.028051, 42.02828, 42.028304, 42.025701, 42.025735, 42.024463, 42.024036, 42.022076, 42.021625, 42.02314, 42.028426, 42.028514, 42.029259, 42.029212, 42.030452, 42.030453, 42.031886, 42.035277, 42.035456, 42.039159, 
42.040923, 42.043894, 42.043883, 42.041934, 42.042478, 42.047982, 42.047973, 42.048002, 42.044363, 42.044374, 42.049957, 42.049966, 42.050233, 42.051653, 42.051671, 42.068222, 42.06824, 42.065415, 42.061029, 42.060837, 42.0608, 42.058979, 42.058977, 42.058956, 42.061411, 42.059242, 42.058923, 42.062374, 42.062519, 42.062423, 42.062395, 42.058813, 42.058831, 42.058881, 42.047921, 42.047989, 42.044345, 42.044303, 42.042434, 42.040633, 42.040685, 42.042563, 42.042603, 42.039975, 42.036021, 42.034858, 
42.03477, 42.034709, 42.034884, 42.034784, 42.034783, 42.034762, 42.038245, 42.042351, 42.042358, 42.045971, 42.047776, 42.051403, 42.051383, 42.051591, 42.053686, 42.053697, 42.054341, 42.054719, 42.055257, 42.058695, 42.058667, 42.062306, 42.062302, 42.062591, 42.063188, 42.066849, 42.066808, 42.064235, 42.064195, 42.063374, 42.063541, 42.063053, 42.061975, 42.061193, 42.059887, 42.058767, 42.062171, 42.076666, 42.076563, 42.075266, 42.076548, 42.076502, 42.062181, 42.06211, 42.058676, 42.058043, 
42.056434, 42.055589, 42.050436, 42.049854, 42.049261, 42.043832, 42.04022, 42.040243, 42.035845, 42.035229, 42.033055, 42.033849, 42.034186, 42.032541, 42.032507, 42.032453, 42.030252, 42.030129, 42.028424, 42.027884, 42.027741, 42.02676, 42.024003, 42.023998, 42.026813, 42.027424, 42.026644, 42.026447, 42.021886, 42.020487, 42.020452, 42.017041, 42.017086, 42.01459, 42.015321, 42.020515, 42.020598, 42.020595, 42.018057, 42.018047, 42.017347, 42.015601, 42.013324, 42.011498, 42.011995, 42.009605, 
42.009508, 42.009297, 42.008993, 42.008945, 42.00854, 42.008528, 42.008965, 42.008171, 42.007103, 42.004112, 42.003745, 41.997734, 41.997732, 41.996802, 41.996813, 41.995721, 41.995146, 41.992731, 41.993346, 41.994096, 41.995038, 41.992922, 41.992876, 41.991881, 41.991883, 41.991384, 41.99139, 41.992675, 41.992162, 41.992325, 41.995147, 41.995162, 41.99405, 41.995087, 41.996063, 41.996254, 41.996925, 41.997018, 41.997167, 41.997164, 41.997128, 41.995525, 41.995693, 41.996384, 41.99526, 41.998624, 
41.998645, 42.005975, 42.005894, 42.002483, 42.002096, 42.001278, 41.997847, 41.997831, 41.995705, 41.995747, 41.992952, 41.994728, 41.995878, 41.995121, 41.995113, 41.993957, 41.990826, 41.989549, 41.98872, 41.988711, 41.989, 41.988978, 41.988301, 41.988304, 41.987809, 41.987816, 41.987416, 41.987807, 41.984137, 41.983355, 41.98127, 41.981217, 41.982763, 41.981524, 41.98091, 41.981059, 41.980438, 41.977985, 41.977566, 41.977324, 41.977331, 41.976876, 41.976885, 41.973224, 41.973234, 41.975794, 41.975798, 
41.976871, 41.976864, 41.973229, 41.973386, 41.97686, 41.976859, 41.973223, 41.976034, 41.976029, 41.969588, 41.969583, 41.973228, 41.971985, 41.969584, 41.969587, 41.968392, 41.968673, 41.968594, 41.965892, 41.965905, 41.96591, 41.948205, 41.948884, 41.949667, 41.951556, 41.956908, 41.9635, 41.964349, 41.965041, 41.965234, 41.967339, 41.967626, 41.96556, 41.964196, 41.961626, 41.961094, 41.959691, 41.958771, 41.957887, 41.955973, 41.95188, 41.949117, 41.952103, 41.95453, 41.954881, 41.955192, 41.954405, 
41.954239, 41.95437, 41.954764, 41.955172, 41.956221, 41.956444, 41.956826, 41.956954, 41.957401, 41.957501, 41.957658, 41.95793, 41.960558, 41.960617, 41.960727, 41.961751, 41.961858, 41.960845, 41.95911, 41.957416, 41.955637, 41.954649, 41.947616, 41.947152, 41.945687, 41.945077, 41.945212, 41.945343, 41.945388, 41.944587, 41.943595, 41.94479, 41.946455, 41.952802, 41.947518, 41.94746, 41.940587, 41.940385, 41.940402, 41.93679, 41.936789, 41.936753, 41.93339, 41.933455, 41.94507, 41.943052, 41.94317, 
41.933451, 41.933409, 41.929817, 41.929821, 41.926793, 41.92657, 41.926822, 41.930939, 41.931099, 41.929765, 41.929766, 41.925439, 41.925163, 41.925193, 41.925083, 41.924876, 41.925154, 41.925195, 41.925414, 41.925588, 41.925899, 41.923936, 41.921375, 41.919752, 41.919306, 41.915258, 41.915281, 41.921332, 41.92176, 41.924133, 41.925756, 41.926022, 41.92608, 41.925928, 41.9191, 41.919044, 41.911754, 41.911947, 41.912832, 41.904733, 41.904941, 41.903415, 41.903456, 41.901243, 41.90125, 41.89764, 41.897669, 
41.890432, 41.890479, 41.886809, 41.886783, 41.883133, 41.883272, 41.89058, 41.890614, 41.883337, 41.883135, 41.878128, 41.87719, 41.876059, 41.876138, 41.871713, 41.86986, 41.86991, 41.866636, 41.865219, 41.865252, 41.861585, 41.861705, 41.865307, 41.865421, 41.869051, 41.868954, 41.874675, 41.87472, 41.87535, 41.876156, 41.876221, 41.877263, 41.877532, 41.876245, 41.876306, 41.884464, 41.884528, 41.872698, 41.872741, 41.869122, 41.869222, 41.876529, 41.876593, 41.880204, 41.880289, 41.880195, 41.87658, 
41.87658, 41.880149, 41.880232, 41.880131, 41.883771, 41.883762, 41.887441, 41.887422, 41.891035, 41.891103, 41.905642, 41.905601, 41.908748, 41.909223, 41.909221, 41.907128, 41.907097, 41.905546, 41.905573, 41.913646, 41.913667, 41.91449, 41.91733, 41.919024, 41.919604, 41.920204, 41.922495, 41.923039, 41.923483, 41.923855, 41.923868, 41.925502, 41.927414, 41.927484, 41.927518, 41.927537, 41.930585, 41.932506, 41.93327, 41.930577, 41.931774, 41.937087, 41.937061, 41.938353, 41.938334, 41.939167, 
41.939171, 41.938316, 41.938284, 41.939123, 41.939571, 41.939834, 41.94041, 41.941066, 41.941657, 41.938348, 41.938326, 41.931037, 41.931013, 41.930985, 41.938308, 41.938314, 41.940838, 41.940852, 41.941966, 41.94198, 41.9428, 41.945324, 41.946572, 41.945561, 41.943863, 41.943673, 41.94378, 41.941991, 41.941931, 41.94279, 41.941327, 41.939751, 41.939096, 41.93919, 41.940376, 41.941907, 41.941925, 41.93832, 41.938335, 41.938305, 41.938363, 41.942012, 41.941948, 41.949467, 41.949457, 41.95038, 41.952545, 
41.955477, 41.95686, 41.956744, 41.960383, 41.960431, 41.964111, 41.964151, 41.964177, 41.971444, 41.97147, 41.964192, 41.964194, 41.964123, 41.965531, 41.973348, 41.97339, 41.975779), c(-91.730574, -91.73011, -91.730106, -91.728635, -91.728636, -91.728268, -91.728268, -91.725814, -91.725814, -91.72702, -91.73057, -91.730574, 41.99081, 41.990717, 41.989061, 41.989053, 41.990399, 41.990311, 41.989052, 41.989163, 41.98974, 41.990031, 41.991603, 41.99081), c(-91.707114, -91.706159, -91.704405, -91.704547, 
-91.707131, -91.707114, 42.020863, 42.020324, 42.020135, 42.021782, 42.021827, 42.020863), c(-91.707041, -91.706391, -91.705051, -91.705192, -91.704276, -91.70614, -91.707071, -91.707041, 42.017216, 42.018129, 42.017313, 42.01893, 42.019502, 42.019227, 42.018667, 42.017216), c(-91.707012, -91.704931, -91.702788, -91.704069, -91.704488, -91.70704, -91.707012, 42.014551, 42.014521, 42.017532, 42.017889, 42.016323, 42.016293, 42.014551), c(-91.608101, -91.60563, -91.606643, -91.60665, -91.608852, -91.608101, 
41.980995, 41.981921, 41.981925, 41.982477, 41.982473, 41.980995)))</v>
          </cell>
        </row>
        <row r="823">
          <cell r="A823">
            <v>1922755</v>
          </cell>
          <cell r="B823" t="str">
            <v>Duncombe city, Iowa</v>
          </cell>
          <cell r="C823">
            <v>381</v>
          </cell>
          <cell r="D823">
            <v>52500</v>
          </cell>
          <cell r="E823">
            <v>8.5999999999999993E-2</v>
          </cell>
          <cell r="F823">
            <v>8.1395348837209294E-2</v>
          </cell>
          <cell r="G823">
            <v>3.4883720930232502E-2</v>
          </cell>
          <cell r="H823">
            <v>7.6999999999999999E-2</v>
          </cell>
          <cell r="I823">
            <v>0.36699999999999999</v>
          </cell>
          <cell r="J823">
            <v>-7.0731707317073095E-2</v>
          </cell>
          <cell r="K823">
            <v>0.439024390243902</v>
          </cell>
          <cell r="L823">
            <v>4.9723756906077297E-2</v>
          </cell>
          <cell r="M823">
            <v>0.15116279069767399</v>
          </cell>
          <cell r="N823">
            <v>0.16666666666666599</v>
          </cell>
          <cell r="O823">
            <v>0.44161358811040302</v>
          </cell>
          <cell r="P823">
            <v>0.44692144373672998</v>
          </cell>
          <cell r="Q823">
            <v>0.46921443736730301</v>
          </cell>
          <cell r="R823">
            <v>0.9</v>
          </cell>
          <cell r="S823">
            <v>0.57537154989384198</v>
          </cell>
          <cell r="T823">
            <v>0.450106157112526</v>
          </cell>
          <cell r="U823">
            <v>0.25477707006369399</v>
          </cell>
          <cell r="V823">
            <v>0.33333333333333298</v>
          </cell>
          <cell r="W823">
            <v>2</v>
          </cell>
          <cell r="X823">
            <v>1</v>
          </cell>
          <cell r="Y823">
            <v>1</v>
          </cell>
          <cell r="Z823">
            <v>1</v>
          </cell>
          <cell r="AA823">
            <v>2</v>
          </cell>
          <cell r="AB823">
            <v>1</v>
          </cell>
          <cell r="AC823">
            <v>1</v>
          </cell>
          <cell r="AD823">
            <v>1</v>
          </cell>
          <cell r="AE823">
            <v>0</v>
          </cell>
          <cell r="AF823">
            <v>1</v>
          </cell>
          <cell r="AG823">
            <v>11</v>
          </cell>
          <cell r="AH823" t="str">
            <v>list(list(c(-94.01954, -94.019539, -94.010745, -94.010803, -94.00103, -93.991167, -93.991399, -93.971599, -93.970808, -93.970937, -94.019839, -94.01954, 42.471993, 42.47206, 42.472173, 42.479307, 42.479263, 42.479146, 42.47214, 42.472082, 42.472076, 42.46359, 42.463411, 42.471993)))</v>
          </cell>
        </row>
        <row r="824">
          <cell r="A824">
            <v>1981840</v>
          </cell>
          <cell r="B824" t="str">
            <v>Walford city, Iowa</v>
          </cell>
          <cell r="C824">
            <v>1366</v>
          </cell>
          <cell r="D824">
            <v>128750</v>
          </cell>
          <cell r="E824">
            <v>1.0999999999999999E-2</v>
          </cell>
          <cell r="F824">
            <v>5.6818181818181802E-2</v>
          </cell>
          <cell r="G824">
            <v>1.3636363636363599E-2</v>
          </cell>
          <cell r="H824">
            <v>2.79999999999999E-2</v>
          </cell>
          <cell r="I824">
            <v>0.218999999999999</v>
          </cell>
          <cell r="J824">
            <v>-6.6302118933697807E-2</v>
          </cell>
          <cell r="K824">
            <v>0.25966183574879198</v>
          </cell>
          <cell r="L824">
            <v>5.9829059829059797E-2</v>
          </cell>
          <cell r="M824">
            <v>0.13636363636363599</v>
          </cell>
          <cell r="N824">
            <v>0.99448123620309004</v>
          </cell>
          <cell r="O824">
            <v>4.1401273885350302E-2</v>
          </cell>
          <cell r="P824">
            <v>0.28662420382165599</v>
          </cell>
          <cell r="Q824">
            <v>0.20594479830148599</v>
          </cell>
          <cell r="R824">
            <v>0.56595744680851001</v>
          </cell>
          <cell r="S824">
            <v>5.6263269639065798E-2</v>
          </cell>
          <cell r="T824">
            <v>6.6878980891719703E-2</v>
          </cell>
          <cell r="U824">
            <v>0.30997876857749401</v>
          </cell>
          <cell r="V824">
            <v>0.26008492569002101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1</v>
          </cell>
          <cell r="AB824">
            <v>0</v>
          </cell>
          <cell r="AC824">
            <v>1</v>
          </cell>
          <cell r="AD824">
            <v>0</v>
          </cell>
          <cell r="AE824">
            <v>0</v>
          </cell>
          <cell r="AF824">
            <v>0</v>
          </cell>
          <cell r="AG824">
            <v>2</v>
          </cell>
          <cell r="AH824" t="str">
            <v>list(list(c(-91.841232, -91.838186, -91.837288, -91.837491, -91.836404, -91.839065, -91.841232, -91.84139, -91.831641, -91.831684, -91.828366, -91.831147, -91.82207, -91.822052, -91.83161, -91.8316, -91.825501, -91.817156, -91.817102, -91.830051, -91.831555, -91.831466, -91.836306, -91.836342, -91.834631, -91.836172, -91.838535, -91.841195, -91.841188, -91.845131, -91.841232, 41.87438, 41.874622, 41.8727, 41.875945, 41.876939, 41.875667, 41.876314, 41.883512, 41.883451, 41.88727, 41.887279, 41.890915, 
41.890932, 41.886969, 41.879691, 41.879333, 41.88365, 41.883654, 41.876387, 41.876383, 41.875494, 41.869114, 41.869059, 41.872049, 41.872722, 41.872709, 41.870333, 41.873364, 41.872667, 41.872639, 41.87438)), list(c(-91.846068, -91.843982, -91.841232, -91.841212, -91.846031, -91.846068, 41.87595, 41.876285, 41.876314, 41.87471, 41.872632, 41.87595)))</v>
          </cell>
        </row>
        <row r="825">
          <cell r="A825">
            <v>1950880</v>
          </cell>
          <cell r="B825" t="str">
            <v>Melbourne city, Iowa</v>
          </cell>
          <cell r="C825">
            <v>786</v>
          </cell>
          <cell r="D825">
            <v>71667</v>
          </cell>
          <cell r="E825">
            <v>0.11699999999999899</v>
          </cell>
          <cell r="F825">
            <v>9.8765432098765399E-2</v>
          </cell>
          <cell r="G825">
            <v>3.7037037037037E-2</v>
          </cell>
          <cell r="H825">
            <v>5.1999999999999998E-2</v>
          </cell>
          <cell r="I825">
            <v>0.32400000000000001</v>
          </cell>
          <cell r="J825">
            <v>-5.3012048192771E-2</v>
          </cell>
          <cell r="K825">
            <v>0.400770712909441</v>
          </cell>
          <cell r="L825">
            <v>4.14201183431952E-2</v>
          </cell>
          <cell r="M825">
            <v>0.16666666666666599</v>
          </cell>
          <cell r="N825">
            <v>0.61479028697571703</v>
          </cell>
          <cell r="O825">
            <v>0.62101910828025397</v>
          </cell>
          <cell r="P825">
            <v>0.53290870488322695</v>
          </cell>
          <cell r="Q825">
            <v>0.49363057324840698</v>
          </cell>
          <cell r="R825">
            <v>0.80212765957446797</v>
          </cell>
          <cell r="S825">
            <v>0.37261146496815201</v>
          </cell>
          <cell r="T825">
            <v>0.30467091295116699</v>
          </cell>
          <cell r="U825">
            <v>0.22186836518046699</v>
          </cell>
          <cell r="V825">
            <v>0.42356687898089102</v>
          </cell>
          <cell r="W825">
            <v>1</v>
          </cell>
          <cell r="X825">
            <v>1</v>
          </cell>
          <cell r="Y825">
            <v>1</v>
          </cell>
          <cell r="Z825">
            <v>1</v>
          </cell>
          <cell r="AA825">
            <v>2</v>
          </cell>
          <cell r="AB825">
            <v>1</v>
          </cell>
          <cell r="AC825">
            <v>1</v>
          </cell>
          <cell r="AD825">
            <v>0</v>
          </cell>
          <cell r="AE825">
            <v>0</v>
          </cell>
          <cell r="AF825">
            <v>1</v>
          </cell>
          <cell r="AG825">
            <v>9</v>
          </cell>
          <cell r="AH825" t="str">
            <v>list(list(c(-93.108961, -93.106559, -93.101575, -93.101737, -93.096947, -93.096492, -93.096524, -93.10876, -93.108961, 41.946033, 41.946364, 41.945998, 41.949662, 41.949688, 41.942303, 41.935528, 41.935384, 41.946033)))</v>
          </cell>
        </row>
        <row r="826">
          <cell r="A826">
            <v>1958395</v>
          </cell>
          <cell r="B826" t="str">
            <v>Oakville city, Iowa</v>
          </cell>
          <cell r="C826">
            <v>200</v>
          </cell>
          <cell r="D826">
            <v>63750</v>
          </cell>
          <cell r="E826">
            <v>0.221</v>
          </cell>
          <cell r="F826">
            <v>0.34117647058823503</v>
          </cell>
          <cell r="G826">
            <v>0.129411764705882</v>
          </cell>
          <cell r="H826">
            <v>3.3000000000000002E-2</v>
          </cell>
          <cell r="I826">
            <v>0.42099999999999999</v>
          </cell>
          <cell r="J826">
            <v>0.15606936416184899</v>
          </cell>
          <cell r="K826">
            <v>0.56834532374100699</v>
          </cell>
          <cell r="L826">
            <v>1.1627906976744099E-2</v>
          </cell>
          <cell r="M826">
            <v>0.223529411764705</v>
          </cell>
          <cell r="N826">
            <v>0.431567328918322</v>
          </cell>
          <cell r="O826">
            <v>0.91082802547770703</v>
          </cell>
          <cell r="P826">
            <v>0.98619957537154901</v>
          </cell>
          <cell r="Q826">
            <v>0.95329087048832195</v>
          </cell>
          <cell r="R826">
            <v>0.626595744680851</v>
          </cell>
          <cell r="S826">
            <v>0.77600849256900195</v>
          </cell>
          <cell r="T826">
            <v>0.81953290870488305</v>
          </cell>
          <cell r="U826">
            <v>0.117834394904458</v>
          </cell>
          <cell r="V826">
            <v>0.71337579617834301</v>
          </cell>
          <cell r="W826">
            <v>1</v>
          </cell>
          <cell r="X826">
            <v>2</v>
          </cell>
          <cell r="Y826">
            <v>2</v>
          </cell>
          <cell r="Z826">
            <v>2</v>
          </cell>
          <cell r="AA826">
            <v>1</v>
          </cell>
          <cell r="AB826">
            <v>2</v>
          </cell>
          <cell r="AC826">
            <v>0</v>
          </cell>
          <cell r="AD826">
            <v>2</v>
          </cell>
          <cell r="AE826">
            <v>0</v>
          </cell>
          <cell r="AF826">
            <v>2</v>
          </cell>
          <cell r="AG826">
            <v>14</v>
          </cell>
          <cell r="AH826" t="str">
            <v>list(list(c(-91.049139, -91.039444, -91.039519, -91.034686, -91.034726, -91.041252, -91.044426, -91.044487, -91.049227, -91.049139, 41.103073, 41.103036, 41.098515, 41.09851, 41.094866, 41.094947, 41.093931, 41.091242, 41.091239, 41.103073)))</v>
          </cell>
        </row>
        <row r="827">
          <cell r="A827">
            <v>1974460</v>
          </cell>
          <cell r="B827" t="str">
            <v>Spragueville city, Iowa</v>
          </cell>
          <cell r="C827">
            <v>92</v>
          </cell>
          <cell r="D827">
            <v>77500</v>
          </cell>
          <cell r="E827">
            <v>0.122</v>
          </cell>
          <cell r="F827">
            <v>0.15</v>
          </cell>
          <cell r="G827">
            <v>0.15</v>
          </cell>
          <cell r="H827">
            <v>0</v>
          </cell>
          <cell r="I827">
            <v>0.40600000000000003</v>
          </cell>
          <cell r="J827">
            <v>0.13580246913580199</v>
          </cell>
          <cell r="K827">
            <v>0.76271186440677896</v>
          </cell>
          <cell r="L827">
            <v>0</v>
          </cell>
          <cell r="M827">
            <v>7.4999999999999997E-2</v>
          </cell>
          <cell r="N827">
            <v>0.73289183222957999</v>
          </cell>
          <cell r="O827">
            <v>0.64331210191082799</v>
          </cell>
          <cell r="P827">
            <v>0.78025477707006297</v>
          </cell>
          <cell r="Q827">
            <v>0.96602972399150699</v>
          </cell>
          <cell r="R827">
            <v>0</v>
          </cell>
          <cell r="S827">
            <v>0.73460721868365098</v>
          </cell>
          <cell r="T827">
            <v>0.98513800424628395</v>
          </cell>
          <cell r="U827">
            <v>0</v>
          </cell>
          <cell r="V827">
            <v>8.1740976645435198E-2</v>
          </cell>
          <cell r="W827">
            <v>0</v>
          </cell>
          <cell r="X827">
            <v>1</v>
          </cell>
          <cell r="Y827">
            <v>2</v>
          </cell>
          <cell r="Z827">
            <v>2</v>
          </cell>
          <cell r="AA827">
            <v>0</v>
          </cell>
          <cell r="AB827">
            <v>2</v>
          </cell>
          <cell r="AC827">
            <v>0</v>
          </cell>
          <cell r="AD827">
            <v>2</v>
          </cell>
          <cell r="AE827">
            <v>0</v>
          </cell>
          <cell r="AF827">
            <v>0</v>
          </cell>
          <cell r="AG827">
            <v>9</v>
          </cell>
          <cell r="AH827" t="str">
            <v>list(list(c(-90.442398, -90.432879, -90.423251, -90.42322, -90.421911, -90.42316, -90.423147, -90.432611, -90.442462, -90.442398, 42.07696, 42.076912, 42.077033, 42.07388, 42.073614, 42.072911, 42.066103, 42.066063, 42.066018, 42.07696)))</v>
          </cell>
        </row>
        <row r="828">
          <cell r="A828">
            <v>1979815</v>
          </cell>
          <cell r="B828" t="str">
            <v>University Park city, Iowa</v>
          </cell>
          <cell r="C828">
            <v>487</v>
          </cell>
          <cell r="D828">
            <v>74167</v>
          </cell>
          <cell r="E828">
            <v>9.5000000000000001E-2</v>
          </cell>
          <cell r="F828">
            <v>0.13865546218487301</v>
          </cell>
          <cell r="G828">
            <v>8.4033613445378103E-2</v>
          </cell>
          <cell r="H828">
            <v>2.4E-2</v>
          </cell>
          <cell r="I828">
            <v>0.26500000000000001</v>
          </cell>
          <cell r="J828">
            <v>0</v>
          </cell>
          <cell r="K828">
            <v>0.41520467836257302</v>
          </cell>
          <cell r="L828">
            <v>8.8803088803088806E-2</v>
          </cell>
          <cell r="M828">
            <v>0.17647058823529399</v>
          </cell>
          <cell r="N828">
            <v>0.677704194260485</v>
          </cell>
          <cell r="O828">
            <v>0.50424628450106102</v>
          </cell>
          <cell r="P828">
            <v>0.740976645435244</v>
          </cell>
          <cell r="Q828">
            <v>0.86093418259023302</v>
          </cell>
          <cell r="R828">
            <v>0.50957446808510598</v>
          </cell>
          <cell r="S828">
            <v>0.15074309978768499</v>
          </cell>
          <cell r="T828">
            <v>0.354564755838641</v>
          </cell>
          <cell r="U828">
            <v>0.45647558386411802</v>
          </cell>
          <cell r="V828">
            <v>0.47770700636942598</v>
          </cell>
          <cell r="W828">
            <v>0</v>
          </cell>
          <cell r="X828">
            <v>1</v>
          </cell>
          <cell r="Y828">
            <v>2</v>
          </cell>
          <cell r="Z828">
            <v>2</v>
          </cell>
          <cell r="AA828">
            <v>1</v>
          </cell>
          <cell r="AB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10</v>
          </cell>
          <cell r="AH828" t="str">
            <v>list(list(c(-92.622256, -92.622239, -92.615945, -92.607872, -92.607935, -92.607881, -92.622299, -92.622256, 41.285042, 41.292316, 41.293006, 41.293852, 41.281384, 41.277995, 41.278016, 41.285042)))</v>
          </cell>
        </row>
        <row r="829">
          <cell r="A829">
            <v>1911080</v>
          </cell>
          <cell r="B829" t="str">
            <v>Carroll city, Iowa</v>
          </cell>
          <cell r="C829">
            <v>10321</v>
          </cell>
          <cell r="D829">
            <v>69706</v>
          </cell>
          <cell r="E829">
            <v>8.8999999999999996E-2</v>
          </cell>
          <cell r="F829">
            <v>7.5809199318568998E-2</v>
          </cell>
          <cell r="G829">
            <v>6.7504258943781897E-2</v>
          </cell>
          <cell r="H829">
            <v>2.5000000000000001E-2</v>
          </cell>
          <cell r="I829">
            <v>0.36899999999999999</v>
          </cell>
          <cell r="J829">
            <v>2.1577749183410801E-2</v>
          </cell>
          <cell r="K829">
            <v>0.43330192488894798</v>
          </cell>
          <cell r="L829">
            <v>5.4179254783484301E-2</v>
          </cell>
          <cell r="M829">
            <v>0.17270017035775101</v>
          </cell>
          <cell r="N829">
            <v>0.57726269315673195</v>
          </cell>
          <cell r="O829">
            <v>0.46284501061571098</v>
          </cell>
          <cell r="P829">
            <v>0.404458598726114</v>
          </cell>
          <cell r="Q829">
            <v>0.79193205944798295</v>
          </cell>
          <cell r="R829">
            <v>0.52978723404255301</v>
          </cell>
          <cell r="S829">
            <v>0.58598726114649602</v>
          </cell>
          <cell r="T829">
            <v>0.42144373673036001</v>
          </cell>
          <cell r="U829">
            <v>0.274946921443736</v>
          </cell>
          <cell r="V829">
            <v>0.46178343949044498</v>
          </cell>
          <cell r="W829">
            <v>1</v>
          </cell>
          <cell r="X829">
            <v>1</v>
          </cell>
          <cell r="Y829">
            <v>1</v>
          </cell>
          <cell r="Z829">
            <v>2</v>
          </cell>
          <cell r="AA829">
            <v>1</v>
          </cell>
          <cell r="AB829">
            <v>1</v>
          </cell>
          <cell r="AC829">
            <v>0</v>
          </cell>
          <cell r="AD829">
            <v>1</v>
          </cell>
          <cell r="AE829">
            <v>0</v>
          </cell>
          <cell r="AF829">
            <v>1</v>
          </cell>
          <cell r="AG829">
            <v>9</v>
          </cell>
          <cell r="AH829" t="str">
            <v>list(list(c(-94.907609, -94.902797, -94.900713, -94.895396, -94.896208, -94.888677, -94.896572, -94.896545, -94.888278, -94.888292, -94.884256, -94.88425, -94.881263, -94.881234, -94.878587, -94.878588, -94.878596, -94.876829, -94.873797, -94.873779, -94.871125, -94.871117, -94.868907, -94.868885, -94.868893, -94.859141, -94.859195, -94.851841, -94.851904, -94.842417, -94.842576, -94.846792, -94.846798, -94.842663, -94.842633, -94.84392, -94.851649, -94.849694, -94.849745, -94.847216, -94.84252, 
-94.842537, -94.837628, -94.837412, -94.834062, -94.834045, -94.837391, -94.8373, -94.842229, -94.842211, -94.8455, -94.845504, -94.851729, -94.851728, -94.859337, -94.859355, -94.859373, -94.859379, -94.869004, -94.868983, -94.878672, -94.878826, -94.876492, -94.876494, -94.878694, -94.878597, -94.880229, -94.880259, -94.883542, -94.883611, -94.883581, -94.894596, -94.89571, -94.897985, -94.897975, -94.900377, -94.900979, -94.907602, -94.907609, 42.078311, 42.078255, 42.078061, 42.077976, 42.078387, 
42.078385, 42.078908, 42.082068, 42.082057, 42.079875, 42.079882, 42.07852, 42.078537, 42.082782, 42.081653, 42.082107, 42.08322, 42.082107, 42.082101, 42.083201, 42.083188, 42.084849, 42.084831, 42.092915, 42.096117, 42.096105, 42.092911, 42.092952, 42.086697, 42.08677, 42.082249, 42.082235, 42.078636, 42.078678, 42.076342, 42.075072, 42.074976, 42.074484, 42.071427, 42.070894, 42.070966, 42.071474, 42.071429, 42.064269, 42.064226, 42.06259, 42.06262, 42.055646, 42.056909, 42.05563, 42.055586, 42.056995, 
42.056932, 42.053325, 42.053194, 42.051973, 42.049622, 42.044506, 42.044655, 42.049662, 42.049687, 42.056894, 42.056873, 42.058697, 42.058712, 42.061428, 42.06143, 42.056897, 42.056904, 42.064101, 42.072389, 42.070971, 42.071318, 42.071859, 42.074881, 42.074888, 42.076082, 42.076085, 42.078311)))</v>
          </cell>
        </row>
        <row r="830">
          <cell r="A830">
            <v>1975675</v>
          </cell>
          <cell r="B830" t="str">
            <v>Story City city, Iowa</v>
          </cell>
          <cell r="C830">
            <v>3352</v>
          </cell>
          <cell r="D830">
            <v>96605</v>
          </cell>
          <cell r="E830">
            <v>0.126</v>
          </cell>
          <cell r="F830">
            <v>5.70824524312896E-2</v>
          </cell>
          <cell r="G830">
            <v>1.1275546159267E-2</v>
          </cell>
          <cell r="H830">
            <v>3.5000000000000003E-2</v>
          </cell>
          <cell r="I830">
            <v>0.34599999999999997</v>
          </cell>
          <cell r="J830">
            <v>-2.30253570387642E-2</v>
          </cell>
          <cell r="K830">
            <v>0.251350228500207</v>
          </cell>
          <cell r="L830">
            <v>3.86178861788617E-2</v>
          </cell>
          <cell r="M830">
            <v>0.24101479915433399</v>
          </cell>
          <cell r="N830">
            <v>0.91280353200883002</v>
          </cell>
          <cell r="O830">
            <v>0.66560509554140102</v>
          </cell>
          <cell r="P830">
            <v>0.289808917197452</v>
          </cell>
          <cell r="Q830">
            <v>0.18789808917197401</v>
          </cell>
          <cell r="R830">
            <v>0.65</v>
          </cell>
          <cell r="S830">
            <v>0.47983014861995699</v>
          </cell>
          <cell r="T830">
            <v>6.0509554140127299E-2</v>
          </cell>
          <cell r="U830">
            <v>0.20700636942675099</v>
          </cell>
          <cell r="V830">
            <v>0.77600849256900195</v>
          </cell>
          <cell r="W830">
            <v>0</v>
          </cell>
          <cell r="X830">
            <v>1</v>
          </cell>
          <cell r="Y830">
            <v>0</v>
          </cell>
          <cell r="Z830">
            <v>0</v>
          </cell>
          <cell r="AA830">
            <v>1</v>
          </cell>
          <cell r="AB830">
            <v>1</v>
          </cell>
          <cell r="AC830">
            <v>1</v>
          </cell>
          <cell r="AD830">
            <v>0</v>
          </cell>
          <cell r="AE830">
            <v>0</v>
          </cell>
          <cell r="AF830">
            <v>2</v>
          </cell>
          <cell r="AG830">
            <v>6</v>
          </cell>
          <cell r="AH830" t="str">
            <v>list(list(c(-93.570541, -93.570176, -93.568849, -93.568863, -93.570051, -93.570449, -93.570383, -93.560325, -93.560344, -93.555419, -93.555467, -93.570064, -93.570549, -93.570541, 42.183381, 42.185461, 42.18754, 42.188118, 42.190073, 42.192105, 42.195037, 42.195102, 42.187882, 42.187924, 42.180662, 42.180545, 42.182543, 42.183381), c(-93.565189, -93.562976, -93.562996, -93.565182, -93.565189, 42.187828, 42.187868, 42.189082, 42.189042, 42.187828)), list(c(-93.610599, -93.608431, -93.608422, -93.600809, 
-93.600799, -93.591037, -93.591037, -93.581362, -93.57492, -93.574947, -93.570532, -93.570675, -93.574918, -93.574901, -93.571773, -93.572493, -93.571395, -93.571307, -93.57304, -93.573047, -93.580206, -93.579556, -93.581304, -93.581501, -93.58434, -93.584306, -93.588724, -93.588587, -93.600852, -93.600842, -93.608207, -93.608216, -93.605769, -93.60572, -93.609327, -93.61065, -93.610599, 42.187187, 42.18714, 42.195065, 42.194903, 42.198575, 42.198561, 42.194993, 42.195008, 42.194989, 42.202202, 42.202239, 
42.195042, 42.194872, 42.189044, 42.189094, 42.187754, 42.185419, 42.181678, 42.181665, 42.180512, 42.180442, 42.178295, 42.178927, 42.176742, 42.176743, 42.177724, 42.177714, 42.176744, 42.176751, 42.175566, 42.17574, 42.177413, 42.180497, 42.186407, 42.18643, 42.185914, 42.187187)))</v>
          </cell>
        </row>
        <row r="831">
          <cell r="A831">
            <v>1942465</v>
          </cell>
          <cell r="B831" t="str">
            <v>Lake City city, Iowa</v>
          </cell>
          <cell r="C831">
            <v>1731</v>
          </cell>
          <cell r="D831">
            <v>74167</v>
          </cell>
          <cell r="E831">
            <v>0.109</v>
          </cell>
          <cell r="F831">
            <v>0.12068965517241299</v>
          </cell>
          <cell r="G831">
            <v>8.18965517241379E-2</v>
          </cell>
          <cell r="H831">
            <v>1.4999999999999999E-2</v>
          </cell>
          <cell r="I831">
            <v>0.4</v>
          </cell>
          <cell r="J831">
            <v>2.31615518239722E-3</v>
          </cell>
          <cell r="K831">
            <v>0.46630094043887099</v>
          </cell>
          <cell r="L831">
            <v>9.7276264591439607E-2</v>
          </cell>
          <cell r="M831">
            <v>0.123563218390804</v>
          </cell>
          <cell r="N831">
            <v>0.677704194260485</v>
          </cell>
          <cell r="O831">
            <v>0.58386411889596601</v>
          </cell>
          <cell r="P831">
            <v>0.64861995753715496</v>
          </cell>
          <cell r="Q831">
            <v>0.85031847133757898</v>
          </cell>
          <cell r="R831">
            <v>0.37553191489361698</v>
          </cell>
          <cell r="S831">
            <v>0.71974522292993603</v>
          </cell>
          <cell r="T831">
            <v>0.53503184713375795</v>
          </cell>
          <cell r="U831">
            <v>0.51167728237791898</v>
          </cell>
          <cell r="V831">
            <v>0.20594479830148599</v>
          </cell>
          <cell r="W831">
            <v>0</v>
          </cell>
          <cell r="X831">
            <v>1</v>
          </cell>
          <cell r="Y831">
            <v>1</v>
          </cell>
          <cell r="Z831">
            <v>2</v>
          </cell>
          <cell r="AA831">
            <v>1</v>
          </cell>
          <cell r="AB831">
            <v>2</v>
          </cell>
          <cell r="AC831">
            <v>0</v>
          </cell>
          <cell r="AD831">
            <v>1</v>
          </cell>
          <cell r="AE831">
            <v>1</v>
          </cell>
          <cell r="AF831">
            <v>0</v>
          </cell>
          <cell r="AG831">
            <v>9</v>
          </cell>
          <cell r="AH831" t="str">
            <v>list(list(c(-94.759693, -94.745292, -94.74512, -94.745088, -94.741924, -94.74192, -94.707014, -94.706959, -94.707058, -94.726579, -94.744781, -94.745058, -94.754769, -94.759632, -94.759621, -94.759693, 42.278467, 42.278123, 42.278128, 42.280376, 42.280382, 42.281754, 42.281875, 42.267387, 42.252859, 42.252861, 42.252839, 42.26008, 42.260233, 42.260335, 42.271254, 42.278467)))</v>
          </cell>
        </row>
        <row r="832">
          <cell r="A832">
            <v>1950430</v>
          </cell>
          <cell r="B832" t="str">
            <v>Maurice city, Iowa</v>
          </cell>
          <cell r="C832">
            <v>265</v>
          </cell>
          <cell r="D832">
            <v>68750</v>
          </cell>
          <cell r="E832">
            <v>9.1999999999999998E-2</v>
          </cell>
          <cell r="F832">
            <v>3.7735849056603703E-2</v>
          </cell>
          <cell r="G832">
            <v>4.71698113207547E-2</v>
          </cell>
          <cell r="H832">
            <v>0</v>
          </cell>
          <cell r="I832">
            <v>0.30099999999999999</v>
          </cell>
          <cell r="J832">
            <v>-3.6363636363636299E-2</v>
          </cell>
          <cell r="K832">
            <v>0.51190476190476097</v>
          </cell>
          <cell r="L832">
            <v>0</v>
          </cell>
          <cell r="M832">
            <v>0.15094339622641501</v>
          </cell>
          <cell r="N832">
            <v>0.55298013245033095</v>
          </cell>
          <cell r="O832">
            <v>0.483014861995753</v>
          </cell>
          <cell r="P832">
            <v>0.18152866242038199</v>
          </cell>
          <cell r="Q832">
            <v>0.61889596602972397</v>
          </cell>
          <cell r="R832">
            <v>0</v>
          </cell>
          <cell r="S832">
            <v>0.28237791932059397</v>
          </cell>
          <cell r="T832">
            <v>0.67197452229299304</v>
          </cell>
          <cell r="U832">
            <v>0</v>
          </cell>
          <cell r="V832">
            <v>0.33121019108280197</v>
          </cell>
          <cell r="W832">
            <v>1</v>
          </cell>
          <cell r="X832">
            <v>1</v>
          </cell>
          <cell r="Y832">
            <v>0</v>
          </cell>
          <cell r="Z832">
            <v>1</v>
          </cell>
          <cell r="AA832">
            <v>0</v>
          </cell>
          <cell r="AB832">
            <v>0</v>
          </cell>
          <cell r="AC832">
            <v>1</v>
          </cell>
          <cell r="AD832">
            <v>2</v>
          </cell>
          <cell r="AE832">
            <v>0</v>
          </cell>
          <cell r="AF832">
            <v>1</v>
          </cell>
          <cell r="AG832">
            <v>7</v>
          </cell>
          <cell r="AH832" t="str">
            <v>list(list(c(-96.190161, -96.179848, -96.179863, -96.177715, -96.177742, -96.175449, -96.175371, -96.175291, -96.190128, -96.190161, 42.971342, 42.971446, 42.972904, 42.972912, 42.974976, 42.97497, 42.967781, 42.960424, 42.960417, 42.971342)))</v>
          </cell>
        </row>
        <row r="833">
          <cell r="A833">
            <v>1945975</v>
          </cell>
          <cell r="B833" t="str">
            <v>Livermore city, Iowa</v>
          </cell>
          <cell r="C833">
            <v>381</v>
          </cell>
          <cell r="D833">
            <v>66250</v>
          </cell>
          <cell r="E833">
            <v>0.19</v>
          </cell>
          <cell r="F833">
            <v>0.22754491017963999</v>
          </cell>
          <cell r="G833">
            <v>7.1856287425149698E-2</v>
          </cell>
          <cell r="H833">
            <v>2.1999999999999999E-2</v>
          </cell>
          <cell r="I833">
            <v>0.20699999999999999</v>
          </cell>
          <cell r="J833">
            <v>-7.8125E-3</v>
          </cell>
          <cell r="K833">
            <v>0.490566037735849</v>
          </cell>
          <cell r="L833">
            <v>6.7039106145251395E-2</v>
          </cell>
          <cell r="M833">
            <v>0.25149700598802299</v>
          </cell>
          <cell r="N833">
            <v>0.49337748344370802</v>
          </cell>
          <cell r="O833">
            <v>0.86730360934182504</v>
          </cell>
          <cell r="P833">
            <v>0.93842887473460701</v>
          </cell>
          <cell r="Q833">
            <v>0.81210191082802496</v>
          </cell>
          <cell r="R833">
            <v>0.489361702127659</v>
          </cell>
          <cell r="S833">
            <v>4.2462845010615702E-2</v>
          </cell>
          <cell r="T833">
            <v>0.613588110403397</v>
          </cell>
          <cell r="U833">
            <v>0.355626326963906</v>
          </cell>
          <cell r="V833">
            <v>0.806794055201698</v>
          </cell>
          <cell r="W833">
            <v>1</v>
          </cell>
          <cell r="X833">
            <v>2</v>
          </cell>
          <cell r="Y833">
            <v>2</v>
          </cell>
          <cell r="Z833">
            <v>2</v>
          </cell>
          <cell r="AA833">
            <v>1</v>
          </cell>
          <cell r="AB833">
            <v>0</v>
          </cell>
          <cell r="AC833">
            <v>1</v>
          </cell>
          <cell r="AD833">
            <v>1</v>
          </cell>
          <cell r="AE833">
            <v>1</v>
          </cell>
          <cell r="AF833">
            <v>2</v>
          </cell>
          <cell r="AG833">
            <v>13</v>
          </cell>
          <cell r="AH833" t="str">
            <v>list(list(c(-94.194139, -94.193191, -94.189209, -94.189199, -94.178445, -94.178524, -94.173652, -94.173697, -94.193258, -94.19337, -94.194139, 42.869293, 42.871267, 42.871261, 42.873721, 42.873789, 42.870282, 42.870323, 42.863036, 42.862977, 42.86809, 42.869293)))</v>
          </cell>
        </row>
        <row r="834">
          <cell r="A834">
            <v>1934725</v>
          </cell>
          <cell r="B834" t="str">
            <v>Hartley city, Iowa</v>
          </cell>
          <cell r="C834">
            <v>1605</v>
          </cell>
          <cell r="D834">
            <v>57656</v>
          </cell>
          <cell r="E834">
            <v>0.125</v>
          </cell>
          <cell r="F834">
            <v>0.10252808988764001</v>
          </cell>
          <cell r="G834">
            <v>3.2303370786516801E-2</v>
          </cell>
          <cell r="H834">
            <v>2.5000000000000001E-2</v>
          </cell>
          <cell r="I834">
            <v>0.39500000000000002</v>
          </cell>
          <cell r="J834">
            <v>-4.0071770334928203E-2</v>
          </cell>
          <cell r="K834">
            <v>0.47903657448706499</v>
          </cell>
          <cell r="L834">
            <v>0.10664993726474201</v>
          </cell>
          <cell r="M834">
            <v>0.22191011235954999</v>
          </cell>
          <cell r="N834">
            <v>0.27924944812362001</v>
          </cell>
          <cell r="O834">
            <v>0.65711252653927799</v>
          </cell>
          <cell r="P834">
            <v>0.54989384288747301</v>
          </cell>
          <cell r="Q834">
            <v>0.44373673036093397</v>
          </cell>
          <cell r="R834">
            <v>0.52978723404255301</v>
          </cell>
          <cell r="S834">
            <v>0.69957537154989302</v>
          </cell>
          <cell r="T834">
            <v>0.57749469214437299</v>
          </cell>
          <cell r="U834">
            <v>0.55626326963906503</v>
          </cell>
          <cell r="V834">
            <v>0.70169851380042403</v>
          </cell>
          <cell r="W834">
            <v>2</v>
          </cell>
          <cell r="X834">
            <v>1</v>
          </cell>
          <cell r="Y834">
            <v>1</v>
          </cell>
          <cell r="Z834">
            <v>1</v>
          </cell>
          <cell r="AA834">
            <v>1</v>
          </cell>
          <cell r="AB834">
            <v>2</v>
          </cell>
          <cell r="AC834">
            <v>1</v>
          </cell>
          <cell r="AD834">
            <v>1</v>
          </cell>
          <cell r="AE834">
            <v>1</v>
          </cell>
          <cell r="AF834">
            <v>2</v>
          </cell>
          <cell r="AG834">
            <v>13</v>
          </cell>
          <cell r="AH834" t="str">
            <v>list(list(c(-95.494017, -95.486851, -95.48685, -95.476987, -95.467084, -95.467073, -95.462519, -95.462426, -95.467021, -95.467002, -95.476891, -95.486766, -95.486839, -95.489282, -95.48929, -95.48749, -95.487496, -95.494012, -95.494017, 43.18492, 43.184913, 43.18668, 43.1866, 43.186566, 43.184772, 43.184756, 43.177028, 43.177368, 43.170422, 43.170462, 43.170513, 43.178748, 43.178935, 43.181116, 43.180529, 43.181882, 43.181861, 43.18492)))</v>
          </cell>
        </row>
        <row r="835">
          <cell r="A835">
            <v>1952950</v>
          </cell>
          <cell r="B835" t="str">
            <v>Mitchellville city, Iowa</v>
          </cell>
          <cell r="C835">
            <v>2485</v>
          </cell>
          <cell r="D835">
            <v>81172</v>
          </cell>
          <cell r="E835">
            <v>0.10299999999999999</v>
          </cell>
          <cell r="F835">
            <v>0.11354309165526601</v>
          </cell>
          <cell r="G835">
            <v>1.7783857729138101E-2</v>
          </cell>
          <cell r="H835">
            <v>0</v>
          </cell>
          <cell r="I835">
            <v>0.502</v>
          </cell>
          <cell r="J835">
            <v>0.102484472049689</v>
          </cell>
          <cell r="K835">
            <v>0.44934143870313997</v>
          </cell>
          <cell r="L835">
            <v>0.104347826086956</v>
          </cell>
          <cell r="M835">
            <v>0.19562243502051899</v>
          </cell>
          <cell r="N835">
            <v>0.790286975717439</v>
          </cell>
          <cell r="O835">
            <v>0.547770700636942</v>
          </cell>
          <cell r="P835">
            <v>0.61040339702760005</v>
          </cell>
          <cell r="Q835">
            <v>0.25371549893842799</v>
          </cell>
          <cell r="R835">
            <v>0</v>
          </cell>
          <cell r="S835">
            <v>0.91613588110403399</v>
          </cell>
          <cell r="T835">
            <v>0.47983014861995699</v>
          </cell>
          <cell r="U835">
            <v>0.54670912951167705</v>
          </cell>
          <cell r="V835">
            <v>0.57006369426751502</v>
          </cell>
          <cell r="W835">
            <v>0</v>
          </cell>
          <cell r="X835">
            <v>1</v>
          </cell>
          <cell r="Y835">
            <v>1</v>
          </cell>
          <cell r="Z835">
            <v>0</v>
          </cell>
          <cell r="AA835">
            <v>0</v>
          </cell>
          <cell r="AB835">
            <v>2</v>
          </cell>
          <cell r="AC835">
            <v>0</v>
          </cell>
          <cell r="AD835">
            <v>1</v>
          </cell>
          <cell r="AE835">
            <v>1</v>
          </cell>
          <cell r="AF835">
            <v>1</v>
          </cell>
          <cell r="AG835">
            <v>7</v>
          </cell>
          <cell r="AH835" t="str">
            <v>list(list(c(-93.38711, -93.377587, -93.377582, -93.377547, -93.371949, -93.371933, -93.367786, -93.367788, -93.367788, -93.348464, -93.348365, -93.344697, -93.344971, -93.348439, -93.348451, -93.346993, -93.346226, -93.34648, -93.347566, -93.347566, -93.347012, -93.347016, -93.346307, -93.346305, -93.348465, -93.348483, -93.35691, -93.358122, -93.357266, -93.358116, -93.358284, -93.35909, -93.361231, -93.36786, -93.367792, -93.367787, -93.370432, -93.370432, -93.373703, -93.372664, -93.372652, -93.376312, 
-93.38711, -93.38711, 41.680052, 41.679925, 41.680507, 41.68607, 41.685854, 41.688365, 41.688404, 41.680485, 41.680252, 41.680741, 41.67683, 41.676914, 41.673296, 41.673252, 41.671753, 41.671672, 41.671858, 41.671425, 41.671224, 41.670239, 41.670239, 41.669443, 41.66953, 41.668158, 41.668237, 41.666042, 41.666033, 41.661663, 41.656996, 41.655311, 41.646298, 41.645199, 41.644325, 41.6443, 41.66603, 41.669602, 41.669595, 41.667028, 41.667289, 41.669644, 41.67323, 41.674158, 41.675465, 41.680052)), 
    list(c(-93.406436, -93.402493, -93.396785, -93.38711, -93.387113, -93.406442, -93.406436, 41.677258, 41.677378, 41.676745, 41.675465, 41.673246, 41.673279, 41.677258)))</v>
          </cell>
        </row>
        <row r="836">
          <cell r="A836">
            <v>1916050</v>
          </cell>
          <cell r="B836" t="str">
            <v>Coon Rapids city, Iowa</v>
          </cell>
          <cell r="C836">
            <v>1300</v>
          </cell>
          <cell r="D836">
            <v>76012</v>
          </cell>
          <cell r="E836">
            <v>0.14599999999999999</v>
          </cell>
          <cell r="F836">
            <v>0.103969754253308</v>
          </cell>
          <cell r="G836">
            <v>7.37240075614366E-2</v>
          </cell>
          <cell r="H836">
            <v>0.02</v>
          </cell>
          <cell r="I836">
            <v>0.28899999999999998</v>
          </cell>
          <cell r="J836">
            <v>-3.83141762452107E-3</v>
          </cell>
          <cell r="K836">
            <v>0.372460496613995</v>
          </cell>
          <cell r="L836">
            <v>0.106712564543889</v>
          </cell>
          <cell r="M836">
            <v>0.13232514177693699</v>
          </cell>
          <cell r="N836">
            <v>0.70750551876379597</v>
          </cell>
          <cell r="O836">
            <v>0.76114649681528601</v>
          </cell>
          <cell r="P836">
            <v>0.55838641188959603</v>
          </cell>
          <cell r="Q836">
            <v>0.82590233545647496</v>
          </cell>
          <cell r="R836">
            <v>0.45531914893616998</v>
          </cell>
          <cell r="S836">
            <v>0.22929936305732401</v>
          </cell>
          <cell r="T836">
            <v>0.23673036093418201</v>
          </cell>
          <cell r="U836">
            <v>0.55732484076433098</v>
          </cell>
          <cell r="V836">
            <v>0.24522292993630501</v>
          </cell>
          <cell r="W836">
            <v>0</v>
          </cell>
          <cell r="X836">
            <v>2</v>
          </cell>
          <cell r="Y836">
            <v>1</v>
          </cell>
          <cell r="Z836">
            <v>2</v>
          </cell>
          <cell r="AA836">
            <v>1</v>
          </cell>
          <cell r="AB836">
            <v>0</v>
          </cell>
          <cell r="AC836">
            <v>1</v>
          </cell>
          <cell r="AD836">
            <v>0</v>
          </cell>
          <cell r="AE836">
            <v>1</v>
          </cell>
          <cell r="AF836">
            <v>0</v>
          </cell>
          <cell r="AG836">
            <v>8</v>
          </cell>
          <cell r="AH836" t="str">
            <v>list(list(c(-94.69161, -94.6872, -94.686843, -94.687093, -94.686262, -94.68471, -94.683658, -94.68281, -94.680287, -94.679532, -94.677707, -94.676046, -94.670968, -94.670487, -94.671942, -94.669603, -94.667636, -94.667231, -94.674216, -94.674219, -94.675834, -94.675819, -94.676856, -94.676937, -94.686537, -94.686661, -94.691771, -94.69161, 41.876912, 41.876964, 41.878068, 41.886935, 41.891369, 41.891322, 41.889401, 41.890109, 41.889308, 41.888326, 41.888349, 41.885878, 41.884871, 41.883866, 41.882448, 
41.880644, 41.880635, 41.862678, 41.862656, 41.861451, 41.859679, 41.859088, 41.859083, 41.862626, 41.86259, 41.869762, 41.87278, 41.876912)))</v>
          </cell>
        </row>
        <row r="837">
          <cell r="A837">
            <v>1981210</v>
          </cell>
          <cell r="B837" t="str">
            <v>Vinton city, Iowa</v>
          </cell>
          <cell r="C837">
            <v>4938</v>
          </cell>
          <cell r="D837">
            <v>66495</v>
          </cell>
          <cell r="E837">
            <v>0.126</v>
          </cell>
          <cell r="F837">
            <v>9.4240837696334998E-2</v>
          </cell>
          <cell r="G837">
            <v>6.1082024432809702E-3</v>
          </cell>
          <cell r="H837">
            <v>2.5000000000000001E-2</v>
          </cell>
          <cell r="I837">
            <v>0.39</v>
          </cell>
          <cell r="J837">
            <v>-6.0680996766216397E-2</v>
          </cell>
          <cell r="K837">
            <v>0.43813559322033802</v>
          </cell>
          <cell r="L837">
            <v>0.102016607354685</v>
          </cell>
          <cell r="M837">
            <v>0.28446771378708502</v>
          </cell>
          <cell r="N837">
            <v>0.50993377483443703</v>
          </cell>
          <cell r="O837">
            <v>0.66560509554140102</v>
          </cell>
          <cell r="P837">
            <v>0.51167728237791898</v>
          </cell>
          <cell r="Q837">
            <v>0.144373673036093</v>
          </cell>
          <cell r="R837">
            <v>0.52978723404255301</v>
          </cell>
          <cell r="S837">
            <v>0.67728237791932</v>
          </cell>
          <cell r="T837">
            <v>0.44479830148619898</v>
          </cell>
          <cell r="U837">
            <v>0.53609341825902301</v>
          </cell>
          <cell r="V837">
            <v>0.88747346072186795</v>
          </cell>
          <cell r="W837">
            <v>1</v>
          </cell>
          <cell r="X837">
            <v>1</v>
          </cell>
          <cell r="Y837">
            <v>1</v>
          </cell>
          <cell r="Z837">
            <v>0</v>
          </cell>
          <cell r="AA837">
            <v>1</v>
          </cell>
          <cell r="AB837">
            <v>2</v>
          </cell>
          <cell r="AC837">
            <v>1</v>
          </cell>
          <cell r="AD837">
            <v>1</v>
          </cell>
          <cell r="AE837">
            <v>1</v>
          </cell>
          <cell r="AF837">
            <v>2</v>
          </cell>
          <cell r="AG837">
            <v>11</v>
          </cell>
          <cell r="AH837" t="str">
            <v>list(list(c(-92.056794, -92.052544, -92.051556, -92.0516, -92.050899, -92.04721, -92.047264, -92.046847, -92.043415, -92.042118, -92.038572, -92.037319, -92.037165, -92.032513, -92.032601, -92.030811, -92.027108, -92.025495, -92.024037, -92.023698, -92.021315, -92.018999, -92.013581, -92.011126, -92.007863, -92.005787, -92.005445, -92.006314, -92.005551, -92.003386, -92.003596, -92.003601, -91.993929, -91.994112, -91.99894, -91.998883, -92.007032, -92.013406, -92.013613, -92.011218, -92.011245, -92.018955, 
-92.015792, -92.023364, -92.023258, -92.028034, -92.027925, -92.023219, -92.047565, -92.047388, -92.047253, -92.053178, -92.053148, -92.054303, -92.05433, -92.055452, -92.055378, -92.056898, -92.056794, 42.173838, 42.17387, 42.172808, 42.170511, 42.168705, 42.168239, 42.173895, 42.181045, 42.18103, 42.18105, 42.175801, 42.175795, 42.18108, 42.181108, 42.179379, 42.176921, 42.174585, 42.171463, 42.170144, 42.170871, 42.178919, 42.181045, 42.180992, 42.181376, 42.18124, 42.179239, 42.177126, 42.174867, 
42.171809, 42.169399, 42.160895, 42.160726, 42.157367, 42.152033, 42.152076, 42.155665, 42.155755, 42.155519, 42.146719, 42.146727, 42.145064, 42.144893, 42.141253, 42.141189, 42.144886, 42.144903, 42.148047, 42.148044, 42.148545, 42.159417, 42.166659, 42.166611, 42.168142, 42.168131, 42.166601, 42.166593, 42.170492, 42.170478, 42.173838)))</v>
          </cell>
        </row>
        <row r="838">
          <cell r="A838">
            <v>1984765</v>
          </cell>
          <cell r="B838" t="str">
            <v>West Union city, Iowa</v>
          </cell>
          <cell r="C838">
            <v>2490</v>
          </cell>
          <cell r="D838">
            <v>53617</v>
          </cell>
          <cell r="E838">
            <v>0.11599999999999901</v>
          </cell>
          <cell r="F838">
            <v>8.04701627486437E-2</v>
          </cell>
          <cell r="G838">
            <v>3.6166365280289299E-3</v>
          </cell>
          <cell r="H838">
            <v>1.39999999999999E-2</v>
          </cell>
          <cell r="I838">
            <v>0.43099999999999999</v>
          </cell>
          <cell r="J838">
            <v>1.6090104585679799E-3</v>
          </cell>
          <cell r="K838">
            <v>0.48178913738019102</v>
          </cell>
          <cell r="L838">
            <v>0.18879508825786601</v>
          </cell>
          <cell r="M838">
            <v>0.234177215189873</v>
          </cell>
          <cell r="N838">
            <v>0.18653421633553999</v>
          </cell>
          <cell r="O838">
            <v>0.61783439490445802</v>
          </cell>
          <cell r="P838">
            <v>0.43842887473460701</v>
          </cell>
          <cell r="Q838">
            <v>0.136942675159235</v>
          </cell>
          <cell r="R838">
            <v>0.35957446808510601</v>
          </cell>
          <cell r="S838">
            <v>0.79511677282377902</v>
          </cell>
          <cell r="T838">
            <v>0.59023354564755803</v>
          </cell>
          <cell r="U838">
            <v>0.83014861995753697</v>
          </cell>
          <cell r="V838">
            <v>0.75159235668789803</v>
          </cell>
          <cell r="W838">
            <v>2</v>
          </cell>
          <cell r="X838">
            <v>1</v>
          </cell>
          <cell r="Y838">
            <v>1</v>
          </cell>
          <cell r="Z838">
            <v>0</v>
          </cell>
          <cell r="AA838">
            <v>1</v>
          </cell>
          <cell r="AB838">
            <v>2</v>
          </cell>
          <cell r="AC838">
            <v>0</v>
          </cell>
          <cell r="AD838">
            <v>1</v>
          </cell>
          <cell r="AE838">
            <v>2</v>
          </cell>
          <cell r="AF838">
            <v>2</v>
          </cell>
          <cell r="AG838">
            <v>12</v>
          </cell>
          <cell r="AH838" t="str">
            <v>list(list(c(-91.824416, -91.820466, -91.804602, -91.804126, -91.802136, -91.801022, -91.799613, -91.799556, -91.79958, -91.796433, -91.796408, -91.79949, -91.799332, -91.814172, -91.814213, -91.824129, -91.82426, -91.824283, -91.824416, 42.975122, 42.975095, 42.97497, 42.976137, 42.977517, 42.975538, 42.97555, 42.964064, 42.962767, 42.962823, 42.960461, 42.959593, 42.949823, 42.949816, 42.935287, 42.935309, 42.959078, 42.961987, 42.975122)))</v>
          </cell>
        </row>
        <row r="839">
          <cell r="A839">
            <v>1916950</v>
          </cell>
          <cell r="B839" t="str">
            <v>Craig city, Iowa</v>
          </cell>
          <cell r="C839">
            <v>79</v>
          </cell>
          <cell r="D839">
            <v>50000</v>
          </cell>
          <cell r="E839">
            <v>0.10199999999999999</v>
          </cell>
          <cell r="F839">
            <v>0.125</v>
          </cell>
          <cell r="G839">
            <v>0</v>
          </cell>
          <cell r="H839">
            <v>0</v>
          </cell>
          <cell r="I839">
            <v>0.45500000000000002</v>
          </cell>
          <cell r="J839">
            <v>-0.112359550561797</v>
          </cell>
          <cell r="K839">
            <v>0.7</v>
          </cell>
          <cell r="L839">
            <v>0</v>
          </cell>
          <cell r="M839">
            <v>0.29166666666666602</v>
          </cell>
          <cell r="N839">
            <v>0.115894039735099</v>
          </cell>
          <cell r="O839">
            <v>0.53927813163481897</v>
          </cell>
          <cell r="P839">
            <v>0.66560509554140102</v>
          </cell>
          <cell r="Q839">
            <v>0</v>
          </cell>
          <cell r="R839">
            <v>0</v>
          </cell>
          <cell r="S839">
            <v>0.854564755838641</v>
          </cell>
          <cell r="T839">
            <v>0.96390658174097599</v>
          </cell>
          <cell r="U839">
            <v>0</v>
          </cell>
          <cell r="V839">
            <v>0.90339702760084895</v>
          </cell>
          <cell r="W839">
            <v>2</v>
          </cell>
          <cell r="X839">
            <v>1</v>
          </cell>
          <cell r="Y839">
            <v>1</v>
          </cell>
          <cell r="Z839">
            <v>0</v>
          </cell>
          <cell r="AA839">
            <v>0</v>
          </cell>
          <cell r="AB839">
            <v>2</v>
          </cell>
          <cell r="AC839">
            <v>2</v>
          </cell>
          <cell r="AD839">
            <v>2</v>
          </cell>
          <cell r="AE839">
            <v>0</v>
          </cell>
          <cell r="AF839">
            <v>2</v>
          </cell>
          <cell r="AG839">
            <v>12</v>
          </cell>
          <cell r="AH839" t="str">
            <v>list(list(c(-96.31228, -96.30738, -96.307277, -96.305961, -96.305942, -96.312164, -96.31228, 42.898022, 42.898067, 42.894538, 42.894389, 42.893251, 42.893223, 42.898022)))</v>
          </cell>
        </row>
        <row r="840">
          <cell r="A840">
            <v>1976485</v>
          </cell>
          <cell r="B840" t="str">
            <v>Sutherland city, Iowa</v>
          </cell>
          <cell r="C840">
            <v>629</v>
          </cell>
          <cell r="D840">
            <v>55469</v>
          </cell>
          <cell r="E840">
            <v>0.13900000000000001</v>
          </cell>
          <cell r="F840">
            <v>0.151624548736462</v>
          </cell>
          <cell r="G840">
            <v>6.85920577617328E-2</v>
          </cell>
          <cell r="H840">
            <v>3.5000000000000003E-2</v>
          </cell>
          <cell r="I840">
            <v>0.48499999999999999</v>
          </cell>
          <cell r="J840">
            <v>-3.0816640986132501E-2</v>
          </cell>
          <cell r="K840">
            <v>0.467991169977924</v>
          </cell>
          <cell r="L840">
            <v>0.14769230769230701</v>
          </cell>
          <cell r="M840">
            <v>0.15884476534295999</v>
          </cell>
          <cell r="N840">
            <v>0.229580573951434</v>
          </cell>
          <cell r="O840">
            <v>0.72929936305732401</v>
          </cell>
          <cell r="P840">
            <v>0.78768577494692105</v>
          </cell>
          <cell r="Q840">
            <v>0.79723991507431002</v>
          </cell>
          <cell r="R840">
            <v>0.65</v>
          </cell>
          <cell r="S840">
            <v>0.89596602972399098</v>
          </cell>
          <cell r="T840">
            <v>0.54458598726114604</v>
          </cell>
          <cell r="U840">
            <v>0.71868365180466998</v>
          </cell>
          <cell r="V840">
            <v>0.39065817409766401</v>
          </cell>
          <cell r="W840">
            <v>2</v>
          </cell>
          <cell r="X840">
            <v>2</v>
          </cell>
          <cell r="Y840">
            <v>2</v>
          </cell>
          <cell r="Z840">
            <v>2</v>
          </cell>
          <cell r="AA840">
            <v>1</v>
          </cell>
          <cell r="AB840">
            <v>2</v>
          </cell>
          <cell r="AC840">
            <v>1</v>
          </cell>
          <cell r="AD840">
            <v>1</v>
          </cell>
          <cell r="AE840">
            <v>2</v>
          </cell>
          <cell r="AF840">
            <v>1</v>
          </cell>
          <cell r="AG840">
            <v>16</v>
          </cell>
          <cell r="AH840" t="str">
            <v>list(list(c(-95.505896, -95.504861, -95.504893, -95.48623, -95.486256, -95.483748, -95.483777, -95.485103, -95.485104, -95.486273, -95.486303, -95.484967, -95.484957, -95.48137, -95.481388, -95.483393, -95.484127, -95.486326, -95.486518, -95.48761, -95.504954, -95.506007, -95.505896, 42.976929, 42.976717, 42.978931, 42.978856, 42.977054, 42.977052, 42.975247, 42.97525, 42.975954, 42.975953, 42.971633, 42.971633, 42.97274, 42.970224, 42.968021, 42.968023, 42.97004, 42.969414, 42.968163, 42.967076, 
42.967245, 42.96725, 42.976929)))</v>
          </cell>
        </row>
        <row r="841">
          <cell r="A841">
            <v>1982740</v>
          </cell>
          <cell r="B841" t="str">
            <v>Waukon city, Iowa</v>
          </cell>
          <cell r="C841">
            <v>3827</v>
          </cell>
          <cell r="D841">
            <v>60269</v>
          </cell>
          <cell r="E841">
            <v>0.1</v>
          </cell>
          <cell r="F841">
            <v>0.13480662983425401</v>
          </cell>
          <cell r="G841">
            <v>3.1491712707182297E-2</v>
          </cell>
          <cell r="H841">
            <v>0.03</v>
          </cell>
          <cell r="I841">
            <v>0.37</v>
          </cell>
          <cell r="J841">
            <v>-1.7962535283551399E-2</v>
          </cell>
          <cell r="K841">
            <v>0.44054933140585401</v>
          </cell>
          <cell r="L841">
            <v>0.16618773946360099</v>
          </cell>
          <cell r="M841">
            <v>0.197237569060773</v>
          </cell>
          <cell r="N841">
            <v>0.33774834437085999</v>
          </cell>
          <cell r="O841">
            <v>0.52547770700636898</v>
          </cell>
          <cell r="P841">
            <v>0.72292993630573199</v>
          </cell>
          <cell r="Q841">
            <v>0.42781316348195297</v>
          </cell>
          <cell r="R841">
            <v>0.59574468085106302</v>
          </cell>
          <cell r="S841">
            <v>0.59341825902335399</v>
          </cell>
          <cell r="T841">
            <v>0.45541401273885301</v>
          </cell>
          <cell r="U841">
            <v>0.78131634819532902</v>
          </cell>
          <cell r="V841">
            <v>0.57749469214437299</v>
          </cell>
          <cell r="W841">
            <v>1</v>
          </cell>
          <cell r="X841">
            <v>1</v>
          </cell>
          <cell r="Y841">
            <v>2</v>
          </cell>
          <cell r="Z841">
            <v>1</v>
          </cell>
          <cell r="AA841">
            <v>1</v>
          </cell>
          <cell r="AB841">
            <v>1</v>
          </cell>
          <cell r="AC841">
            <v>1</v>
          </cell>
          <cell r="AD841">
            <v>1</v>
          </cell>
          <cell r="AE841">
            <v>2</v>
          </cell>
          <cell r="AF841">
            <v>1</v>
          </cell>
          <cell r="AG841">
            <v>12</v>
          </cell>
          <cell r="AH841" t="str">
            <v>list(list(c(-91.49523, -91.492834, -91.492814, -91.490813, -91.490326, -91.493274, -91.492802, -91.492544, -91.492062, -91.490033, -91.487775, -91.483541, -91.483391, -91.478488, -91.478466, -91.472085, -91.470609, -91.469287, -91.472892, -91.474437, -91.475349, -91.475608, -91.474163, -91.463742, -91.463739, -91.468244, -91.468697, -91.468467, -91.46572, -91.465713, -91.466704, -91.4667, -91.464076, -91.464082, -91.461114, -91.461106, -91.46358, -91.46358, -91.466031, -91.466061, -91.468477, -91.468485, 
-91.468795, -91.473648, -91.473464, -91.479317, -91.481949, -91.483864, -91.48768, -91.487765, -91.483006, -91.483014, -91.486601, -91.48796, -91.487952, -91.488097, -91.490271, -91.490266, -91.488129, -91.488129, -91.492844, -91.492911, -91.487935, -91.48793, -91.483305, -91.483322, -91.487915, -91.490422, -91.49038, -91.492867, -91.492859, -91.492092, -91.493647, -91.493656, -91.495244, -91.49523, 43.273219, 43.273206, 43.278093, 43.278059, 43.279519, 43.281046, 43.283828, 43.283827, 43.282704, 
43.280204, 43.280202, 43.280176, 43.287418, 43.287383, 43.29095, 43.290956, 43.28959, 43.286788, 43.284889, 43.283564, 43.282002, 43.280135, 43.280113, 43.282209, 43.280046, 43.280074, 43.278192, 43.269235, 43.269225, 43.268321, 43.268323, 43.267881, 43.267877, 43.269224, 43.269196, 43.265562, 43.265572, 43.261952, 43.261901, 43.258343, 43.258347, 43.254751, 43.247557, 43.247586, 43.253442, 43.254068, 43.253368, 43.252183, 43.253318, 43.244967, 43.244963, 43.242969, 43.24299, 43.242398, 43.244053, 
43.2462, 43.246255, 43.247715, 43.247698, 43.251047, 43.25108, 43.25481, 43.254812, 43.258375, 43.25836, 43.26199, 43.261999, 43.262003, 43.265641, 43.265649, 43.267472, 43.269294, 43.2693, 43.270538, 43.270541, 43.273219)))</v>
          </cell>
        </row>
        <row r="842">
          <cell r="A842">
            <v>1910045</v>
          </cell>
          <cell r="B842" t="str">
            <v>Calmar city, Iowa</v>
          </cell>
          <cell r="C842">
            <v>1125</v>
          </cell>
          <cell r="D842">
            <v>92500</v>
          </cell>
          <cell r="E842">
            <v>0.125</v>
          </cell>
          <cell r="F842">
            <v>5.8375634517766499E-2</v>
          </cell>
          <cell r="G842">
            <v>1.7766497461928901E-2</v>
          </cell>
          <cell r="H842">
            <v>5.0000000000000001E-3</v>
          </cell>
          <cell r="I842">
            <v>0.26300000000000001</v>
          </cell>
          <cell r="J842">
            <v>0.150306748466257</v>
          </cell>
          <cell r="K842">
            <v>0.23728813559322001</v>
          </cell>
          <cell r="L842">
            <v>0.134529147982062</v>
          </cell>
          <cell r="M842">
            <v>0.17766497461928901</v>
          </cell>
          <cell r="N842">
            <v>0.89293598233995497</v>
          </cell>
          <cell r="O842">
            <v>0.65711252653927799</v>
          </cell>
          <cell r="P842">
            <v>0.29830148619957497</v>
          </cell>
          <cell r="Q842">
            <v>0.25265392781316298</v>
          </cell>
          <cell r="R842">
            <v>0.23297872340425499</v>
          </cell>
          <cell r="S842">
            <v>0.14118895966029699</v>
          </cell>
          <cell r="T842">
            <v>4.9893842887473401E-2</v>
          </cell>
          <cell r="U842">
            <v>0.67303609341825898</v>
          </cell>
          <cell r="V842">
            <v>0.485138004246284</v>
          </cell>
          <cell r="W842">
            <v>0</v>
          </cell>
          <cell r="X842">
            <v>1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2</v>
          </cell>
          <cell r="AF842">
            <v>1</v>
          </cell>
          <cell r="AG842">
            <v>4</v>
          </cell>
          <cell r="AH842" t="str">
            <v>list(list(c(-91.879011, -91.874517, -91.874034, -91.873901, -91.871437, -91.871459, -91.866699, -91.859256, -91.859506, -91.859259, -91.859332, -91.864371, -91.864388, -91.864711, -91.864952, -91.869231, -91.869204, -91.874243, -91.87418, -91.874649, -91.874175, -91.874122, -91.876508, -91.875812, -91.874091, -91.87407, -91.879012, -91.879011, 43.190542, 43.190605, 43.18948, 43.192461, 43.192465, 43.193814, 43.190614, 43.190501, 43.181702, 43.181638, 43.176095, 43.176108, 43.168874, 43.168867, 43.167187, 
43.167149, 43.168778, 43.168871, 43.177409, 43.177442, 43.179156, 43.183359, 43.183379, 43.185551, 43.185756, 43.187135, 43.189125, 43.190542)))</v>
          </cell>
        </row>
        <row r="843">
          <cell r="A843">
            <v>1958980</v>
          </cell>
          <cell r="B843" t="str">
            <v>Olin city, Iowa</v>
          </cell>
          <cell r="C843">
            <v>651</v>
          </cell>
          <cell r="D843">
            <v>51932</v>
          </cell>
          <cell r="E843">
            <v>0.2</v>
          </cell>
          <cell r="F843">
            <v>0.30662020905923298</v>
          </cell>
          <cell r="G843">
            <v>0.20557491289198601</v>
          </cell>
          <cell r="H843">
            <v>0.214</v>
          </cell>
          <cell r="I843">
            <v>0.313</v>
          </cell>
          <cell r="J843">
            <v>-6.73352435530086E-2</v>
          </cell>
          <cell r="K843">
            <v>0.562105263157894</v>
          </cell>
          <cell r="L843">
            <v>0.13554216867469801</v>
          </cell>
          <cell r="M843">
            <v>0.27874564459930301</v>
          </cell>
          <cell r="N843">
            <v>0.158940397350993</v>
          </cell>
          <cell r="O843">
            <v>0.88428874734607199</v>
          </cell>
          <cell r="P843">
            <v>0.97983014861995699</v>
          </cell>
          <cell r="Q843">
            <v>0.98938428874734596</v>
          </cell>
          <cell r="R843">
            <v>0.99148936170212698</v>
          </cell>
          <cell r="S843">
            <v>0.322717622080679</v>
          </cell>
          <cell r="T843">
            <v>0.80785562632696395</v>
          </cell>
          <cell r="U843">
            <v>0.67940552016985101</v>
          </cell>
          <cell r="V843">
            <v>0.87261146496815201</v>
          </cell>
          <cell r="W843">
            <v>2</v>
          </cell>
          <cell r="X843">
            <v>2</v>
          </cell>
          <cell r="Y843">
            <v>2</v>
          </cell>
          <cell r="Z843">
            <v>2</v>
          </cell>
          <cell r="AA843">
            <v>2</v>
          </cell>
          <cell r="AB843">
            <v>0</v>
          </cell>
          <cell r="AC843">
            <v>1</v>
          </cell>
          <cell r="AD843">
            <v>2</v>
          </cell>
          <cell r="AE843">
            <v>2</v>
          </cell>
          <cell r="AF843">
            <v>2</v>
          </cell>
          <cell r="AG843">
            <v>17</v>
          </cell>
          <cell r="AH843" t="str">
            <v>list(list(c(-91.151623, -91.136041, -91.131848, -91.131842, -91.131859, -91.131865, -91.131878, -91.151675, -91.151623, 42.005185, 42.005051, 42.00507, 42.004213, 41.998037, 41.996186, 41.990257, 41.990576, 42.005185)))</v>
          </cell>
        </row>
        <row r="844">
          <cell r="A844">
            <v>1962130</v>
          </cell>
          <cell r="B844" t="str">
            <v>Peosta city, Iowa</v>
          </cell>
          <cell r="C844">
            <v>1908</v>
          </cell>
          <cell r="D844">
            <v>120833</v>
          </cell>
          <cell r="E844">
            <v>2.8999999999999901E-2</v>
          </cell>
          <cell r="F844">
            <v>6.1728395061728301E-2</v>
          </cell>
          <cell r="G844">
            <v>7.8703703703703706E-2</v>
          </cell>
          <cell r="H844">
            <v>4.0999999999999898E-2</v>
          </cell>
          <cell r="I844">
            <v>0.20599999999999999</v>
          </cell>
          <cell r="J844">
            <v>0.38562091503267898</v>
          </cell>
          <cell r="K844">
            <v>0.29152542372881302</v>
          </cell>
          <cell r="L844">
            <v>0.117166212534059</v>
          </cell>
          <cell r="M844">
            <v>0.149691358024691</v>
          </cell>
          <cell r="N844">
            <v>0.98454746136865301</v>
          </cell>
          <cell r="O844">
            <v>9.9787685774946899E-2</v>
          </cell>
          <cell r="P844">
            <v>0.31634819532908698</v>
          </cell>
          <cell r="Q844">
            <v>0.83545647558386404</v>
          </cell>
          <cell r="R844">
            <v>0.71276595744680804</v>
          </cell>
          <cell r="S844">
            <v>4.1401273885350302E-2</v>
          </cell>
          <cell r="T844">
            <v>9.1295116772823703E-2</v>
          </cell>
          <cell r="U844">
            <v>0.59978768577494601</v>
          </cell>
          <cell r="V844">
            <v>0.32590233545647501</v>
          </cell>
          <cell r="W844">
            <v>0</v>
          </cell>
          <cell r="X844">
            <v>0</v>
          </cell>
          <cell r="Y844">
            <v>0</v>
          </cell>
          <cell r="Z844">
            <v>2</v>
          </cell>
          <cell r="AA844">
            <v>2</v>
          </cell>
          <cell r="AB844">
            <v>0</v>
          </cell>
          <cell r="AC844">
            <v>0</v>
          </cell>
          <cell r="AD844">
            <v>0</v>
          </cell>
          <cell r="AE844">
            <v>1</v>
          </cell>
          <cell r="AF844">
            <v>0</v>
          </cell>
          <cell r="AG844">
            <v>5</v>
          </cell>
          <cell r="AH844" t="str">
            <v>list(list(c(-90.870927, -90.860242, -90.860171, -90.850392, -90.850261, -90.838822, -90.836178, -90.832552, -90.830897, -90.830876, -90.82968, -90.821115, -90.821001, -90.811349, -90.801494, -90.801509, -90.811331, -90.821116, -90.826233, -90.830275, -90.830612, -90.832703, -90.840464, -90.840531, -90.846594, -90.850024, -90.856287, -90.869939, -90.869939, -90.871021, -90.870927, 42.44968, 42.447803, 42.454934, 42.454744, 42.462085, 42.462073, 42.460176, 42.454809, 42.454805, 42.449498, 42.447512, 
42.447372, 42.443823, 42.443766, 42.443679, 42.439985, 42.440182, 42.440401, 42.440851, 42.440868, 42.431349, 42.432935, 42.432986, 42.441016, 42.441343, 42.442414, 42.441231, 42.441279, 42.443003, 42.442995, 42.44968)))</v>
          </cell>
        </row>
        <row r="845">
          <cell r="A845">
            <v>1925995</v>
          </cell>
          <cell r="B845" t="str">
            <v>Evansdale city, Iowa</v>
          </cell>
          <cell r="C845">
            <v>4561</v>
          </cell>
          <cell r="D845">
            <v>60397</v>
          </cell>
          <cell r="E845">
            <v>0.24</v>
          </cell>
          <cell r="F845">
            <v>0.23290203327171899</v>
          </cell>
          <cell r="G845">
            <v>7.1164510166358594E-2</v>
          </cell>
          <cell r="H845">
            <v>6.2E-2</v>
          </cell>
          <cell r="I845">
            <v>0.28999999999999998</v>
          </cell>
          <cell r="J845">
            <v>-3.9991580719848402E-2</v>
          </cell>
          <cell r="K845">
            <v>0.584572490706319</v>
          </cell>
          <cell r="L845">
            <v>2.52252252252252E-2</v>
          </cell>
          <cell r="M845">
            <v>0.31053604436229199</v>
          </cell>
          <cell r="N845">
            <v>0.34105960264900598</v>
          </cell>
          <cell r="O845">
            <v>0.93312101910828005</v>
          </cell>
          <cell r="P845">
            <v>0.94267515923566803</v>
          </cell>
          <cell r="Q845">
            <v>0.806794055201698</v>
          </cell>
          <cell r="R845">
            <v>0.85638297872340396</v>
          </cell>
          <cell r="S845">
            <v>0.234607218683651</v>
          </cell>
          <cell r="T845">
            <v>0.84713375796178303</v>
          </cell>
          <cell r="U845">
            <v>0.152866242038216</v>
          </cell>
          <cell r="V845">
            <v>0.934182590233545</v>
          </cell>
          <cell r="W845">
            <v>1</v>
          </cell>
          <cell r="X845">
            <v>2</v>
          </cell>
          <cell r="Y845">
            <v>2</v>
          </cell>
          <cell r="Z845">
            <v>2</v>
          </cell>
          <cell r="AA845">
            <v>2</v>
          </cell>
          <cell r="AB845">
            <v>0</v>
          </cell>
          <cell r="AC845">
            <v>1</v>
          </cell>
          <cell r="AD845">
            <v>2</v>
          </cell>
          <cell r="AE845">
            <v>0</v>
          </cell>
          <cell r="AF845">
            <v>2</v>
          </cell>
          <cell r="AG845">
            <v>14</v>
          </cell>
          <cell r="AH845" t="str">
            <v>list(list(c(-92.309688, -92.307201, -92.301035, -92.302604, -92.297981, -92.294096, -92.292928, -92.293567, -92.294029, -92.293964, -92.288143, -92.268273, -92.263376, -92.261349, -92.263356, -92.26326, -92.261726, -92.263572, -92.263615, -92.264779, -92.265752, -92.265795, -92.268156, -92.268168, -92.26764, -92.26459, -92.263572, -92.263521, -92.258677, -92.258734, -92.252944, -92.249007, -92.24468, -92.237497, -92.237512, -92.263703, -92.265222, -92.269093, -92.277715, -92.282668, -92.286215, -92.28797, 
-92.291021, -92.291978, -92.295188, -92.300794, -92.308255, -92.309409, -92.309976, -92.309688, 42.464153, 42.467078, 42.467167, 42.467963, 42.470143, 42.473622, 42.476023, 42.478453, 42.47889, 42.483386, 42.481481, 42.474981, 42.473379, 42.472716, 42.472709, 42.469594, 42.469316, 42.467985, 42.468636, 42.468848, 42.468691, 42.469088, 42.469099, 42.468692, 42.467561, 42.466978, 42.46698, 42.460656, 42.460642, 42.464576, 42.464735, 42.46137, 42.457514, 42.451433, 42.449218, 42.449185, 42.450485, 42.454502, 
42.459426, 42.459364, 42.458755, 42.458023, 42.455203, 42.45399, 42.453376, 42.454494, 42.458144, 42.459441, 42.46092, 42.464153)))</v>
          </cell>
        </row>
        <row r="846">
          <cell r="A846">
            <v>1986970</v>
          </cell>
          <cell r="B846" t="str">
            <v>Woodward city, Iowa</v>
          </cell>
          <cell r="C846">
            <v>1346</v>
          </cell>
          <cell r="D846">
            <v>65658</v>
          </cell>
          <cell r="E846">
            <v>7.0000000000000007E-2</v>
          </cell>
          <cell r="F846">
            <v>9.3406593406593394E-2</v>
          </cell>
          <cell r="G846">
            <v>4.1208791208791201E-2</v>
          </cell>
          <cell r="H846">
            <v>1.0999999999999999E-2</v>
          </cell>
          <cell r="I846">
            <v>0.34200000000000003</v>
          </cell>
          <cell r="J846">
            <v>0.314453125</v>
          </cell>
          <cell r="K846">
            <v>0.43695014662756598</v>
          </cell>
          <cell r="L846">
            <v>9.7989949748743699E-2</v>
          </cell>
          <cell r="M846">
            <v>0.27747252747252699</v>
          </cell>
          <cell r="N846">
            <v>0.48233995584988898</v>
          </cell>
          <cell r="O846">
            <v>0.34501061571125202</v>
          </cell>
          <cell r="P846">
            <v>0.50530785562632696</v>
          </cell>
          <cell r="Q846">
            <v>0.56157112526539199</v>
          </cell>
          <cell r="R846">
            <v>0.314893617021276</v>
          </cell>
          <cell r="S846">
            <v>0.450106157112526</v>
          </cell>
          <cell r="T846">
            <v>0.435244161358811</v>
          </cell>
          <cell r="U846">
            <v>0.51698513800424595</v>
          </cell>
          <cell r="V846">
            <v>0.86942675159235605</v>
          </cell>
          <cell r="W846">
            <v>1</v>
          </cell>
          <cell r="X846">
            <v>1</v>
          </cell>
          <cell r="Y846">
            <v>1</v>
          </cell>
          <cell r="Z846">
            <v>1</v>
          </cell>
          <cell r="AA846">
            <v>0</v>
          </cell>
          <cell r="AB846">
            <v>1</v>
          </cell>
          <cell r="AC846">
            <v>0</v>
          </cell>
          <cell r="AD846">
            <v>1</v>
          </cell>
          <cell r="AE846">
            <v>1</v>
          </cell>
          <cell r="AF846">
            <v>2</v>
          </cell>
          <cell r="AG846">
            <v>9</v>
          </cell>
          <cell r="AH846" t="str">
            <v>list(list(c(-93.931093, -93.926578, -93.926816, -93.907474, -93.907501, -93.912445, -93.912295, -93.912588, -93.919734, -93.919643, -93.917253, -93.917167, -93.915027, -93.914823, -93.913667, -93.912387, -93.912462, -93.913884, -93.913325, -93.915107, -93.915604, -93.930954, -93.931012, -93.927226, -93.927184, -93.930978, -93.931093, 41.863178, 41.863215, 41.883258, 41.883312, 41.870629, 41.870629, 41.863245, 41.849692, 41.849737, 41.84248, 41.842468, 41.838838, 41.838828, 41.834736, 41.834095, 41.831911, 
41.820628, 41.821447, 41.824058, 41.824263, 41.82062, 41.820576, 41.842534, 41.842516, 41.849743, 41.849741, 41.863178)))</v>
          </cell>
        </row>
        <row r="847">
          <cell r="A847">
            <v>1948945</v>
          </cell>
          <cell r="B847" t="str">
            <v>Manning city, Iowa</v>
          </cell>
          <cell r="C847">
            <v>1455</v>
          </cell>
          <cell r="D847">
            <v>72831</v>
          </cell>
          <cell r="E847">
            <v>7.3999999999999996E-2</v>
          </cell>
          <cell r="F847">
            <v>7.1913161465400194E-2</v>
          </cell>
          <cell r="G847">
            <v>3.6635006784260502E-2</v>
          </cell>
          <cell r="H847">
            <v>6.9999999999999897E-3</v>
          </cell>
          <cell r="I847">
            <v>0.315</v>
          </cell>
          <cell r="J847">
            <v>-0.03</v>
          </cell>
          <cell r="K847">
            <v>0.359161349134001</v>
          </cell>
          <cell r="L847">
            <v>8.7871287128712797E-2</v>
          </cell>
          <cell r="M847">
            <v>0.15875169606512801</v>
          </cell>
          <cell r="N847">
            <v>0.64348785871964598</v>
          </cell>
          <cell r="O847">
            <v>0.37685774946921402</v>
          </cell>
          <cell r="P847">
            <v>0.38004246284500998</v>
          </cell>
          <cell r="Q847">
            <v>0.49150743099787603</v>
          </cell>
          <cell r="R847">
            <v>0.25957446808510598</v>
          </cell>
          <cell r="S847">
            <v>0.33227176220806698</v>
          </cell>
          <cell r="T847">
            <v>0.19851380042462799</v>
          </cell>
          <cell r="U847">
            <v>0.450106157112526</v>
          </cell>
          <cell r="V847">
            <v>0.38959660297239901</v>
          </cell>
          <cell r="W847">
            <v>1</v>
          </cell>
          <cell r="X847">
            <v>1</v>
          </cell>
          <cell r="Y847">
            <v>1</v>
          </cell>
          <cell r="Z847">
            <v>1</v>
          </cell>
          <cell r="AA847">
            <v>0</v>
          </cell>
          <cell r="AB847">
            <v>1</v>
          </cell>
          <cell r="AC847">
            <v>1</v>
          </cell>
          <cell r="AD847">
            <v>0</v>
          </cell>
          <cell r="AE847">
            <v>1</v>
          </cell>
          <cell r="AF847">
            <v>1</v>
          </cell>
          <cell r="AG847">
            <v>8</v>
          </cell>
          <cell r="AH847" t="str">
            <v>list(list(c(-95.082975, -95.0782, -95.078293, -95.049413, -95.04933, -95.047331, -95.046769, -95.048298, -95.048321, -95.051712, -95.051652, -95.054053, -95.054051, -95.073376, -95.073359, -95.078405, -95.078322, -95.082864, -95.082975, 41.911668, 41.912707, 41.92111, 41.920942, 41.906477, 41.90647, 41.905666, 41.905661, 41.904281, 41.90428, 41.899301, 41.899315, 41.895706, 41.895745, 41.902996, 41.902902, 41.906644, 41.90661, 41.911668)))</v>
          </cell>
        </row>
        <row r="848">
          <cell r="A848">
            <v>1931980</v>
          </cell>
          <cell r="B848" t="str">
            <v>Grand Junction city, Iowa</v>
          </cell>
          <cell r="C848">
            <v>725</v>
          </cell>
          <cell r="D848">
            <v>61667</v>
          </cell>
          <cell r="E848">
            <v>0.114</v>
          </cell>
          <cell r="F848">
            <v>0.14179104477611901</v>
          </cell>
          <cell r="G848">
            <v>5.5970149253731297E-2</v>
          </cell>
          <cell r="H848">
            <v>3.5000000000000003E-2</v>
          </cell>
          <cell r="I848">
            <v>0.33</v>
          </cell>
          <cell r="J848">
            <v>-0.120145631067961</v>
          </cell>
          <cell r="K848">
            <v>0.47519582245430803</v>
          </cell>
          <cell r="L848">
            <v>6.6202090592334395E-2</v>
          </cell>
          <cell r="M848">
            <v>0.220149253731343</v>
          </cell>
          <cell r="N848">
            <v>0.383002207505518</v>
          </cell>
          <cell r="O848">
            <v>0.60934182590233499</v>
          </cell>
          <cell r="P848">
            <v>0.74840764331210097</v>
          </cell>
          <cell r="Q848">
            <v>0.69851380042462796</v>
          </cell>
          <cell r="R848">
            <v>0.65</v>
          </cell>
          <cell r="S848">
            <v>0.39490445859872603</v>
          </cell>
          <cell r="T848">
            <v>0.563694267515923</v>
          </cell>
          <cell r="U848">
            <v>0.34607218683651803</v>
          </cell>
          <cell r="V848">
            <v>0.69426751592356595</v>
          </cell>
          <cell r="W848">
            <v>1</v>
          </cell>
          <cell r="X848">
            <v>1</v>
          </cell>
          <cell r="Y848">
            <v>2</v>
          </cell>
          <cell r="Z848">
            <v>2</v>
          </cell>
          <cell r="AA848">
            <v>1</v>
          </cell>
          <cell r="AB848">
            <v>1</v>
          </cell>
          <cell r="AC848">
            <v>2</v>
          </cell>
          <cell r="AD848">
            <v>1</v>
          </cell>
          <cell r="AE848">
            <v>1</v>
          </cell>
          <cell r="AF848">
            <v>2</v>
          </cell>
          <cell r="AG848">
            <v>14</v>
          </cell>
          <cell r="AH848" t="str">
            <v>list(list(c(-94.25202, -94.242363, -94.242347, -94.239732, -94.239697, -94.232625, -94.232628, -94.228009, -94.228009, -94.222903, -94.224131, -94.224501, -94.232526, -94.232484, -94.239677, -94.239662, -94.242153, -94.24223, -94.25201, -94.252015, -94.25202, 42.034578, 42.034651, 42.038283, 42.038285, 42.041911, 42.041925, 42.039446, 42.039436, 42.035799, 42.03463, 42.033049, 42.029803, 42.029833, 42.02517, 42.025352, 42.022537, 42.022523, 42.029807, 42.029773, 42.031939, 42.034578)))</v>
          </cell>
        </row>
        <row r="849">
          <cell r="A849">
            <v>1955110</v>
          </cell>
          <cell r="B849" t="str">
            <v>Muscatine city, Iowa</v>
          </cell>
          <cell r="C849">
            <v>23797</v>
          </cell>
          <cell r="D849">
            <v>58117</v>
          </cell>
          <cell r="E849">
            <v>0.191</v>
          </cell>
          <cell r="F849">
            <v>0.17676348547717799</v>
          </cell>
          <cell r="G849">
            <v>6.4315352697095401E-2</v>
          </cell>
          <cell r="H849">
            <v>4.2999999999999997E-2</v>
          </cell>
          <cell r="I849">
            <v>0.38299999999999901</v>
          </cell>
          <cell r="J849">
            <v>3.9805994931399101E-2</v>
          </cell>
          <cell r="K849">
            <v>0.47697474649615701</v>
          </cell>
          <cell r="L849">
            <v>8.7023340697339302E-2</v>
          </cell>
          <cell r="M849">
            <v>0.33288381742738499</v>
          </cell>
          <cell r="N849">
            <v>0.28918322295805698</v>
          </cell>
          <cell r="O849">
            <v>0.870488322717622</v>
          </cell>
          <cell r="P849">
            <v>0.86305732484076403</v>
          </cell>
          <cell r="Q849">
            <v>0.76857749469214398</v>
          </cell>
          <cell r="R849">
            <v>0.73404255319148903</v>
          </cell>
          <cell r="S849">
            <v>0.64649681528662395</v>
          </cell>
          <cell r="T849">
            <v>0.57006369426751502</v>
          </cell>
          <cell r="U849">
            <v>0.44692144373672998</v>
          </cell>
          <cell r="V849">
            <v>0.95753715498938397</v>
          </cell>
          <cell r="W849">
            <v>2</v>
          </cell>
          <cell r="X849">
            <v>2</v>
          </cell>
          <cell r="Y849">
            <v>2</v>
          </cell>
          <cell r="Z849">
            <v>2</v>
          </cell>
          <cell r="AA849">
            <v>2</v>
          </cell>
          <cell r="AB849">
            <v>1</v>
          </cell>
          <cell r="AC849">
            <v>0</v>
          </cell>
          <cell r="AD849">
            <v>1</v>
          </cell>
          <cell r="AE849">
            <v>1</v>
          </cell>
          <cell r="AF849">
            <v>2</v>
          </cell>
          <cell r="AG849">
            <v>15</v>
          </cell>
          <cell r="AH849" t="str">
            <v>list(list(c(-91.161272, -91.157645, -91.157479, -91.157457, -91.160535, -91.158469, -91.158268, -91.156572, -91.138191, -91.138134, -91.118934, -91.118814, -91.109308, -91.10916, -91.090048, -91.089629, -91.089282, -91.089139, -91.089169, -91.089035, -91.09125, -91.089027, -91.088972, -91.079172, -91.040119, -91.039945, -91.035648, -91.033321, -91.034655, -91.033836, -91.026365, -91.02221, -91.019991, -91.015019, -91.015117, -91.013948, -91.013923, -91.007819, -91.007875, -91.00705, -91.005628, -91.005083, 
-91.003001, -91.002931, -90.998099, -90.998015, -90.997209, -91.002918, -91.008011, -91.007972, -91.012978, -91.01319, -91.008327, -91.008382, -91.015002, -91.015081, -91.013826, -91.013872, -91.014741, -91.010857, -91.00979, -91.012353, -91.011306, -91.01405, -91.015437, -91.016423, -91.016547, -91.017801, -91.019535, -91.020916, -91.021043, -91.021075, -91.0214637128883, -91.027787, -91.0347524997036, -91.037131, -91.039872, -91.043988, -91.0450638756385, -91.04589, -91.047819, -91.0492203780419, 
-91.050328, -91.05069830819, -91.05101, -91.05158, -91.0526992946552, -91.058597, -91.058599, -91.066134, -91.065909, -91.072079, -91.072258, -91.071708, -91.075668, -91.07988, -91.080593, -91.081064, -91.083662, -91.085234, -91.085408, -91.085742, -91.10979, -91.123097, -91.138279, -91.153895, -91.157319, -91.160128, -91.161271, -91.161272, 41.363898, 41.36385, 41.370622, 41.371595, 41.373373, 41.375534, 41.375421, 41.374678, 41.374466, 41.377964, 41.377919, 41.385249, 41.385192, 41.392525, 41.392407, 
41.408955, 41.421468, 41.427711, 41.436088, 41.446724, 41.446743, 41.448593, 41.453681, 41.45417, 41.453534, 41.464412, 41.463645, 41.463632, 41.466319, 41.468479, 41.468384, 41.47324, 41.478762, 41.47872, 41.475021, 41.475009, 41.47871, 41.478663, 41.476162, 41.476555, 41.475705, 41.476504, 41.475888, 41.478625, 41.47858, 41.477361, 41.47669, 41.469549, 41.469589, 41.471401, 41.47144, 41.461513, 41.464095, 41.456801, 41.456879, 41.453272, 41.453245, 41.449594, 41.445216, 41.445161, 41.441765, 41.441101, 
41.437854, 41.437099, 41.436716, 41.438149, 41.438558, 41.439424, 41.439834, 41.440392, 41.436754, 41.431148, 41.4241714437898, 41.423603, 41.4209298105804, 41.420017, 41.418523, 41.415897, 41.4148720333034, 41.414085, 41.4109, 41.4048392773484, 41.400049, 41.3932656272461, 41.387556, 41.385283, 41.383939148827, 41.384022, 41.38468, 41.384808, 41.389383, 41.389413, 41.389413, 41.392112, 41.391987, 41.391983, 41.391768, 41.39148, 41.389961, 41.390222, 41.39008, 41.390251, 41.370579, 41.359754, 41.359922, 
41.360153, 41.358531, 41.36205, 41.362065, 41.363898)))</v>
          </cell>
        </row>
        <row r="850">
          <cell r="A850">
            <v>1973605</v>
          </cell>
          <cell r="B850" t="str">
            <v>Sloan city, Iowa</v>
          </cell>
          <cell r="C850">
            <v>1042</v>
          </cell>
          <cell r="D850">
            <v>68125</v>
          </cell>
          <cell r="E850">
            <v>0.13900000000000001</v>
          </cell>
          <cell r="F850">
            <v>9.5923261390887193E-2</v>
          </cell>
          <cell r="G850">
            <v>0</v>
          </cell>
          <cell r="H850">
            <v>8.4000000000000005E-2</v>
          </cell>
          <cell r="I850">
            <v>0.36499999999999999</v>
          </cell>
          <cell r="J850">
            <v>7.0914696813977302E-2</v>
          </cell>
          <cell r="K850">
            <v>0.40350877192982398</v>
          </cell>
          <cell r="L850">
            <v>0</v>
          </cell>
          <cell r="M850">
            <v>0.29736211031175003</v>
          </cell>
          <cell r="N850">
            <v>0.53642384105960195</v>
          </cell>
          <cell r="O850">
            <v>0.72929936305732401</v>
          </cell>
          <cell r="P850">
            <v>0.52229299363057302</v>
          </cell>
          <cell r="Q850">
            <v>0</v>
          </cell>
          <cell r="R850">
            <v>0.92021276595744605</v>
          </cell>
          <cell r="S850">
            <v>0.56263269639065805</v>
          </cell>
          <cell r="T850">
            <v>0.31422505307855603</v>
          </cell>
          <cell r="U850">
            <v>0</v>
          </cell>
          <cell r="V850">
            <v>0.91613588110403399</v>
          </cell>
          <cell r="W850">
            <v>1</v>
          </cell>
          <cell r="X850">
            <v>2</v>
          </cell>
          <cell r="Y850">
            <v>1</v>
          </cell>
          <cell r="Z850">
            <v>0</v>
          </cell>
          <cell r="AA850">
            <v>2</v>
          </cell>
          <cell r="AB850">
            <v>1</v>
          </cell>
          <cell r="AC850">
            <v>0</v>
          </cell>
          <cell r="AD850">
            <v>0</v>
          </cell>
          <cell r="AE850">
            <v>0</v>
          </cell>
          <cell r="AF850">
            <v>2</v>
          </cell>
          <cell r="AG850">
            <v>9</v>
          </cell>
          <cell r="AH850" t="str">
            <v>list(list(c(-96.23701, -96.227354, -96.232067, -96.232128, -96.22306, -96.223099, -96.22247, -96.217578, -96.217575, -96.21583, -96.215828, -96.214073, -96.214058, -96.223357, -96.222933, -96.225425, -96.226235, -96.234676, -96.234674, -96.238046, -96.23701, 42.228878, 42.228851, 42.235227, 42.239678, 42.239672, 42.24322, 42.236058, 42.236033, 42.232483, 42.232467, 42.230706, 42.230698, 42.228602, 42.228376, 42.224074, 42.224099, 42.2283, 42.228474, 42.226476, 42.22721, 42.228878)))</v>
          </cell>
        </row>
        <row r="851">
          <cell r="A851">
            <v>1911755</v>
          </cell>
          <cell r="B851" t="str">
            <v>Cedar Falls city, Iowa</v>
          </cell>
          <cell r="C851">
            <v>40713</v>
          </cell>
          <cell r="D851">
            <v>76987</v>
          </cell>
          <cell r="E851">
            <v>0.157</v>
          </cell>
          <cell r="F851">
            <v>4.9911993965300397E-2</v>
          </cell>
          <cell r="G851">
            <v>4.02941916017098E-2</v>
          </cell>
          <cell r="H851">
            <v>3.9E-2</v>
          </cell>
          <cell r="I851">
            <v>0.312</v>
          </cell>
          <cell r="J851">
            <v>3.7009679062659097E-2</v>
          </cell>
          <cell r="K851">
            <v>0.231605091586463</v>
          </cell>
          <cell r="L851">
            <v>5.8140918828850197E-2</v>
          </cell>
          <cell r="M851">
            <v>0.30512949459391497</v>
          </cell>
          <cell r="N851">
            <v>0.72626931567328901</v>
          </cell>
          <cell r="O851">
            <v>0.80042462845010598</v>
          </cell>
          <cell r="P851">
            <v>0.23673036093418201</v>
          </cell>
          <cell r="Q851">
            <v>0.54246284501061504</v>
          </cell>
          <cell r="R851">
            <v>0.69468085106382904</v>
          </cell>
          <cell r="S851">
            <v>0.31740976645435198</v>
          </cell>
          <cell r="T851">
            <v>4.6709129511677203E-2</v>
          </cell>
          <cell r="U851">
            <v>0.29617834394904402</v>
          </cell>
          <cell r="V851">
            <v>0.92887473460721803</v>
          </cell>
          <cell r="W851">
            <v>0</v>
          </cell>
          <cell r="X851">
            <v>2</v>
          </cell>
          <cell r="Y851">
            <v>0</v>
          </cell>
          <cell r="Z851">
            <v>1</v>
          </cell>
          <cell r="AA851">
            <v>2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2</v>
          </cell>
          <cell r="AG851">
            <v>7</v>
          </cell>
          <cell r="AH851" t="str">
            <v>list(list(c(-92.504852, -92.499942, -92.499986, -92.500303, -92.500209, -92.494101, -92.487459, -92.475596, -92.475386, -92.455792, -92.436278, -92.416341, -92.416318, -92.416112, -92.41648, -92.416555, -92.41749, -92.421937, -92.425028, -92.426698, -92.428405, -92.433119, -92.433159, -92.430165, -92.425718, -92.420597, -92.416129, -92.416075, -92.415165, -92.416132, -92.411218, -92.411229, -92.408779, -92.408445, -92.406305, -92.406315, -92.40634, -92.406381, -92.406334, -92.406285, -92.40605, -92.40598, 
-92.412623, -92.436009, -92.435966, -92.436741, -92.436736, -92.465506, -92.475886, -92.475905, -92.475218, -92.47522, -92.485038, -92.485038, -92.493999, -92.494837, -92.494892, -92.481366, -92.481401, -92.4984, -92.49986, -92.499919, -92.499922, -92.499912, -92.50484, -92.504852, 42.5277, 42.527671, 42.542205, 42.555814, 42.559409, 42.559408, 42.559421, 42.559405, 42.573859, 42.57392, 42.573889, 42.574094, 42.570466, 42.55588, 42.538802, 42.538108, 42.537486, 42.536668, 42.535058, 42.53299, 42.529015, 
42.526985, 42.526659, 42.524597, 42.524828, 42.526604, 42.528724, 42.527116, 42.523928, 42.520389, 42.520321, 42.52212, 42.522085, 42.520395, 42.520106, 42.516277, 42.505677, 42.498837, 42.494889, 42.491241, 42.475759, 42.472995, 42.47305, 42.473118, 42.469499, 42.469501, 42.464245, 42.464746, 42.465067, 42.469543, 42.469543, 42.474979, 42.47499, 42.473176, 42.473183, 42.476685, 42.484093, 42.48411, 42.491327, 42.491306, 42.49131, 42.512111, 42.513122, 42.520364, 42.520393, 42.5277)))</v>
          </cell>
        </row>
        <row r="852">
          <cell r="A852">
            <v>1937605</v>
          </cell>
          <cell r="B852" t="str">
            <v>Humeston city, Iowa</v>
          </cell>
          <cell r="C852">
            <v>465</v>
          </cell>
          <cell r="D852">
            <v>58836</v>
          </cell>
          <cell r="E852">
            <v>0.16</v>
          </cell>
          <cell r="F852">
            <v>0.18039215686274501</v>
          </cell>
          <cell r="G852">
            <v>3.1372549019607801E-2</v>
          </cell>
          <cell r="H852">
            <v>1.0999999999999999E-2</v>
          </cell>
          <cell r="I852">
            <v>0.34699999999999998</v>
          </cell>
          <cell r="J852">
            <v>-5.8704453441295497E-2</v>
          </cell>
          <cell r="K852">
            <v>0.39304812834224601</v>
          </cell>
          <cell r="L852">
            <v>0.12671232876712299</v>
          </cell>
          <cell r="M852">
            <v>0.12156862745098</v>
          </cell>
          <cell r="N852">
            <v>0.31125827814569501</v>
          </cell>
          <cell r="O852">
            <v>0.80891719745222901</v>
          </cell>
          <cell r="P852">
            <v>0.87685774946921402</v>
          </cell>
          <cell r="Q852">
            <v>0.42250530785562601</v>
          </cell>
          <cell r="R852">
            <v>0.314893617021276</v>
          </cell>
          <cell r="S852">
            <v>0.485138004246284</v>
          </cell>
          <cell r="T852">
            <v>0.28556263269638998</v>
          </cell>
          <cell r="U852">
            <v>0.64012738853503104</v>
          </cell>
          <cell r="V852">
            <v>0.201698513800424</v>
          </cell>
          <cell r="W852">
            <v>2</v>
          </cell>
          <cell r="X852">
            <v>2</v>
          </cell>
          <cell r="Y852">
            <v>2</v>
          </cell>
          <cell r="Z852">
            <v>1</v>
          </cell>
          <cell r="AA852">
            <v>0</v>
          </cell>
          <cell r="AB852">
            <v>1</v>
          </cell>
          <cell r="AC852">
            <v>1</v>
          </cell>
          <cell r="AD852">
            <v>0</v>
          </cell>
          <cell r="AE852">
            <v>1</v>
          </cell>
          <cell r="AF852">
            <v>0</v>
          </cell>
          <cell r="AG852">
            <v>10</v>
          </cell>
          <cell r="AH852" t="str">
            <v>list(list(c(-93.504271, -93.500177, -93.500185, -93.501312, -93.493792, -93.494676, -93.494702, -93.48992, -93.489878, -93.49803, -93.49939, -93.504184, -93.504271, 40.86424, 40.864072, 40.866631, 40.87007, 40.870051, 40.868516, 40.863438, 40.863432, 40.85354, 40.85374, 40.855565, 40.855582, 40.86424)))</v>
          </cell>
        </row>
        <row r="853">
          <cell r="A853">
            <v>1923340</v>
          </cell>
          <cell r="B853" t="str">
            <v>Earlham city, Iowa</v>
          </cell>
          <cell r="C853">
            <v>1410</v>
          </cell>
          <cell r="D853">
            <v>115086</v>
          </cell>
          <cell r="E853">
            <v>4.7E-2</v>
          </cell>
          <cell r="F853">
            <v>0.10576923076923</v>
          </cell>
          <cell r="G853">
            <v>9.6153846153846107E-3</v>
          </cell>
          <cell r="H853">
            <v>4.2000000000000003E-2</v>
          </cell>
          <cell r="I853">
            <v>0.23899999999999999</v>
          </cell>
          <cell r="J853">
            <v>-2.7586206896551699E-2</v>
          </cell>
          <cell r="K853">
            <v>0.25163094128611302</v>
          </cell>
          <cell r="L853">
            <v>6.2404870624048703E-2</v>
          </cell>
          <cell r="M853">
            <v>0.13301282051282001</v>
          </cell>
          <cell r="N853">
            <v>0.97902869757174305</v>
          </cell>
          <cell r="O853">
            <v>0.19851380042462799</v>
          </cell>
          <cell r="P853">
            <v>0.56687898089171895</v>
          </cell>
          <cell r="Q853">
            <v>0.17197452229299301</v>
          </cell>
          <cell r="R853">
            <v>0.72659574468085097</v>
          </cell>
          <cell r="S853">
            <v>8.9171974522292904E-2</v>
          </cell>
          <cell r="T853">
            <v>6.1571125265392698E-2</v>
          </cell>
          <cell r="U853">
            <v>0.32696390658174002</v>
          </cell>
          <cell r="V853">
            <v>0.248407643312101</v>
          </cell>
          <cell r="W853">
            <v>0</v>
          </cell>
          <cell r="X853">
            <v>0</v>
          </cell>
          <cell r="Y853">
            <v>1</v>
          </cell>
          <cell r="Z853">
            <v>0</v>
          </cell>
          <cell r="AA853">
            <v>2</v>
          </cell>
          <cell r="AB853">
            <v>0</v>
          </cell>
          <cell r="AC853">
            <v>1</v>
          </cell>
          <cell r="AD853">
            <v>0</v>
          </cell>
          <cell r="AE853">
            <v>0</v>
          </cell>
          <cell r="AF853">
            <v>0</v>
          </cell>
          <cell r="AG853">
            <v>4</v>
          </cell>
          <cell r="AH853" t="str">
            <v>list(list(c(-94.130603, -94.13063, -94.127172, -94.125232, -94.123452, -94.123059, -94.1208, -94.120759, -94.113935, -94.113941, -94.117413, -94.117422, -94.113777, -94.112494, -94.112485, -94.113759, -94.113732, -94.108933, -94.108869, -94.111071, -94.111032, -94.118622, -94.118532, -94.127375, -94.12735, -94.132186, -94.130603, 41.501309, 41.503122, 41.503103, 41.503093, 41.503173, 41.499419, 41.49947, 41.497387, 41.497337, 41.498206, 41.498165, 41.500481, 41.500519, 41.499657, 41.498206, 41.498208, 
41.496305, 41.49634, 41.492839, 41.492839, 41.48913, 41.489068, 41.486865, 41.486747, 41.488978, 41.489023, 41.501309)))</v>
          </cell>
        </row>
        <row r="854">
          <cell r="A854">
            <v>1969105</v>
          </cell>
          <cell r="B854" t="str">
            <v>Royal city, Iowa</v>
          </cell>
          <cell r="C854">
            <v>379</v>
          </cell>
          <cell r="D854">
            <v>56893</v>
          </cell>
          <cell r="E854">
            <v>0.12</v>
          </cell>
          <cell r="F854">
            <v>0.10243902439024299</v>
          </cell>
          <cell r="G854">
            <v>1.46341463414634E-2</v>
          </cell>
          <cell r="H854">
            <v>3.5000000000000003E-2</v>
          </cell>
          <cell r="I854">
            <v>0.28299999999999997</v>
          </cell>
          <cell r="J854">
            <v>-0.15022421524663601</v>
          </cell>
          <cell r="K854">
            <v>0.5</v>
          </cell>
          <cell r="L854">
            <v>5.5299539170506902E-2</v>
          </cell>
          <cell r="M854">
            <v>0.117073170731707</v>
          </cell>
          <cell r="N854">
            <v>0.25938189845474602</v>
          </cell>
          <cell r="O854">
            <v>0.63269639065817396</v>
          </cell>
          <cell r="P854">
            <v>0.54883227176220795</v>
          </cell>
          <cell r="Q854">
            <v>0.21656050955414</v>
          </cell>
          <cell r="R854">
            <v>0.65</v>
          </cell>
          <cell r="S854">
            <v>0.20488322717622001</v>
          </cell>
          <cell r="T854">
            <v>0.64437367303609305</v>
          </cell>
          <cell r="U854">
            <v>0.28131634819532902</v>
          </cell>
          <cell r="V854">
            <v>0.178343949044585</v>
          </cell>
          <cell r="W854">
            <v>2</v>
          </cell>
          <cell r="X854">
            <v>1</v>
          </cell>
          <cell r="Y854">
            <v>1</v>
          </cell>
          <cell r="Z854">
            <v>0</v>
          </cell>
          <cell r="AA854">
            <v>1</v>
          </cell>
          <cell r="AB854">
            <v>0</v>
          </cell>
          <cell r="AC854">
            <v>2</v>
          </cell>
          <cell r="AD854">
            <v>1</v>
          </cell>
          <cell r="AE854">
            <v>0</v>
          </cell>
          <cell r="AF854">
            <v>0</v>
          </cell>
          <cell r="AG854">
            <v>8</v>
          </cell>
          <cell r="AH854" t="str">
            <v>list(list(c(-95.289408, -95.279533, -95.279579, -95.273704, -95.28013, -95.28971, -95.289408, 43.068492, 43.068447, 43.06457, 43.06118, 43.060841, 43.061242, 43.068492)))</v>
          </cell>
        </row>
        <row r="855">
          <cell r="A855">
            <v>1928290</v>
          </cell>
          <cell r="B855" t="str">
            <v>Fontanelle city, Iowa</v>
          </cell>
          <cell r="C855">
            <v>676</v>
          </cell>
          <cell r="D855">
            <v>67750</v>
          </cell>
          <cell r="E855">
            <v>4.9000000000000002E-2</v>
          </cell>
          <cell r="F855">
            <v>6.7137809187279102E-2</v>
          </cell>
          <cell r="G855">
            <v>3.1802120141342698E-2</v>
          </cell>
          <cell r="H855">
            <v>8.3000000000000004E-2</v>
          </cell>
          <cell r="I855">
            <v>0.36399999999999999</v>
          </cell>
          <cell r="J855">
            <v>5.9523809523809503E-3</v>
          </cell>
          <cell r="K855">
            <v>0.5</v>
          </cell>
          <cell r="L855">
            <v>0.21169916434540301</v>
          </cell>
          <cell r="M855">
            <v>0.17314487632508799</v>
          </cell>
          <cell r="N855">
            <v>0.53421633554083803</v>
          </cell>
          <cell r="O855">
            <v>0.20806794055201699</v>
          </cell>
          <cell r="P855">
            <v>0.35138004246284499</v>
          </cell>
          <cell r="Q855">
            <v>0.43205944798301399</v>
          </cell>
          <cell r="R855">
            <v>0.91595744680850999</v>
          </cell>
          <cell r="S855">
            <v>0.55732484076433098</v>
          </cell>
          <cell r="T855">
            <v>0.64437367303609305</v>
          </cell>
          <cell r="U855">
            <v>0.86411889596602898</v>
          </cell>
          <cell r="V855">
            <v>0.46496815286624199</v>
          </cell>
          <cell r="W855">
            <v>1</v>
          </cell>
          <cell r="X855">
            <v>0</v>
          </cell>
          <cell r="Y855">
            <v>1</v>
          </cell>
          <cell r="Z855">
            <v>1</v>
          </cell>
          <cell r="AA855">
            <v>2</v>
          </cell>
          <cell r="AB855">
            <v>1</v>
          </cell>
          <cell r="AC855">
            <v>0</v>
          </cell>
          <cell r="AD855">
            <v>1</v>
          </cell>
          <cell r="AE855">
            <v>2</v>
          </cell>
          <cell r="AF855">
            <v>1</v>
          </cell>
          <cell r="AG855">
            <v>10</v>
          </cell>
          <cell r="AH855" t="str">
            <v>list(list(c(-94.571074, -94.564293, -94.563699, -94.561353, -94.561382, -94.54693, -94.546856, -94.55656, -94.556569, -94.562735, -94.562723, -94.566077, -94.570886, -94.571171, -94.571074, 41.29477, 41.294738, 41.298355, 41.298333, 41.294732, 41.294636, 41.287363, 41.287445, 41.283896, 41.283916, 41.283156, 41.283926, 41.283923, 41.287514, 41.29477)))</v>
          </cell>
        </row>
        <row r="856">
          <cell r="A856">
            <v>1923475</v>
          </cell>
          <cell r="B856" t="str">
            <v>Early city, Iowa</v>
          </cell>
          <cell r="C856">
            <v>587</v>
          </cell>
          <cell r="D856">
            <v>91370</v>
          </cell>
          <cell r="E856">
            <v>8.7999999999999995E-2</v>
          </cell>
          <cell r="F856">
            <v>9.5522388059701493E-2</v>
          </cell>
          <cell r="G856">
            <v>2.6865671641791E-2</v>
          </cell>
          <cell r="H856">
            <v>0.115</v>
          </cell>
          <cell r="I856">
            <v>0.17799999999999999</v>
          </cell>
          <cell r="J856">
            <v>5.38599640933572E-2</v>
          </cell>
          <cell r="K856">
            <v>0.43371212121212099</v>
          </cell>
          <cell r="L856">
            <v>0.12760416666666599</v>
          </cell>
          <cell r="M856">
            <v>7.4626865671641701E-2</v>
          </cell>
          <cell r="N856">
            <v>0.88631346578366399</v>
          </cell>
          <cell r="O856">
            <v>0.452229299363057</v>
          </cell>
          <cell r="P856">
            <v>0.51910828025477695</v>
          </cell>
          <cell r="Q856">
            <v>0.36836518046709099</v>
          </cell>
          <cell r="R856">
            <v>0.95744680851063801</v>
          </cell>
          <cell r="S856">
            <v>1.1677282377919301E-2</v>
          </cell>
          <cell r="T856">
            <v>0.42462845010615702</v>
          </cell>
          <cell r="U856">
            <v>0.64437367303609305</v>
          </cell>
          <cell r="V856">
            <v>7.9617834394904399E-2</v>
          </cell>
          <cell r="W856">
            <v>0</v>
          </cell>
          <cell r="X856">
            <v>1</v>
          </cell>
          <cell r="Y856">
            <v>1</v>
          </cell>
          <cell r="Z856">
            <v>1</v>
          </cell>
          <cell r="AA856">
            <v>2</v>
          </cell>
          <cell r="AB856">
            <v>0</v>
          </cell>
          <cell r="AC856">
            <v>0</v>
          </cell>
          <cell r="AD856">
            <v>1</v>
          </cell>
          <cell r="AE856">
            <v>1</v>
          </cell>
          <cell r="AF856">
            <v>0</v>
          </cell>
          <cell r="AG856">
            <v>7</v>
          </cell>
          <cell r="AH856" t="str">
            <v>list(list(c(-95.157743, -95.152771, -95.152757, -95.147989, -95.148006, -95.146037, -95.146089, -95.148067, -95.148074, -95.157052, -95.157401, -95.153784, -95.153739, -95.157794, -95.157743, 42.465338, 42.465358, 42.467035, 42.467758, 42.465377, 42.465378, 42.459716, 42.459533, 42.457319, 42.457388, 42.454097, 42.454121, 42.452154, 42.451113, 42.465338)))</v>
          </cell>
        </row>
        <row r="857">
          <cell r="A857">
            <v>1901585</v>
          </cell>
          <cell r="B857" t="str">
            <v>Alton city, Iowa</v>
          </cell>
          <cell r="C857">
            <v>1248</v>
          </cell>
          <cell r="D857">
            <v>98036</v>
          </cell>
          <cell r="E857">
            <v>2.5999999999999999E-2</v>
          </cell>
          <cell r="F857">
            <v>1.35135135135135E-2</v>
          </cell>
          <cell r="G857">
            <v>2.5337837837837801E-2</v>
          </cell>
          <cell r="H857">
            <v>2.5000000000000001E-2</v>
          </cell>
          <cell r="I857">
            <v>0.2</v>
          </cell>
          <cell r="J857">
            <v>2.6315789473684199E-2</v>
          </cell>
          <cell r="K857">
            <v>0.36772777167947301</v>
          </cell>
          <cell r="L857">
            <v>8.9230769230769197E-2</v>
          </cell>
          <cell r="M857">
            <v>0.15540540540540501</v>
          </cell>
          <cell r="N857">
            <v>0.919426048565121</v>
          </cell>
          <cell r="O857">
            <v>8.5987261146496796E-2</v>
          </cell>
          <cell r="P857">
            <v>7.74946921443736E-2</v>
          </cell>
          <cell r="Q857">
            <v>0.35031847133757898</v>
          </cell>
          <cell r="R857">
            <v>0.52978723404255301</v>
          </cell>
          <cell r="S857">
            <v>3.18471337579617E-2</v>
          </cell>
          <cell r="T857">
            <v>0.22292993630573199</v>
          </cell>
          <cell r="U857">
            <v>0.46390658174097599</v>
          </cell>
          <cell r="V857">
            <v>0.36305732484076397</v>
          </cell>
          <cell r="W857">
            <v>0</v>
          </cell>
          <cell r="X857">
            <v>0</v>
          </cell>
          <cell r="Y857">
            <v>0</v>
          </cell>
          <cell r="Z857">
            <v>1</v>
          </cell>
          <cell r="AA857">
            <v>1</v>
          </cell>
          <cell r="AB857">
            <v>0</v>
          </cell>
          <cell r="AC857">
            <v>0</v>
          </cell>
          <cell r="AD857">
            <v>0</v>
          </cell>
          <cell r="AE857">
            <v>1</v>
          </cell>
          <cell r="AF857">
            <v>1</v>
          </cell>
          <cell r="AG857">
            <v>4</v>
          </cell>
          <cell r="AH857" t="str">
            <v>list(list(c(-96.002399, -95.997764, -95.998126, -96.000825, -96.002438, -96.002399, 43.001036, 43.001024, 43.000492, 42.998214, 42.997869, 43.001036)), list(c(-96.028595, -96.027261, -96.027244, -96.017288, -96.017227, -96.015224, -96.016105, -96.017218, -96.012308, -96.012311, -96.014721, -96.014721, -96.007399, -96.007397, -96.004276, -96.0036, -96.003861, -96.004413, -95.997838, -95.99754, -95.997475, -95.997454, -96.017425, -96.017488, -96.021997, -96.02191, -96.018481, -96.017388, -96.018438, 
-96.027282, -96.028595, 42.989928, 42.992449, 42.99446, 42.993925, 42.997397, 42.997391, 43.000197, 43.003189, 43.003184, 42.998602, 42.998207, 42.997389, 42.997404, 42.998144, 42.99923, 42.999564, 42.997752, 42.9974, 42.997325, 42.986104, 42.981176, 42.975311, 42.975285, 42.98258, 42.982485, 42.987204, 42.987171, 42.988098, 42.989357, 42.989415, 42.989928)))</v>
          </cell>
        </row>
        <row r="858">
          <cell r="A858">
            <v>1979950</v>
          </cell>
          <cell r="B858" t="str">
            <v>Urbandale city, Iowa</v>
          </cell>
          <cell r="C858">
            <v>45580</v>
          </cell>
          <cell r="D858">
            <v>112795</v>
          </cell>
          <cell r="E858">
            <v>6.8000000000000005E-2</v>
          </cell>
          <cell r="F858">
            <v>5.2886533310537401E-2</v>
          </cell>
          <cell r="G858">
            <v>1.7324898843106999E-2</v>
          </cell>
          <cell r="H858">
            <v>2.8999999999999901E-2</v>
          </cell>
          <cell r="I858">
            <v>0.29299999999999998</v>
          </cell>
          <cell r="J858">
            <v>0.155005954945138</v>
          </cell>
          <cell r="K858">
            <v>0.24093736256832299</v>
          </cell>
          <cell r="L858">
            <v>5.1757706868577599E-2</v>
          </cell>
          <cell r="M858">
            <v>0.203054653217074</v>
          </cell>
          <cell r="N858">
            <v>0.97350993377483397</v>
          </cell>
          <cell r="O858">
            <v>0.33014861995753703</v>
          </cell>
          <cell r="P858">
            <v>0.256900212314225</v>
          </cell>
          <cell r="Q858">
            <v>0.24628450106157099</v>
          </cell>
          <cell r="R858">
            <v>0.58191489361702098</v>
          </cell>
          <cell r="S858">
            <v>0.25053078556263197</v>
          </cell>
          <cell r="T858">
            <v>5.30785562632696E-2</v>
          </cell>
          <cell r="U858">
            <v>0.26645435244161297</v>
          </cell>
          <cell r="V858">
            <v>0.60615711252653903</v>
          </cell>
          <cell r="W858">
            <v>0</v>
          </cell>
          <cell r="X858">
            <v>1</v>
          </cell>
          <cell r="Y858">
            <v>0</v>
          </cell>
          <cell r="Z858">
            <v>0</v>
          </cell>
          <cell r="AA858">
            <v>1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1</v>
          </cell>
          <cell r="AG858">
            <v>3</v>
          </cell>
          <cell r="AH858" t="str">
            <v>list(list(c(-93.872352, -93.862648, -93.857771, -93.857715, -93.857116, -93.852871, -93.852843, -93.843297, -93.843312, -93.843368, -93.83379, -93.824143, -93.824108, -93.814465, -93.814423, -93.807219, -93.807202, -93.804112, -93.804034, -93.814337, -93.814326, -93.808915, -93.808859, -93.799177, -93.799215, -93.799245, -93.794432, -93.776786, -93.775176, -93.775067, -93.774527, -93.771411, -93.76258, -93.762572, -93.755925, -93.746192, -93.746181, -93.73644, -93.736447, -93.731616, -93.721895, 
-93.721899, -93.718311, -93.717115, -93.717225, -93.714714, -93.707018, -93.706017, -93.705429, -93.704528, -93.704163, -93.703526, -93.702531, -93.702536, -93.69758, -93.697611, -93.697618, -93.697643, -93.697657, -93.70268, -93.702567, -93.703843, -93.703793, -93.704019, -93.708601, -93.708649, -93.707344, -93.708089, -93.71228, -93.712858, -93.716323, -93.726783, -93.727426, -93.731632, -93.736418, -93.746368, -93.755924, -93.776683, -93.791515, -93.808116, -93.814297, -93.8235, -93.823921, -93.82391, 
-93.833629, -93.843226, -93.843191, -93.843188, -93.871864, -93.87221, -93.872222, -93.87224, -93.868584, -93.862544, -93.86259, -93.872275, -93.872338, -93.871462, -93.872352, 41.66909, 41.669123, 41.669128, 41.658291, 41.658251, 41.658275, 41.663699, 41.663643, 41.665401, 41.672682, 41.672611, 41.672773, 41.665524, 41.66565, 41.652969, 41.653003, 41.651147, 41.651164, 41.643921, 41.643847, 41.632979, 41.633176, 41.636651, 41.636726, 41.643959, 41.65119, 41.651216, 41.651685, 41.651258, 41.651255, 
41.651073, 41.651077, 41.652794, 41.658471, 41.658441, 41.658395, 41.65658, 41.656534, 41.653298, 41.65292, 41.653201, 41.654717, 41.654717, 41.654718, 41.65829, 41.658333, 41.658362, 41.6582, 41.657849, 41.657512, 41.657274, 41.656238, 41.655179, 41.653022, 41.65303, 41.651982, 41.648904, 41.643914, 41.63668, 41.636661, 41.629397, 41.629395, 41.622136, 41.622136, 41.622135, 41.616688, 41.616086, 41.614882, 41.614707, 41.61469, 41.614658, 41.614731, 41.614739, 41.614792, 41.614845, 41.614802, 41.61473, 
41.614878, 41.614937, 41.614885, 41.614868, 41.614756, 41.61476, 41.622127, 41.622073, 41.622133, 41.629382, 41.643753, 41.643741, 41.64374, 41.650972, 41.653449, 41.6546, 41.654625, 41.658239, 41.6582, 41.664163, 41.66529, 41.66909)))</v>
          </cell>
        </row>
        <row r="859">
          <cell r="A859">
            <v>1969330</v>
          </cell>
          <cell r="B859" t="str">
            <v>Ruthven city, Iowa</v>
          </cell>
          <cell r="C859">
            <v>725</v>
          </cell>
          <cell r="D859">
            <v>58625</v>
          </cell>
          <cell r="E859">
            <v>0.153</v>
          </cell>
          <cell r="F859">
            <v>0.156133828996282</v>
          </cell>
          <cell r="G859">
            <v>0.11524163568773201</v>
          </cell>
          <cell r="H859">
            <v>3.0000000000000001E-3</v>
          </cell>
          <cell r="I859">
            <v>0.33600000000000002</v>
          </cell>
          <cell r="J859">
            <v>-1.6282225237449099E-2</v>
          </cell>
          <cell r="K859">
            <v>0.365470852017937</v>
          </cell>
          <cell r="L859">
            <v>0.197014925373134</v>
          </cell>
          <cell r="M859">
            <v>0.141263940520446</v>
          </cell>
          <cell r="N859">
            <v>0.29911699779249401</v>
          </cell>
          <cell r="O859">
            <v>0.78662420382165599</v>
          </cell>
          <cell r="P859">
            <v>0.80148619957537104</v>
          </cell>
          <cell r="Q859">
            <v>0.92887473460721803</v>
          </cell>
          <cell r="R859">
            <v>0.22127659574468</v>
          </cell>
          <cell r="S859">
            <v>0.42675159235668703</v>
          </cell>
          <cell r="T859">
            <v>0.21656050955414</v>
          </cell>
          <cell r="U859">
            <v>0.83864118895966</v>
          </cell>
          <cell r="V859">
            <v>0.28450106157112498</v>
          </cell>
          <cell r="W859">
            <v>2</v>
          </cell>
          <cell r="X859">
            <v>2</v>
          </cell>
          <cell r="Y859">
            <v>2</v>
          </cell>
          <cell r="Z859">
            <v>2</v>
          </cell>
          <cell r="AA859">
            <v>0</v>
          </cell>
          <cell r="AB859">
            <v>1</v>
          </cell>
          <cell r="AC859">
            <v>1</v>
          </cell>
          <cell r="AD859">
            <v>0</v>
          </cell>
          <cell r="AE859">
            <v>2</v>
          </cell>
          <cell r="AF859">
            <v>0</v>
          </cell>
          <cell r="AG859">
            <v>12</v>
          </cell>
          <cell r="AH859" t="str">
            <v>list(list(c(-94.906745, -94.904509, -94.903979, -94.901401, -94.901387, -94.891486, -94.891722, -94.8882, -94.888133, -94.891321, -94.891315, -94.906389, -94.906745, 43.133611, 43.133631, 43.134889, 43.134912, 43.133665, 43.13373, 43.128216, 43.127745, 43.126347, 43.126131, 43.126513, 43.126455, 43.133611)))</v>
          </cell>
        </row>
        <row r="860">
          <cell r="A860">
            <v>1900235</v>
          </cell>
          <cell r="B860" t="str">
            <v>Ackworth city, Iowa</v>
          </cell>
          <cell r="C860">
            <v>115</v>
          </cell>
          <cell r="D860">
            <v>111094</v>
          </cell>
          <cell r="E860">
            <v>0.28000000000000003</v>
          </cell>
          <cell r="F860">
            <v>0.19354838709677399</v>
          </cell>
          <cell r="G860">
            <v>0</v>
          </cell>
          <cell r="H860">
            <v>0</v>
          </cell>
          <cell r="I860">
            <v>0.26400000000000001</v>
          </cell>
          <cell r="J860">
            <v>0.38554216867469798</v>
          </cell>
          <cell r="K860">
            <v>0.245283018867924</v>
          </cell>
          <cell r="L860">
            <v>0.162162162162162</v>
          </cell>
          <cell r="M860">
            <v>0.16129032258064499</v>
          </cell>
          <cell r="N860">
            <v>0.96578366445916097</v>
          </cell>
          <cell r="O860">
            <v>0.96178343949044498</v>
          </cell>
          <cell r="P860">
            <v>0.89490445859872603</v>
          </cell>
          <cell r="Q860">
            <v>0</v>
          </cell>
          <cell r="R860">
            <v>0</v>
          </cell>
          <cell r="S860">
            <v>0.14755838641188901</v>
          </cell>
          <cell r="T860">
            <v>5.7324840764331197E-2</v>
          </cell>
          <cell r="U860">
            <v>0.76857749469214398</v>
          </cell>
          <cell r="V860">
            <v>0.402335456475583</v>
          </cell>
          <cell r="W860">
            <v>0</v>
          </cell>
          <cell r="X860">
            <v>2</v>
          </cell>
          <cell r="Y860">
            <v>2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2</v>
          </cell>
          <cell r="AF860">
            <v>1</v>
          </cell>
          <cell r="AG860">
            <v>7</v>
          </cell>
          <cell r="AH860" t="str">
            <v>list(list(c(-93.481445, -93.476583, -93.47657, -93.466653, -93.466937, -93.466924, -93.476647, -93.476604, -93.481422, -93.481445, 41.367802, 41.36774, 41.371372, 41.371211, 41.362234, 41.35667, 41.356828, 41.366373, 41.364193, 41.367802)))</v>
          </cell>
        </row>
        <row r="861">
          <cell r="A861">
            <v>1970095</v>
          </cell>
          <cell r="B861" t="str">
            <v>St. Marys city, Iowa</v>
          </cell>
          <cell r="C861">
            <v>108</v>
          </cell>
          <cell r="D861">
            <v>77500</v>
          </cell>
          <cell r="E861">
            <v>8.3000000000000004E-2</v>
          </cell>
          <cell r="F861">
            <v>0</v>
          </cell>
          <cell r="G861">
            <v>4.54545454545454E-2</v>
          </cell>
          <cell r="H861">
            <v>0.10199999999999999</v>
          </cell>
          <cell r="I861">
            <v>0.36599999999999999</v>
          </cell>
          <cell r="J861">
            <v>-0.14960629921259799</v>
          </cell>
          <cell r="K861">
            <v>0.52439024390243905</v>
          </cell>
          <cell r="L861">
            <v>0</v>
          </cell>
          <cell r="M861">
            <v>2.27272727272727E-2</v>
          </cell>
          <cell r="N861">
            <v>0.73289183222957999</v>
          </cell>
          <cell r="O861">
            <v>0.42781316348195297</v>
          </cell>
          <cell r="P861">
            <v>0</v>
          </cell>
          <cell r="Q861">
            <v>0.59872611464968095</v>
          </cell>
          <cell r="R861">
            <v>0.95</v>
          </cell>
          <cell r="S861">
            <v>0.56900212314224996</v>
          </cell>
          <cell r="T861">
            <v>0.70806794055201605</v>
          </cell>
          <cell r="U861">
            <v>0</v>
          </cell>
          <cell r="V861">
            <v>2.9723991507430901E-2</v>
          </cell>
          <cell r="W861">
            <v>0</v>
          </cell>
          <cell r="X861">
            <v>1</v>
          </cell>
          <cell r="Y861">
            <v>0</v>
          </cell>
          <cell r="Z861">
            <v>1</v>
          </cell>
          <cell r="AA861">
            <v>2</v>
          </cell>
          <cell r="AB861">
            <v>1</v>
          </cell>
          <cell r="AC861">
            <v>2</v>
          </cell>
          <cell r="AD861">
            <v>2</v>
          </cell>
          <cell r="AE861">
            <v>0</v>
          </cell>
          <cell r="AF861">
            <v>0</v>
          </cell>
          <cell r="AG861">
            <v>9</v>
          </cell>
          <cell r="AH861" t="str">
            <v>list(list(c(-93.742727, -93.733834, -93.729906, -93.729922, -93.726584, -93.726597, -93.730233, -93.73146, -93.740348, -93.742723, -93.742727, 41.308956, 41.309031, 41.309786, 41.308034, 41.308012, 41.305032, 41.305071, 41.307258, 41.307241, 41.306515, 41.308956)))</v>
          </cell>
        </row>
        <row r="862">
          <cell r="A862">
            <v>1987240</v>
          </cell>
          <cell r="B862" t="str">
            <v>Wyoming city, Iowa</v>
          </cell>
          <cell r="C862">
            <v>523</v>
          </cell>
          <cell r="D862">
            <v>73000</v>
          </cell>
          <cell r="E862">
            <v>0.128</v>
          </cell>
          <cell r="F862">
            <v>0.101626016260162</v>
          </cell>
          <cell r="G862">
            <v>6.5040650406504003E-2</v>
          </cell>
          <cell r="H862">
            <v>9.5000000000000001E-2</v>
          </cell>
          <cell r="I862">
            <v>0.309</v>
          </cell>
          <cell r="J862">
            <v>1.55339805825242E-2</v>
          </cell>
          <cell r="K862">
            <v>0.46091644204851701</v>
          </cell>
          <cell r="L862">
            <v>0.15753424657534201</v>
          </cell>
          <cell r="M862">
            <v>0.26829268292682901</v>
          </cell>
          <cell r="N862">
            <v>0.64790286975717404</v>
          </cell>
          <cell r="O862">
            <v>0.67834394904458595</v>
          </cell>
          <cell r="P862">
            <v>0.54564755838641099</v>
          </cell>
          <cell r="Q862">
            <v>0.772823779193206</v>
          </cell>
          <cell r="R862">
            <v>0.93936170212765902</v>
          </cell>
          <cell r="S862">
            <v>0.30360934182590199</v>
          </cell>
          <cell r="T862">
            <v>0.51380042462844999</v>
          </cell>
          <cell r="U862">
            <v>0.75371549893842804</v>
          </cell>
          <cell r="V862">
            <v>0.84501061571125202</v>
          </cell>
          <cell r="W862">
            <v>1</v>
          </cell>
          <cell r="X862">
            <v>2</v>
          </cell>
          <cell r="Y862">
            <v>1</v>
          </cell>
          <cell r="Z862">
            <v>2</v>
          </cell>
          <cell r="AA862">
            <v>2</v>
          </cell>
          <cell r="AB862">
            <v>0</v>
          </cell>
          <cell r="AC862">
            <v>0</v>
          </cell>
          <cell r="AD862">
            <v>1</v>
          </cell>
          <cell r="AE862">
            <v>2</v>
          </cell>
          <cell r="AF862">
            <v>2</v>
          </cell>
          <cell r="AG862">
            <v>13</v>
          </cell>
          <cell r="AH862" t="str">
            <v>list(list(c(-91.014631, -91.01461, -90.995633, -90.995779, -91.013653, -91.014633, -91.014631, 42.055974, 42.063169, 42.063185, 42.055918, 42.055869, 42.055864, 42.055974)))</v>
          </cell>
        </row>
        <row r="863">
          <cell r="A863">
            <v>1900865</v>
          </cell>
          <cell r="B863" t="str">
            <v>Albert City city, Iowa</v>
          </cell>
          <cell r="C863">
            <v>677</v>
          </cell>
          <cell r="D863">
            <v>80972</v>
          </cell>
          <cell r="E863">
            <v>0.129</v>
          </cell>
          <cell r="F863">
            <v>8.8967971530249101E-2</v>
          </cell>
          <cell r="G863">
            <v>3.91459074733096E-2</v>
          </cell>
          <cell r="H863">
            <v>5.7999999999999899E-2</v>
          </cell>
          <cell r="I863">
            <v>0.432</v>
          </cell>
          <cell r="J863">
            <v>-3.1473533619456297E-2</v>
          </cell>
          <cell r="K863">
            <v>0.43103448275862</v>
          </cell>
          <cell r="L863">
            <v>0.15105740181268801</v>
          </cell>
          <cell r="M863">
            <v>8.8967971530249101E-2</v>
          </cell>
          <cell r="N863">
            <v>0.78918322295805698</v>
          </cell>
          <cell r="O863">
            <v>0.68471337579617797</v>
          </cell>
          <cell r="P863">
            <v>0.483014861995753</v>
          </cell>
          <cell r="Q863">
            <v>0.52972399150743099</v>
          </cell>
          <cell r="R863">
            <v>0.840425531914893</v>
          </cell>
          <cell r="S863">
            <v>0.80254777070063699</v>
          </cell>
          <cell r="T863">
            <v>0.40764331210191002</v>
          </cell>
          <cell r="U863">
            <v>0.73036093418258996</v>
          </cell>
          <cell r="V863">
            <v>0.105095541401273</v>
          </cell>
          <cell r="W863">
            <v>0</v>
          </cell>
          <cell r="X863">
            <v>2</v>
          </cell>
          <cell r="Y863">
            <v>1</v>
          </cell>
          <cell r="Z863">
            <v>1</v>
          </cell>
          <cell r="AA863">
            <v>2</v>
          </cell>
          <cell r="AB863">
            <v>2</v>
          </cell>
          <cell r="AC863">
            <v>1</v>
          </cell>
          <cell r="AD863">
            <v>1</v>
          </cell>
          <cell r="AE863">
            <v>2</v>
          </cell>
          <cell r="AF863">
            <v>0</v>
          </cell>
          <cell r="AG863">
            <v>12</v>
          </cell>
          <cell r="AH863" t="str">
            <v>list(list(c(-94.953264, -94.950305, -94.948197, -94.946692, -94.946217, -94.943427, -94.943419, -94.945154, -94.944678, -94.948322, -94.948293, -94.953241, -94.953264, 42.792399, 42.792376, 42.787093, 42.785256, 42.78917, 42.789164, 42.777896, 42.777894, 42.776786, 42.776782, 42.770655, 42.770656, 42.792399)))</v>
          </cell>
        </row>
        <row r="864">
          <cell r="A864">
            <v>1975630</v>
          </cell>
          <cell r="B864" t="str">
            <v>Storm Lake city, Iowa</v>
          </cell>
          <cell r="C864">
            <v>11269</v>
          </cell>
          <cell r="D864">
            <v>62765</v>
          </cell>
          <cell r="E864">
            <v>7.0000000000000007E-2</v>
          </cell>
          <cell r="F864">
            <v>0.11949685534591099</v>
          </cell>
          <cell r="G864">
            <v>5.7106918238993699E-2</v>
          </cell>
          <cell r="H864">
            <v>4.3999999999999997E-2</v>
          </cell>
          <cell r="I864">
            <v>0.29699999999999999</v>
          </cell>
          <cell r="J864">
            <v>6.31132075471698E-2</v>
          </cell>
          <cell r="K864">
            <v>0.60731743445415498</v>
          </cell>
          <cell r="L864">
            <v>5.9790376369699798E-2</v>
          </cell>
          <cell r="M864">
            <v>0.178113207547169</v>
          </cell>
          <cell r="N864">
            <v>0.40728476821192</v>
          </cell>
          <cell r="O864">
            <v>0.34501061571125202</v>
          </cell>
          <cell r="P864">
            <v>0.63906581740976598</v>
          </cell>
          <cell r="Q864">
            <v>0.70700636942675099</v>
          </cell>
          <cell r="R864">
            <v>0.73829787234042499</v>
          </cell>
          <cell r="S864">
            <v>0.26539278131634803</v>
          </cell>
          <cell r="T864">
            <v>0.88535031847133705</v>
          </cell>
          <cell r="U864">
            <v>0.30891719745222901</v>
          </cell>
          <cell r="V864">
            <v>0.48832271762208002</v>
          </cell>
          <cell r="W864">
            <v>1</v>
          </cell>
          <cell r="X864">
            <v>1</v>
          </cell>
          <cell r="Y864">
            <v>1</v>
          </cell>
          <cell r="Z864">
            <v>2</v>
          </cell>
          <cell r="AA864">
            <v>2</v>
          </cell>
          <cell r="AB864">
            <v>0</v>
          </cell>
          <cell r="AC864">
            <v>0</v>
          </cell>
          <cell r="AD864">
            <v>2</v>
          </cell>
          <cell r="AE864">
            <v>0</v>
          </cell>
          <cell r="AF864">
            <v>1</v>
          </cell>
          <cell r="AG864">
            <v>10</v>
          </cell>
          <cell r="AH864" t="str">
            <v>list(list(c(-95.245436, -95.239748, -95.238551, -95.234672, -95.230238, -95.231972, -95.230269, -95.230288, -95.230248, -95.2327, -95.232715, -95.230276, -95.230282, -95.225337, -95.225354, -95.215572, -95.215568, -95.210621, -95.210547, -95.200711, -95.20073, -95.195799, -95.195936, -95.198678, -95.198675, -95.19559, -95.195674, -95.190936, -95.190993, -95.186103, -95.186112, -95.184887, -95.177884, -95.177867, -95.177402, -95.177385, -95.176274, -95.176285, -95.171393, -95.171343, -95.16152, -95.161494, 
-95.158403, -95.158373, -95.151689, -95.151639, -95.156689, -95.156682, -95.158083, -95.158066, -95.166318, -95.166334, -95.171188, -95.171209, -95.172507, -95.175405, -95.175379, -95.178295, -95.180066, -95.185568, -95.184297, -95.186909, -95.191163, -95.195094, -95.194964, -95.195338, -95.20102, -95.203095, -95.210116, -95.210459, -95.212298, -95.213752, -95.219649, -95.223793, -95.230393, -95.233336, -95.234029, -95.237205, -95.238346, -95.238424, -95.236914, -95.235781, -95.235473, -95.236321, 
-95.235847, -95.235934, -95.234715, -95.234753, -95.237996, -95.237997, -95.239627, -95.239739, -95.244647, -95.244748, -95.245436, 42.633373, 42.633414, 42.636074, 42.640142, 42.643178, 42.646198, 42.646211, 42.647509, 42.651822, 42.652572, 42.654746, 42.654289, 42.661968, 42.661959, 42.651121, 42.651072, 42.653364, 42.653356, 42.669192, 42.669147, 42.66499, 42.665296, 42.66306, 42.663057, 42.661933, 42.661939, 42.655967, 42.655967, 42.651166, 42.65105, 42.648073, 42.647441, 42.647416, 42.646451, 
42.64645, 42.645146, 42.645143, 42.647411, 42.647392, 42.640946, 42.64087, 42.638295, 42.638289, 42.636464, 42.636453, 42.628427, 42.628486, 42.626286, 42.6263, 42.622683, 42.622782, 42.626387, 42.626432, 42.622227, 42.624314, 42.624299, 42.625448, 42.631494, 42.632435, 42.633274, 42.633815, 42.635095, 42.635816, 42.634757, 42.633162, 42.633742, 42.636507, 42.637265, 42.637436, 42.637425, 42.639858, 42.64086, 42.642426, 42.642652, 42.64221, 42.640632, 42.637632, 42.637063, 42.636057, 42.635939, 42.634251, 
42.631767, 42.627493, 42.626636, 42.623985, 42.618877, 42.618878, 42.615257, 42.615239, 42.616963, 42.616951, 42.62623, 42.626212, 42.632574, 42.633373)))</v>
          </cell>
        </row>
        <row r="865">
          <cell r="A865">
            <v>1970050</v>
          </cell>
          <cell r="B865" t="str">
            <v>St. Lucas city, Iowa</v>
          </cell>
          <cell r="C865">
            <v>167</v>
          </cell>
          <cell r="D865">
            <v>104375</v>
          </cell>
          <cell r="E865">
            <v>5.7999999999999899E-2</v>
          </cell>
          <cell r="F865">
            <v>1.8181818181818101E-2</v>
          </cell>
          <cell r="G865">
            <v>0</v>
          </cell>
          <cell r="H865">
            <v>0</v>
          </cell>
          <cell r="I865">
            <v>0.24299999999999999</v>
          </cell>
          <cell r="J865">
            <v>0.16783216783216701</v>
          </cell>
          <cell r="K865">
            <v>0.41836734693877498</v>
          </cell>
          <cell r="L865">
            <v>0.31168831168831101</v>
          </cell>
          <cell r="M865">
            <v>9.0909090909090898E-2</v>
          </cell>
          <cell r="N865">
            <v>0.94591611479028603</v>
          </cell>
          <cell r="O865">
            <v>0.26220806794055201</v>
          </cell>
          <cell r="P865">
            <v>9.4479830148619895E-2</v>
          </cell>
          <cell r="Q865">
            <v>0</v>
          </cell>
          <cell r="R865">
            <v>0</v>
          </cell>
          <cell r="S865">
            <v>9.5541401273885301E-2</v>
          </cell>
          <cell r="T865">
            <v>0.36624203821655998</v>
          </cell>
          <cell r="U865">
            <v>0.94585987261146498</v>
          </cell>
          <cell r="V865">
            <v>0.10828025477707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1</v>
          </cell>
          <cell r="AE865">
            <v>2</v>
          </cell>
          <cell r="AF865">
            <v>0</v>
          </cell>
          <cell r="AG865">
            <v>3</v>
          </cell>
          <cell r="AH865" t="str">
            <v>list(list(c(-91.943165, -91.938247, -91.938243, -91.933404, -91.933362, -91.929339, -91.928257, -91.928326, -91.932541, -91.936786, -91.937949, -91.943131, -91.943165, 43.067568, 43.067408, 43.070658, 43.070533, 43.06904, 43.068821, 43.069565, 43.06296, 43.062998, 43.062431, 43.066032, 43.066199, 43.067568)))</v>
          </cell>
        </row>
        <row r="866">
          <cell r="A866">
            <v>1986250</v>
          </cell>
          <cell r="B866" t="str">
            <v>Windsor Heights city, Iowa</v>
          </cell>
          <cell r="C866">
            <v>5252</v>
          </cell>
          <cell r="D866">
            <v>91707</v>
          </cell>
          <cell r="E866">
            <v>6.2E-2</v>
          </cell>
          <cell r="F866">
            <v>8.65859129654553E-2</v>
          </cell>
          <cell r="G866">
            <v>4.7106325706594801E-2</v>
          </cell>
          <cell r="H866">
            <v>1.39999999999999E-2</v>
          </cell>
          <cell r="I866">
            <v>0.35599999999999998</v>
          </cell>
          <cell r="J866">
            <v>8.0658436213991699E-2</v>
          </cell>
          <cell r="K866">
            <v>0.210251046025104</v>
          </cell>
          <cell r="L866">
            <v>7.5487349647449103E-2</v>
          </cell>
          <cell r="M866">
            <v>0.26917900403768502</v>
          </cell>
          <cell r="N866">
            <v>0.88852097130242802</v>
          </cell>
          <cell r="O866">
            <v>0.28343949044585898</v>
          </cell>
          <cell r="P866">
            <v>0.47558386411889497</v>
          </cell>
          <cell r="Q866">
            <v>0.61783439490445802</v>
          </cell>
          <cell r="R866">
            <v>0.35957446808510601</v>
          </cell>
          <cell r="S866">
            <v>0.52123142250530696</v>
          </cell>
          <cell r="T866">
            <v>3.0785562632696301E-2</v>
          </cell>
          <cell r="U866">
            <v>0.386411889596603</v>
          </cell>
          <cell r="V866">
            <v>0.84713375796178303</v>
          </cell>
          <cell r="W866">
            <v>0</v>
          </cell>
          <cell r="X866">
            <v>0</v>
          </cell>
          <cell r="Y866">
            <v>1</v>
          </cell>
          <cell r="Z866">
            <v>1</v>
          </cell>
          <cell r="AA866">
            <v>1</v>
          </cell>
          <cell r="AB866">
            <v>1</v>
          </cell>
          <cell r="AC866">
            <v>0</v>
          </cell>
          <cell r="AD866">
            <v>0</v>
          </cell>
          <cell r="AE866">
            <v>1</v>
          </cell>
          <cell r="AF866">
            <v>2</v>
          </cell>
          <cell r="AG866">
            <v>7</v>
          </cell>
          <cell r="AH866" t="str">
            <v>list(list(c(-93.726783, -93.716323, -93.712858, -93.71228, -93.708089, -93.703758, -93.703769, -93.703769, -93.703679, -93.703658, -93.703561, -93.703559, -93.703548, -93.709578, -93.712796, -93.713036, -93.713302, -93.715511, -93.716761, -93.718133, -93.718153, -93.718511, -93.718595, -93.718101, -93.718095, -93.718873, -93.719514, -93.719585, -93.725353, -93.725379, -93.726742, -93.726783, 41.614731, 41.614658, 41.61469, 41.614707, 41.614882, 41.614886, 41.607646, 41.607193, 41.600437, 41.600437, 
41.593157, 41.593014, 41.591837, 41.591832, 41.591841, 41.591842, 41.591562, 41.591568, 41.592114, 41.59271, 41.59341, 41.595965, 41.596417, 41.599604, 41.60038, 41.600382, 41.601275, 41.607693, 41.607661, 41.608444, 41.608447, 41.614731)))</v>
          </cell>
        </row>
        <row r="867">
          <cell r="A867">
            <v>1933960</v>
          </cell>
          <cell r="B867" t="str">
            <v>Hampton city, Iowa</v>
          </cell>
          <cell r="C867">
            <v>4337</v>
          </cell>
          <cell r="D867">
            <v>47088</v>
          </cell>
          <cell r="E867">
            <v>0.18099999999999999</v>
          </cell>
          <cell r="F867">
            <v>0.12059471365638701</v>
          </cell>
          <cell r="G867">
            <v>2.97356828193832E-2</v>
          </cell>
          <cell r="H867">
            <v>4.8000000000000001E-2</v>
          </cell>
          <cell r="I867">
            <v>0.42799999999999999</v>
          </cell>
          <cell r="J867">
            <v>-2.7796458193230199E-2</v>
          </cell>
          <cell r="K867">
            <v>0.49807220469681002</v>
          </cell>
          <cell r="L867">
            <v>8.6519114688128701E-2</v>
          </cell>
          <cell r="M867">
            <v>0.18777533039647501</v>
          </cell>
          <cell r="N867">
            <v>8.0573951434878499E-2</v>
          </cell>
          <cell r="O867">
            <v>0.84713375796178303</v>
          </cell>
          <cell r="P867">
            <v>0.64649681528662395</v>
          </cell>
          <cell r="Q867">
            <v>0.40021231422505299</v>
          </cell>
          <cell r="R867">
            <v>0.76489361702127601</v>
          </cell>
          <cell r="S867">
            <v>0.78556263269639004</v>
          </cell>
          <cell r="T867">
            <v>0.64225053078556205</v>
          </cell>
          <cell r="U867">
            <v>0.44267515923566803</v>
          </cell>
          <cell r="V867">
            <v>0.53397027600849201</v>
          </cell>
          <cell r="W867">
            <v>2</v>
          </cell>
          <cell r="X867">
            <v>2</v>
          </cell>
          <cell r="Y867">
            <v>1</v>
          </cell>
          <cell r="Z867">
            <v>1</v>
          </cell>
          <cell r="AA867">
            <v>2</v>
          </cell>
          <cell r="AB867">
            <v>2</v>
          </cell>
          <cell r="AC867">
            <v>1</v>
          </cell>
          <cell r="AD867">
            <v>1</v>
          </cell>
          <cell r="AE867">
            <v>1</v>
          </cell>
          <cell r="AF867">
            <v>1</v>
          </cell>
          <cell r="AG867">
            <v>14</v>
          </cell>
          <cell r="AH867" t="str">
            <v>list(list(c(-93.231933, -93.222168, -93.221903, -93.221894, -93.221858, -93.214409, -93.214877, -93.215031, -93.182771, -93.182736, -93.182652, -93.182818, -93.182831, -93.20255, -93.207359, -93.217282, -93.217343, -93.22225, -93.22231, -93.231975, -93.231933, 42.730928, 42.730921, 42.747722, 42.748296, 42.75261, 42.752619, 42.754902, 42.759794, 42.759822, 42.749104, 42.738454, 42.738009, 42.730907, 42.73094, 42.730932, 42.730921, 42.724286, 42.724286, 42.71614, 42.716142, 42.730928)))</v>
          </cell>
        </row>
        <row r="868">
          <cell r="A868">
            <v>1901855</v>
          </cell>
          <cell r="B868" t="str">
            <v>Ames city, Iowa</v>
          </cell>
          <cell r="C868">
            <v>66427</v>
          </cell>
          <cell r="D868">
            <v>60991</v>
          </cell>
          <cell r="E868">
            <v>0.255</v>
          </cell>
          <cell r="F868">
            <v>5.0378126817917299E-2</v>
          </cell>
          <cell r="G868">
            <v>2.6294357184409499E-2</v>
          </cell>
          <cell r="H868">
            <v>5.7999999999999899E-2</v>
          </cell>
          <cell r="I868">
            <v>0.33799999999999902</v>
          </cell>
          <cell r="J868">
            <v>0.12654964809632799</v>
          </cell>
          <cell r="K868">
            <v>0.138704725823834</v>
          </cell>
          <cell r="L868">
            <v>8.6658821012089396E-2</v>
          </cell>
          <cell r="M868">
            <v>0.34896257514058499</v>
          </cell>
          <cell r="N868">
            <v>0.35982339955849801</v>
          </cell>
          <cell r="O868">
            <v>0.94904458598726105</v>
          </cell>
          <cell r="P868">
            <v>0.23885350318471299</v>
          </cell>
          <cell r="Q868">
            <v>0.35987261146496802</v>
          </cell>
          <cell r="R868">
            <v>0.840425531914893</v>
          </cell>
          <cell r="S868">
            <v>0.436305732484076</v>
          </cell>
          <cell r="T868">
            <v>6.3694267515923501E-3</v>
          </cell>
          <cell r="U868">
            <v>0.44585987261146498</v>
          </cell>
          <cell r="V868">
            <v>0.968152866242038</v>
          </cell>
          <cell r="W868">
            <v>1</v>
          </cell>
          <cell r="X868">
            <v>2</v>
          </cell>
          <cell r="Y868">
            <v>0</v>
          </cell>
          <cell r="Z868">
            <v>1</v>
          </cell>
          <cell r="AA868">
            <v>2</v>
          </cell>
          <cell r="AB868">
            <v>1</v>
          </cell>
          <cell r="AC868">
            <v>0</v>
          </cell>
          <cell r="AD868">
            <v>0</v>
          </cell>
          <cell r="AE868">
            <v>1</v>
          </cell>
          <cell r="AF868">
            <v>2</v>
          </cell>
          <cell r="AG868">
            <v>10</v>
          </cell>
          <cell r="AH868" t="str">
            <v>list(list(c(-93.698722, -93.686232, -93.686026, -93.688385, -93.688372, -93.684689, -93.684728, -93.686039, -93.686049, -93.688295, -93.688224, -93.695987, -93.697079, -93.683557, -93.683559, -93.683521, -93.671454, -93.6715, -93.668953, -93.668919, -93.664008, -93.663987, -93.659119, -93.65908, -93.659196, -93.65628, -93.657096, -93.658089, -93.659222, -93.661029, -93.666772, -93.668155, -93.66414, -93.664153, -93.668987, -93.669019, -93.666776, -93.666718, -93.659369, -93.659341, -93.660942, -93.660938, 
-93.659338, -93.659319, -93.647724, -93.643139, -93.647308, -93.648969, -93.649419, -93.649491, -93.644855, -93.644859, -93.626923, -93.626925, -93.627487, -93.625506, -93.625502, -93.622181, -93.623394, -93.623943, -93.623954, -93.624037, -93.622014, -93.621853, -93.620155, -93.619792, -93.619754, -93.615796, -93.615751, -93.615731, -93.617878, -93.616327, -93.614282, -93.613694, -93.615244, -93.612269, -93.612174, -93.612105, -93.611964, -93.6116, -93.610775, -93.610734, -93.609975, -93.603461, 
-93.603397, -93.601038, -93.596112, -93.600583, -93.600567, -93.596059, -93.59683, -93.595997, -93.595981, -93.594422, -93.593242, -93.589149, -93.589061, -93.586408, -93.586392, -93.586389, -93.585085, -93.581517, -93.581517, -93.581485, -93.570315, -93.570348, -93.569578, -93.560519, -93.560547, -93.554431, -93.554377, -93.552615, -93.531337, -93.530053, -93.521575, -93.521568, -93.521423, -93.526251, -93.526225, -93.531072, -93.531078, -93.545806, -93.545805, -93.540853, -93.542536, -93.542537, 
-93.550765, -93.550728, -93.571828, -93.571708, -93.572506, -93.575746, -93.581159, -93.5812, -93.581193, -93.579729, -93.579708, -93.581123, -93.581119, -93.581165, -93.586851, -93.590865, -93.594212, -93.59378, -93.591145, -93.591462, -93.595606, -93.595598, -93.595582, -93.610179, -93.611216, -93.611629, -93.617485, -93.618899, -93.619831, -93.619829, -93.623612, -93.624465, -93.629442, -93.629476, -93.627953, -93.628087, -93.639299, -93.646197, -93.648948, -93.64899, -93.653846, -93.653948, -93.664928, 
-93.6616, -93.663299, -93.663253, -93.659225, -93.658804, -93.657653, -93.656038, -93.655199, -93.652565, -93.649207, -93.649212, -93.65111, -93.655291, -93.655329, -93.658888, -93.658882, -93.658874, -93.658878, -93.658883, -93.668662, -93.668728, -93.673183, -93.674929, -93.678611, -93.698693, -93.698712, -93.696268, -93.693219, -93.69321, -93.698745, -93.698722, 42.029972, 42.029918, 42.026494, 42.026452, 42.023089, 42.023282, 42.028313, 42.028323, 42.030057, 42.030036, 42.034514, 42.034548, 42.03893, 
42.037455, 42.037713, 42.037709, 42.036539, 42.038124, 42.038125, 42.045346, 42.045359, 42.047577, 42.047577, 42.048846, 42.056227, 42.056236, 42.05667, 42.057237, 42.056933, 42.057935, 42.057853, 42.061437, 42.061648, 42.063465, 42.063462, 42.069693, 42.069014, 42.070791, 42.070718, 42.067076, 42.067077, 42.065914, 42.065298, 42.063453, 42.063516, 42.057399, 42.063514, 42.065881, 42.06711, 42.076117, 42.076095, 42.077907, 42.077942, 42.076559, 42.076314, 42.075554, 42.073629, 42.07238, 42.067057, 
42.062537, 42.062481, 42.061735, 42.061738, 42.061302, 42.061289, 42.062511, 42.063418, 42.063412, 42.060037, 42.058291, 42.058306, 42.05628, 42.057096, 42.055051, 42.052952, 42.052132, 42.05193, 42.051302, 42.051136, 42.051138, 42.051136, 42.049352, 42.04934, 42.049175, 42.045779, 42.045759, 42.045742, 42.045429, 42.039093, 42.039052, 42.037012, 42.035033, 42.034476, 42.034435, 42.034399, 42.034473, 42.0361, 42.03609, 42.041729, 42.048909, 42.048888, 42.048906, 42.049023, 42.054225, 42.054093, 42.041739, 
42.041749, 42.041811, 42.034595, 42.034632, 42.030616, 42.030635, 42.029559, 42.02949, 42.029016, 42.028695, 42.023133, 42.023106, 42.012264, 42.012238, 42.01592, 42.015823, 42.014332, 42.014346, 42.012403, 42.008991, 42.008981, 42.015813, 42.015632, 42.012674, 42.009854, 42.007798, 42.007341, 42.007099, 42.006642, 42.006734, 42.005195, 42.005185, 42.004082, 42.003926, 42.005063, 42.005817, 42.005629, 42.003897, 41.99887, 41.997394, 41.997387, 41.986684, 41.986031, 41.986007, 41.986009, 41.98932, 
41.989269, 41.990168, 41.987791, 41.979297, 41.979302, 41.974935, 41.97599, 41.980404, 41.980367, 41.986551, 41.986558, 41.98658, 41.983192, 41.986589, 41.986603, 41.99382, 41.993862, 41.995642, 41.995644, 41.998518, 41.998475, 42.000023, 41.998419, 41.998827, 42.000776, 42.003593, 42.005631, 42.006457, 42.006456, 42.006466, 42.003487, 42.003474, 42.002865, 42.00281, 42.002354, 42.001061, 42.001181, 42.006974, 42.00715, 42.007469, 42.008567, 42.014576, 42.015503, 42.01553, 42.015555, 42.022824, 42.022767, 
42.029972), c(-93.654746, -93.654781, -93.654231, -93.654035, -93.655675, -93.654746, 41.998463, 41.997045, 41.997081, 42.000619, 41.998722, 41.998463), c(-93.644839, -93.639978, -93.640002, -93.637538, -93.637536, -93.63998, -93.64001, -93.644846, -93.644839, 42.067129, 42.067013, 42.065066, 42.063803, 42.067146, 42.067162, 42.07077, 42.070732, 42.067129)))</v>
          </cell>
        </row>
        <row r="869">
          <cell r="A869">
            <v>1933150</v>
          </cell>
          <cell r="B869" t="str">
            <v>Griswold city, Iowa</v>
          </cell>
          <cell r="C869">
            <v>994</v>
          </cell>
          <cell r="D869">
            <v>55000</v>
          </cell>
          <cell r="E869">
            <v>0.13300000000000001</v>
          </cell>
          <cell r="F869">
            <v>7.7981651376146793E-2</v>
          </cell>
          <cell r="G869">
            <v>2.5229357798165101E-2</v>
          </cell>
          <cell r="H869">
            <v>1.6E-2</v>
          </cell>
          <cell r="I869">
            <v>0.38799999999999901</v>
          </cell>
          <cell r="J869">
            <v>-4.0540540540540501E-2</v>
          </cell>
          <cell r="K869">
            <v>0.42485549132947897</v>
          </cell>
          <cell r="L869">
            <v>9.5435684647302899E-2</v>
          </cell>
          <cell r="M869">
            <v>0.15825688073394401</v>
          </cell>
          <cell r="N869">
            <v>0.21523178807946999</v>
          </cell>
          <cell r="O869">
            <v>0.709129511677282</v>
          </cell>
          <cell r="P869">
            <v>0.41932059447983</v>
          </cell>
          <cell r="Q869">
            <v>0.34713375796178297</v>
          </cell>
          <cell r="R869">
            <v>0.39361702127659498</v>
          </cell>
          <cell r="S869">
            <v>0.66985138004246203</v>
          </cell>
          <cell r="T869">
            <v>0.386411889596603</v>
          </cell>
          <cell r="U869">
            <v>0.49256900212314197</v>
          </cell>
          <cell r="V869">
            <v>0.386411889596603</v>
          </cell>
          <cell r="W869">
            <v>2</v>
          </cell>
          <cell r="X869">
            <v>2</v>
          </cell>
          <cell r="Y869">
            <v>1</v>
          </cell>
          <cell r="Z869">
            <v>1</v>
          </cell>
          <cell r="AA869">
            <v>1</v>
          </cell>
          <cell r="AB869">
            <v>1</v>
          </cell>
          <cell r="AC869">
            <v>1</v>
          </cell>
          <cell r="AD869">
            <v>1</v>
          </cell>
          <cell r="AE869">
            <v>1</v>
          </cell>
          <cell r="AF869">
            <v>1</v>
          </cell>
          <cell r="AG869">
            <v>12</v>
          </cell>
          <cell r="AH869" t="str">
            <v>list(list(c(-95.148302, -95.146731, -95.146755, -95.138056, -95.137097, -95.132418, -95.132448, -95.140678, -95.139621, -95.141401, -95.142723, -95.146867, -95.146848, -95.148236, -95.148302, 41.234734, 41.234723, 41.238898, 41.239488, 41.241814, 41.241839, 41.228064, 41.228082, 41.232298, 41.232042, 41.229147, 41.228037, 41.230148, 41.231695, 41.234734)))</v>
          </cell>
        </row>
        <row r="870">
          <cell r="A870">
            <v>1968295</v>
          </cell>
          <cell r="B870" t="str">
            <v>Rockwell City city, Iowa</v>
          </cell>
          <cell r="C870">
            <v>2240</v>
          </cell>
          <cell r="D870">
            <v>56741</v>
          </cell>
          <cell r="E870">
            <v>0.104</v>
          </cell>
          <cell r="F870">
            <v>0.14407814407814401</v>
          </cell>
          <cell r="G870">
            <v>0.11111111111111099</v>
          </cell>
          <cell r="H870">
            <v>1.7999999999999999E-2</v>
          </cell>
          <cell r="I870">
            <v>0.6</v>
          </cell>
          <cell r="J870">
            <v>0.31070801638384998</v>
          </cell>
          <cell r="K870">
            <v>0.55652173913043401</v>
          </cell>
          <cell r="L870">
            <v>9.8017621145374406E-2</v>
          </cell>
          <cell r="M870">
            <v>0.20390720390720299</v>
          </cell>
          <cell r="N870">
            <v>0.253863134657836</v>
          </cell>
          <cell r="O870">
            <v>0.55732484076433098</v>
          </cell>
          <cell r="P870">
            <v>0.76114649681528601</v>
          </cell>
          <cell r="Q870">
            <v>0.92144373673036095</v>
          </cell>
          <cell r="R870">
            <v>0.41702127659574401</v>
          </cell>
          <cell r="S870">
            <v>0.96921443736730295</v>
          </cell>
          <cell r="T870">
            <v>0.79193205944798295</v>
          </cell>
          <cell r="U870">
            <v>0.51910828025477695</v>
          </cell>
          <cell r="V870">
            <v>0.61252653927813105</v>
          </cell>
          <cell r="W870">
            <v>2</v>
          </cell>
          <cell r="X870">
            <v>1</v>
          </cell>
          <cell r="Y870">
            <v>2</v>
          </cell>
          <cell r="Z870">
            <v>2</v>
          </cell>
          <cell r="AA870">
            <v>1</v>
          </cell>
          <cell r="AB870">
            <v>2</v>
          </cell>
          <cell r="AC870">
            <v>0</v>
          </cell>
          <cell r="AD870">
            <v>2</v>
          </cell>
          <cell r="AE870">
            <v>1</v>
          </cell>
          <cell r="AF870">
            <v>1</v>
          </cell>
          <cell r="AG870">
            <v>14</v>
          </cell>
          <cell r="AH870" t="str">
            <v>list(list(c(-94.649654, -94.649689, -94.630199, -94.611963, -94.61196, -94.600837, -94.602162, -94.602058, -94.606989, -94.606977, -94.611855, -94.630033, -94.649574, -94.649818, -94.649654, 42.398895, 42.413327, 42.413319, 42.413414, 42.395284, 42.395263, 42.394761, 42.386182, 42.386203, 42.384397, 42.384382, 42.384322, 42.384294, 42.398752, 42.398895)))</v>
          </cell>
        </row>
        <row r="871">
          <cell r="A871">
            <v>1919720</v>
          </cell>
          <cell r="B871" t="str">
            <v>Delmar city, Iowa</v>
          </cell>
          <cell r="C871">
            <v>542</v>
          </cell>
          <cell r="D871">
            <v>68750</v>
          </cell>
          <cell r="E871">
            <v>4.2000000000000003E-2</v>
          </cell>
          <cell r="F871">
            <v>9.4059405940594004E-2</v>
          </cell>
          <cell r="G871">
            <v>4.95049504950495E-2</v>
          </cell>
          <cell r="H871">
            <v>4.8000000000000001E-2</v>
          </cell>
          <cell r="I871">
            <v>0.29099999999999998</v>
          </cell>
          <cell r="J871">
            <v>3.2380952380952302E-2</v>
          </cell>
          <cell r="K871">
            <v>0.36826347305389201</v>
          </cell>
          <cell r="L871">
            <v>9.8039215686274508E-3</v>
          </cell>
          <cell r="M871">
            <v>0.14851485148514801</v>
          </cell>
          <cell r="N871">
            <v>0.55298013245033095</v>
          </cell>
          <cell r="O871">
            <v>0.16348195329087001</v>
          </cell>
          <cell r="P871">
            <v>0.50955414012738798</v>
          </cell>
          <cell r="Q871">
            <v>0.64755838641188901</v>
          </cell>
          <cell r="R871">
            <v>0.76489361702127601</v>
          </cell>
          <cell r="S871">
            <v>0.243099787685774</v>
          </cell>
          <cell r="T871">
            <v>0.226114649681528</v>
          </cell>
          <cell r="U871">
            <v>0.11464968152866201</v>
          </cell>
          <cell r="V871">
            <v>0.32059447983014799</v>
          </cell>
          <cell r="W871">
            <v>1</v>
          </cell>
          <cell r="X871">
            <v>0</v>
          </cell>
          <cell r="Y871">
            <v>1</v>
          </cell>
          <cell r="Z871">
            <v>1</v>
          </cell>
          <cell r="AA871">
            <v>2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5</v>
          </cell>
          <cell r="AH871" t="str">
            <v>list(list(c(-90.616507, -90.611864, -90.611933, -90.602334, -90.602249, -90.599342, -90.599303, -90.597363, -90.597328, -90.602174, -90.60203, -90.60458, -90.604033, -90.61174, -90.611776, -90.616545, -90.616507, 42.003682, 42.003662, 42.007271, 42.007273, 42.003683, 42.003712, 42.001322, 42.001452, 42.000336, 42.00035, 41.991651, 41.991667, 41.989163, 41.989114, 41.996395, 41.996384, 42.003682)))</v>
          </cell>
        </row>
        <row r="872">
          <cell r="A872">
            <v>1903520</v>
          </cell>
          <cell r="B872" t="str">
            <v>Atlantic city, Iowa</v>
          </cell>
          <cell r="C872">
            <v>6792</v>
          </cell>
          <cell r="D872">
            <v>61141</v>
          </cell>
          <cell r="E872">
            <v>0.17399999999999999</v>
          </cell>
          <cell r="F872">
            <v>0.15424716344679501</v>
          </cell>
          <cell r="G872">
            <v>4.6611468874578302E-2</v>
          </cell>
          <cell r="H872">
            <v>1.0999999999999999E-2</v>
          </cell>
          <cell r="I872">
            <v>0.35899999999999999</v>
          </cell>
          <cell r="J872">
            <v>-4.4994375703037097E-2</v>
          </cell>
          <cell r="K872">
            <v>0.48160873080032301</v>
          </cell>
          <cell r="L872">
            <v>8.83421861895443E-2</v>
          </cell>
          <cell r="M872">
            <v>0.30512112848819301</v>
          </cell>
          <cell r="N872">
            <v>0.36644591611478999</v>
          </cell>
          <cell r="O872">
            <v>0.83545647558386404</v>
          </cell>
          <cell r="P872">
            <v>0.79830148619957497</v>
          </cell>
          <cell r="Q872">
            <v>0.61252653927813105</v>
          </cell>
          <cell r="R872">
            <v>0.314893617021276</v>
          </cell>
          <cell r="S872">
            <v>0.54033970276008403</v>
          </cell>
          <cell r="T872">
            <v>0.58917197452229297</v>
          </cell>
          <cell r="U872">
            <v>0.452229299363057</v>
          </cell>
          <cell r="V872">
            <v>0.92781316348195297</v>
          </cell>
          <cell r="W872">
            <v>1</v>
          </cell>
          <cell r="X872">
            <v>2</v>
          </cell>
          <cell r="Y872">
            <v>2</v>
          </cell>
          <cell r="Z872">
            <v>1</v>
          </cell>
          <cell r="AA872">
            <v>0</v>
          </cell>
          <cell r="AB872">
            <v>1</v>
          </cell>
          <cell r="AC872">
            <v>1</v>
          </cell>
          <cell r="AD872">
            <v>1</v>
          </cell>
          <cell r="AE872">
            <v>1</v>
          </cell>
          <cell r="AF872">
            <v>2</v>
          </cell>
          <cell r="AG872">
            <v>12</v>
          </cell>
          <cell r="AH872" t="str">
            <v>list(list(c(-95.061339, -95.060337, -95.058727, -95.052349, -95.048157, -95.041081, -95.036004, -95.032872, -95.030015, -95.029804, -95.027767, -95.027796, -95.023882, -95.003315, -94.983845, -94.984119, -94.976999, -94.974516, -94.971686, -94.971697, -94.974515, -94.974514, -94.976899, -94.977378, -94.977372, -94.97931, -94.979308, -94.984131, -94.984133, -94.983939, -94.984131, -95.013132, -95.041088, -95.047559, -95.062821, -95.061339, 41.380945, 41.384559, 41.386434, 41.390048, 41.392769, 41.396851, 
41.399766, 41.402098, 41.406305, 41.407609, 41.410993, 41.413784, 41.417781, 41.417782, 41.417578, 41.405913, 41.404989, 41.405103, 41.405383, 41.403799, 41.403816, 41.402946, 41.402955, 41.402025, 41.400218, 41.40023, 41.398709, 41.398725, 41.396658, 41.383202, 41.378491, 41.37846, 41.37846, 41.378518, 41.378681, 41.380945)))</v>
          </cell>
        </row>
        <row r="873">
          <cell r="A873">
            <v>1923115</v>
          </cell>
          <cell r="B873" t="str">
            <v>Dyersville city, Iowa</v>
          </cell>
          <cell r="C873">
            <v>4477</v>
          </cell>
          <cell r="D873">
            <v>83559</v>
          </cell>
          <cell r="E873">
            <v>4.9000000000000002E-2</v>
          </cell>
          <cell r="F873">
            <v>4.3062200956937802E-2</v>
          </cell>
          <cell r="G873">
            <v>3.5619351408825002E-2</v>
          </cell>
          <cell r="H873">
            <v>3.2000000000000001E-2</v>
          </cell>
          <cell r="I873">
            <v>0.245</v>
          </cell>
          <cell r="J873">
            <v>0.103252833908329</v>
          </cell>
          <cell r="K873">
            <v>0.46457426973275301</v>
          </cell>
          <cell r="L873">
            <v>4.1666666666666602E-2</v>
          </cell>
          <cell r="M873">
            <v>0.186071238702817</v>
          </cell>
          <cell r="N873">
            <v>0.81898454746136795</v>
          </cell>
          <cell r="O873">
            <v>0.20806794055201699</v>
          </cell>
          <cell r="P873">
            <v>0.20276008492569</v>
          </cell>
          <cell r="Q873">
            <v>0.47664543524416098</v>
          </cell>
          <cell r="R873">
            <v>0.61702127659574402</v>
          </cell>
          <cell r="S873">
            <v>9.9787685774946899E-2</v>
          </cell>
          <cell r="T873">
            <v>0.52653927813163404</v>
          </cell>
          <cell r="U873">
            <v>0.22399150743099699</v>
          </cell>
          <cell r="V873">
            <v>0.52547770700636898</v>
          </cell>
          <cell r="W873">
            <v>0</v>
          </cell>
          <cell r="X873">
            <v>0</v>
          </cell>
          <cell r="Y873">
            <v>0</v>
          </cell>
          <cell r="Z873">
            <v>1</v>
          </cell>
          <cell r="AA873">
            <v>1</v>
          </cell>
          <cell r="AB873">
            <v>0</v>
          </cell>
          <cell r="AC873">
            <v>0</v>
          </cell>
          <cell r="AD873">
            <v>1</v>
          </cell>
          <cell r="AE873">
            <v>0</v>
          </cell>
          <cell r="AF873">
            <v>1</v>
          </cell>
          <cell r="AG873">
            <v>4</v>
          </cell>
          <cell r="AH873" t="str">
            <v>list(list(c(-91.174998, -91.169438, -91.168416, -91.167839, -91.158645, -91.158666, -91.153781, -91.1538, -91.1449, -91.14403, -91.144139, -91.151568, -91.151578, -91.153101, -91.153111, -91.173407, -91.173436, -91.168538, -91.168627, -91.173556, -91.173576, -91.163759, -91.163373, -91.161568, -91.154047, -91.153901, -91.149101, -91.149131, -91.153895, -91.153838, -91.145861, -91.148705, -91.144061, -91.144075, -91.13422, -91.134219, -91.122941, -91.122804, -91.12046, -91.120437, -91.113, -91.114309, 
-91.114402, -91.109507, -91.109506, -91.113409, -91.113388, -91.110985, -91.111628, -91.111068, -91.109516, -91.104546, -91.104569, -91.099722, -91.09966, -91.097782, -91.096953, -91.093045, -91.093036, -91.090016, -91.084811, -91.083271, -91.072298, -91.07239, -91.064977, -91.050146, -91.050137, -91.051605, -91.050136, -91.050152, -91.055084, -91.055099, -91.056063, -91.056076, -91.057543, -91.057543, -91.060037, -91.064947, -91.064949, -91.060144, -91.062153, -91.064958, -91.064956, -91.069911, 
-91.06987, -91.089746, -91.089761, -91.094579, -91.094575, -91.094592, -91.094595, -91.097534, -91.097621, -91.103739, -91.107437, -91.107422, -91.103413, -91.103601, -91.101543, -91.100186, -91.100681, -91.095156, -91.095111, -91.097555, -91.097521, -91.100366, -91.099216, -91.102616, -91.107267, -91.107369, -91.111419, -91.112492, -91.114998, -91.115766, -91.117213, -91.122046, -91.122084, -91.13089, -91.134195, -91.143993, -91.143995, -91.150422, -91.150361, -91.155317, -91.155329, -91.175001, 
-91.174998, 42.471133, 42.471624, 42.472789, 42.47141, 42.471448, 42.475007, 42.474885, 42.478515, 42.478518, 42.474981, 42.482187, 42.482157, 42.483955, 42.483951, 42.48543, 42.48514, 42.486276, 42.486319, 42.489369, 42.489333, 42.494083, 42.492119, 42.490905, 42.490085, 42.489504, 42.49069, 42.490159, 42.489193, 42.489495, 42.485784, 42.485861, 42.485588, 42.484399, 42.493124, 42.493137, 42.493104, 42.493263, 42.494823, 42.494847, 42.493255, 42.493363, 42.494798, 42.498861, 42.498919, 42.497099, 
42.497077, 42.495281, 42.495303, 42.493368, 42.494156, 42.493422, 42.493458, 42.497116, 42.497144, 42.495955, 42.496745, 42.496234, 42.497102, 42.494929, 42.496623, 42.496598, 42.497174, 42.49716, 42.50445, 42.504424, 42.504412, 42.497075, 42.49708, 42.495242, 42.489849, 42.489807, 42.491587, 42.491594, 42.49514, 42.495148, 42.496247, 42.497113, 42.497119, 42.499012, 42.498434, 42.499262, 42.501408, 42.500791, 42.500811, 42.493491, 42.49337, 42.496513, 42.493937, 42.473292, 42.471257, 42.46997, 42.469836, 
42.467054, 42.468858, 42.468747, 42.468028, 42.467878, 42.465534, 42.465532, 42.464671, 42.466188, 42.466123, 42.458883, 42.4589, 42.453953, 42.455677, 42.456379, 42.459501, 42.459814, 42.462543, 42.462561, 42.463839, 42.464353, 42.463345, 42.464327, 42.464351, 42.471259, 42.471262, 42.471269, 42.471258, 42.470766, 42.470821, 42.464458, 42.464458, 42.467619, 42.467664, 42.471133)))</v>
          </cell>
        </row>
        <row r="874">
          <cell r="A874">
            <v>1912900</v>
          </cell>
          <cell r="B874" t="str">
            <v>Charter Oak city, Iowa</v>
          </cell>
          <cell r="C874">
            <v>535</v>
          </cell>
          <cell r="D874">
            <v>53042</v>
          </cell>
          <cell r="E874">
            <v>7.5999999999999998E-2</v>
          </cell>
          <cell r="F874">
            <v>0.24894514767932399</v>
          </cell>
          <cell r="G874">
            <v>0.16033755274261599</v>
          </cell>
          <cell r="H874">
            <v>9.0999999999999998E-2</v>
          </cell>
          <cell r="I874">
            <v>0.49</v>
          </cell>
          <cell r="J874">
            <v>6.5737051792828599E-2</v>
          </cell>
          <cell r="K874">
            <v>0.63390663390663304</v>
          </cell>
          <cell r="L874">
            <v>1.65975103734439E-2</v>
          </cell>
          <cell r="M874">
            <v>0.265822784810126</v>
          </cell>
          <cell r="N874">
            <v>0.175496688741721</v>
          </cell>
          <cell r="O874">
            <v>0.38535031847133699</v>
          </cell>
          <cell r="P874">
            <v>0.95541401273885296</v>
          </cell>
          <cell r="Q874">
            <v>0.97558386411889597</v>
          </cell>
          <cell r="R874">
            <v>0.930851063829787</v>
          </cell>
          <cell r="S874">
            <v>0.902335456475583</v>
          </cell>
          <cell r="T874">
            <v>0.92569002123142197</v>
          </cell>
          <cell r="U874">
            <v>0.13163481953290801</v>
          </cell>
          <cell r="V874">
            <v>0.84076433121019101</v>
          </cell>
          <cell r="W874">
            <v>2</v>
          </cell>
          <cell r="X874">
            <v>1</v>
          </cell>
          <cell r="Y874">
            <v>2</v>
          </cell>
          <cell r="Z874">
            <v>2</v>
          </cell>
          <cell r="AA874">
            <v>2</v>
          </cell>
          <cell r="AB874">
            <v>2</v>
          </cell>
          <cell r="AC874">
            <v>0</v>
          </cell>
          <cell r="AD874">
            <v>2</v>
          </cell>
          <cell r="AE874">
            <v>0</v>
          </cell>
          <cell r="AF874">
            <v>2</v>
          </cell>
          <cell r="AG874">
            <v>15</v>
          </cell>
          <cell r="AH874" t="str">
            <v>list(list(c(-95.601134, -95.594714, -95.594849, -95.586651, -95.586762, -95.583813, -95.580039, -95.580044, -95.584925, -95.584988, -95.594838, -95.599135, -95.595593, -95.595869, -95.597776, -95.600263, -95.601134, 42.068534, 42.070082, 42.074393, 42.074309, 42.071379, 42.070717, 42.069405, 42.06618, 42.066166, 42.062559, 42.062587, 42.065717, 42.06625, 42.069266, 42.066794, 42.066547, 42.068534)))</v>
          </cell>
        </row>
        <row r="875">
          <cell r="A875">
            <v>1926400</v>
          </cell>
          <cell r="B875" t="str">
            <v>Fairfax city, Iowa</v>
          </cell>
          <cell r="C875">
            <v>2828</v>
          </cell>
          <cell r="D875">
            <v>114375</v>
          </cell>
          <cell r="E875">
            <v>6.2E-2</v>
          </cell>
          <cell r="F875">
            <v>5.6974459724950799E-2</v>
          </cell>
          <cell r="G875">
            <v>3.4381139489194502E-2</v>
          </cell>
          <cell r="H875">
            <v>1.7999999999999999E-2</v>
          </cell>
          <cell r="I875">
            <v>0.26</v>
          </cell>
          <cell r="J875">
            <v>0.33207724917569398</v>
          </cell>
          <cell r="K875">
            <v>0.28840125391849503</v>
          </cell>
          <cell r="L875">
            <v>2.6768642447418702E-2</v>
          </cell>
          <cell r="M875">
            <v>0.17681728880157099</v>
          </cell>
          <cell r="N875">
            <v>0.97682119205298001</v>
          </cell>
          <cell r="O875">
            <v>0.28343949044585898</v>
          </cell>
          <cell r="P875">
            <v>0.288747346072186</v>
          </cell>
          <cell r="Q875">
            <v>0.46602972399150699</v>
          </cell>
          <cell r="R875">
            <v>0.41702127659574401</v>
          </cell>
          <cell r="S875">
            <v>0.13375796178343899</v>
          </cell>
          <cell r="T875">
            <v>8.8110403397027595E-2</v>
          </cell>
          <cell r="U875">
            <v>0.160297239915074</v>
          </cell>
          <cell r="V875">
            <v>0.47983014861995699</v>
          </cell>
          <cell r="W875">
            <v>0</v>
          </cell>
          <cell r="X875">
            <v>0</v>
          </cell>
          <cell r="Y875">
            <v>0</v>
          </cell>
          <cell r="Z875">
            <v>1</v>
          </cell>
          <cell r="AA875">
            <v>1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1</v>
          </cell>
          <cell r="AG875">
            <v>3</v>
          </cell>
          <cell r="AH875" t="str">
            <v>list(list(c(-91.79649, -91.793656, -91.793764, -91.788885, -91.788907, -91.792641, -91.792657, -91.791018, -91.793854, -91.794168, -91.774826, -91.774566, -91.769717, -91.769694, -91.7575, -91.755236, -91.755086, -91.759932, -91.759853, -91.772518, -91.772483, -91.774317, -91.774175, -91.767526, -91.764769, -91.774142, -91.76464, -91.76447, -91.76428, -91.764267, -91.759412, -91.759233, -91.773812, -91.77397, -91.776582, -91.778743, -91.778628, -91.783457, -91.783658, -91.78599, -91.790192, -91.792039, 
-91.792109, -91.796235, -91.79649, 41.919405, 41.919569, 41.923716, 41.923779, 41.925506, 41.925495, 41.926504, 41.927434, 41.927413, 41.94564, 41.945701, 41.934806, 41.934749, 41.93308, 41.938198, 41.938163, 41.930982, 41.93102, 41.927387, 41.927479, 41.926402, 41.926388, 41.922178, 41.922205, 41.920722, 41.920422, 41.920433, 41.920109, 41.914093, 41.913634, 41.913646, 41.905573, 41.905662, 41.912928, 41.91293, 41.910199, 41.905614, 41.905614, 41.912917, 41.912875, 41.911697, 41.910692, 41.912873, 
41.912836, 41.919405)))</v>
          </cell>
        </row>
        <row r="876">
          <cell r="A876">
            <v>1945660</v>
          </cell>
          <cell r="B876" t="str">
            <v>Liscomb city, Iowa</v>
          </cell>
          <cell r="C876">
            <v>291</v>
          </cell>
          <cell r="D876">
            <v>84042</v>
          </cell>
          <cell r="E876">
            <v>4.7E-2</v>
          </cell>
          <cell r="F876">
            <v>5.6000000000000001E-2</v>
          </cell>
          <cell r="G876">
            <v>6.4000000000000001E-2</v>
          </cell>
          <cell r="H876">
            <v>6.9999999999999897E-3</v>
          </cell>
          <cell r="I876">
            <v>0.35299999999999998</v>
          </cell>
          <cell r="J876">
            <v>-3.32225913621262E-2</v>
          </cell>
          <cell r="K876">
            <v>0.56132075471698095</v>
          </cell>
          <cell r="L876">
            <v>4.6511627906976702E-2</v>
          </cell>
          <cell r="M876">
            <v>0.16800000000000001</v>
          </cell>
          <cell r="N876">
            <v>0.82450331125827803</v>
          </cell>
          <cell r="O876">
            <v>0.19851380042462799</v>
          </cell>
          <cell r="P876">
            <v>0.27813163481953201</v>
          </cell>
          <cell r="Q876">
            <v>0.76433121019108197</v>
          </cell>
          <cell r="R876">
            <v>0.25957446808510598</v>
          </cell>
          <cell r="S876">
            <v>0.50849256900212303</v>
          </cell>
          <cell r="T876">
            <v>0.806794055201698</v>
          </cell>
          <cell r="U876">
            <v>0.24416135881104001</v>
          </cell>
          <cell r="V876">
            <v>0.43099787685774898</v>
          </cell>
          <cell r="W876">
            <v>0</v>
          </cell>
          <cell r="X876">
            <v>0</v>
          </cell>
          <cell r="Y876">
            <v>0</v>
          </cell>
          <cell r="Z876">
            <v>2</v>
          </cell>
          <cell r="AA876">
            <v>0</v>
          </cell>
          <cell r="AB876">
            <v>1</v>
          </cell>
          <cell r="AC876">
            <v>1</v>
          </cell>
          <cell r="AD876">
            <v>2</v>
          </cell>
          <cell r="AE876">
            <v>0</v>
          </cell>
          <cell r="AF876">
            <v>1</v>
          </cell>
          <cell r="AG876">
            <v>7</v>
          </cell>
          <cell r="AH876" t="str">
            <v>list(list(c(-93.016217, -93.001598, -92.996604, -92.996331, -93.001465, -93.016106, -93.016217, 42.198457, 42.198501, 42.198554, 42.184076, 42.184033, 42.183985, 42.198457)))</v>
          </cell>
        </row>
        <row r="877">
          <cell r="A877">
            <v>1912270</v>
          </cell>
          <cell r="B877" t="str">
            <v>Center Point city, Iowa</v>
          </cell>
          <cell r="C877">
            <v>2579</v>
          </cell>
          <cell r="D877">
            <v>95192</v>
          </cell>
          <cell r="E877">
            <v>5.0999999999999997E-2</v>
          </cell>
          <cell r="F877">
            <v>1.7509727626459099E-2</v>
          </cell>
          <cell r="G877">
            <v>1.94552529182879E-2</v>
          </cell>
          <cell r="H877">
            <v>0.01</v>
          </cell>
          <cell r="I877">
            <v>0.28299999999999997</v>
          </cell>
          <cell r="J877">
            <v>6.5262288310615396E-2</v>
          </cell>
          <cell r="K877">
            <v>0.36820330969267101</v>
          </cell>
          <cell r="L877">
            <v>3.2925682031984899E-2</v>
          </cell>
          <cell r="M877">
            <v>0.153696498054474</v>
          </cell>
          <cell r="N877">
            <v>0.90728476821191995</v>
          </cell>
          <cell r="O877">
            <v>0.21656050955414</v>
          </cell>
          <cell r="P877">
            <v>9.0233545647558297E-2</v>
          </cell>
          <cell r="Q877">
            <v>0.27813163481953201</v>
          </cell>
          <cell r="R877">
            <v>0.3</v>
          </cell>
          <cell r="S877">
            <v>0.20488322717622001</v>
          </cell>
          <cell r="T877">
            <v>0.225053078556263</v>
          </cell>
          <cell r="U877">
            <v>0.17728237791932</v>
          </cell>
          <cell r="V877">
            <v>0.34819532908704798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1</v>
          </cell>
          <cell r="AG877">
            <v>1</v>
          </cell>
          <cell r="AH877" t="str">
            <v>list(list(c(-91.794418, -91.794389, -91.789517, -91.789569, -91.782586, -91.781214, -91.784284, -91.794535, -91.794418, 42.172839, 42.173906, 42.173911, 42.172098, 42.172207, 42.169924, 42.168629, 42.168444, 42.172839)), list(c(-91.796683, -91.794003, -91.793927, -91.785324, -91.78497, -91.774283, -91.774601, -91.764967, -91.76502, -91.766107, -91.76573, -91.76494, -91.763487, -91.760325, -91.760342, -91.765213, -91.765255, -91.766591, -91.772437, -91.768824, -91.773237, -91.773197, -91.774921, -91.774987, 
-91.776613, -91.778075, -91.781558, -91.784545, -91.784573, -91.786104, -91.794175, -91.794048, -91.796557, -91.796551, -91.79403, -91.794012, -91.796498, -91.796683, 42.198912, 42.197835, 42.201306, 42.201317, 42.201329, 42.201481, 42.186313, 42.182594, 42.179599, 42.179911, 42.176866, 42.175176, 42.175956, 42.175956, 42.168683, 42.168672, 42.164996, 42.165003, 42.175943, 42.168664, 42.168652, 42.170521, 42.17052, 42.167843, 42.169189, 42.171465, 42.17274, 42.174383, 42.175801, 42.175787, 42.181506, 
42.191824, 42.191581, 42.193919, 42.19395, 42.195772, 42.195764, 42.198912)))</v>
          </cell>
        </row>
        <row r="878">
          <cell r="A878">
            <v>1919135</v>
          </cell>
          <cell r="B878" t="str">
            <v>Dawson city, Iowa</v>
          </cell>
          <cell r="C878">
            <v>116</v>
          </cell>
          <cell r="D878">
            <v>65313</v>
          </cell>
          <cell r="E878">
            <v>3.9E-2</v>
          </cell>
          <cell r="F878">
            <v>5.5555555555555497E-2</v>
          </cell>
          <cell r="G878">
            <v>0</v>
          </cell>
          <cell r="H878">
            <v>0</v>
          </cell>
          <cell r="I878">
            <v>0.31900000000000001</v>
          </cell>
          <cell r="J878">
            <v>-0.114503816793893</v>
          </cell>
          <cell r="K878">
            <v>0.39506172839506098</v>
          </cell>
          <cell r="L878">
            <v>0.15625</v>
          </cell>
          <cell r="M878">
            <v>0.11111111111111099</v>
          </cell>
          <cell r="N878">
            <v>0.46909492273730602</v>
          </cell>
          <cell r="O878">
            <v>0.144373673036093</v>
          </cell>
          <cell r="P878">
            <v>0.273885350318471</v>
          </cell>
          <cell r="Q878">
            <v>0</v>
          </cell>
          <cell r="R878">
            <v>0</v>
          </cell>
          <cell r="S878">
            <v>0.35031847133757898</v>
          </cell>
          <cell r="T878">
            <v>0.289808917197452</v>
          </cell>
          <cell r="U878">
            <v>0.74734607218683602</v>
          </cell>
          <cell r="V878">
            <v>0.161358811040339</v>
          </cell>
          <cell r="W878">
            <v>1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1</v>
          </cell>
          <cell r="AC878">
            <v>2</v>
          </cell>
          <cell r="AD878">
            <v>0</v>
          </cell>
          <cell r="AE878">
            <v>2</v>
          </cell>
          <cell r="AF878">
            <v>0</v>
          </cell>
          <cell r="AG878">
            <v>6</v>
          </cell>
          <cell r="AH878" t="str">
            <v>list(list(c(-94.226997, -94.217331, -94.217272, -94.21251, -94.212478, -94.226924, -94.226943, -94.226997, 41.84894, 41.848938, 41.845326, 41.84535, 41.838124, 41.838141, 41.842691, 41.84894)))</v>
          </cell>
        </row>
        <row r="879">
          <cell r="A879">
            <v>1944490</v>
          </cell>
          <cell r="B879" t="str">
            <v>Lenox city, Iowa</v>
          </cell>
          <cell r="C879">
            <v>1339</v>
          </cell>
          <cell r="D879">
            <v>61000</v>
          </cell>
          <cell r="E879">
            <v>0.113</v>
          </cell>
          <cell r="F879">
            <v>0.13592233009708701</v>
          </cell>
          <cell r="G879">
            <v>5.3398058252427098E-2</v>
          </cell>
          <cell r="H879">
            <v>1.2E-2</v>
          </cell>
          <cell r="I879">
            <v>0.313</v>
          </cell>
          <cell r="J879">
            <v>-4.8329779673063199E-2</v>
          </cell>
          <cell r="K879">
            <v>0.49639546858908301</v>
          </cell>
          <cell r="L879">
            <v>0.14265536723163799</v>
          </cell>
          <cell r="M879">
            <v>0.19579288025889899</v>
          </cell>
          <cell r="N879">
            <v>0.36092715231787997</v>
          </cell>
          <cell r="O879">
            <v>0.60403397027600803</v>
          </cell>
          <cell r="P879">
            <v>0.72929936305732401</v>
          </cell>
          <cell r="Q879">
            <v>0.67728237791932</v>
          </cell>
          <cell r="R879">
            <v>0.33510638297872303</v>
          </cell>
          <cell r="S879">
            <v>0.322717622080679</v>
          </cell>
          <cell r="T879">
            <v>0.63694267515923497</v>
          </cell>
          <cell r="U879">
            <v>0.70382165605095504</v>
          </cell>
          <cell r="V879">
            <v>0.57218683651804603</v>
          </cell>
          <cell r="W879">
            <v>1</v>
          </cell>
          <cell r="X879">
            <v>1</v>
          </cell>
          <cell r="Y879">
            <v>2</v>
          </cell>
          <cell r="Z879">
            <v>2</v>
          </cell>
          <cell r="AA879">
            <v>1</v>
          </cell>
          <cell r="AB879">
            <v>0</v>
          </cell>
          <cell r="AC879">
            <v>1</v>
          </cell>
          <cell r="AD879">
            <v>1</v>
          </cell>
          <cell r="AE879">
            <v>2</v>
          </cell>
          <cell r="AF879">
            <v>1</v>
          </cell>
          <cell r="AG879">
            <v>12</v>
          </cell>
          <cell r="AH879" t="str">
            <v>list(list(c(-94.575072, -94.565176, -94.565238, -94.56042, -94.56058, -94.555975, -94.556228, -94.557617, -94.55626, -94.556373, -94.556268, -94.54673, -94.546735, -94.546509, -94.550285, -94.550337, -94.551554, -94.551161, -94.546278, -94.546458, -94.555833, -94.562789, -94.562928, -94.565465, -94.565326, -94.56542, -94.5653, -94.574949, -94.575072, 40.888912, 40.889175, 40.886312, 40.886304, 40.892657, 40.892585, 40.895415, 40.896963, 40.899414, 40.899414, 40.902986, 40.902992, 40.899362, 40.895791, 
40.895806, 40.893129, 40.89265, 40.885237, 40.885139, 40.870681, 40.87097, 40.871026, 40.865651, 40.865642, 40.871045, 40.871045, 40.878279, 40.878061, 40.888912)))</v>
          </cell>
        </row>
        <row r="880">
          <cell r="A880">
            <v>1905635</v>
          </cell>
          <cell r="B880" t="str">
            <v>Bellevue city, Iowa</v>
          </cell>
          <cell r="C880">
            <v>2363</v>
          </cell>
          <cell r="D880">
            <v>79417</v>
          </cell>
          <cell r="E880">
            <v>9.6999999999999906E-2</v>
          </cell>
          <cell r="F880">
            <v>6.9082672706681697E-2</v>
          </cell>
          <cell r="G880">
            <v>3.7372593431483497E-2</v>
          </cell>
          <cell r="H880">
            <v>1.7999999999999999E-2</v>
          </cell>
          <cell r="I880">
            <v>0.375</v>
          </cell>
          <cell r="J880">
            <v>7.8502966681880407E-2</v>
          </cell>
          <cell r="K880">
            <v>0.35773392743475402</v>
          </cell>
          <cell r="L880">
            <v>6.22317596566523E-2</v>
          </cell>
          <cell r="M880">
            <v>0.19365798414495999</v>
          </cell>
          <cell r="N880">
            <v>0.76710816777041901</v>
          </cell>
          <cell r="O880">
            <v>0.51380042462844999</v>
          </cell>
          <cell r="P880">
            <v>0.36624203821655998</v>
          </cell>
          <cell r="Q880">
            <v>0.50424628450106102</v>
          </cell>
          <cell r="R880">
            <v>0.41702127659574401</v>
          </cell>
          <cell r="S880">
            <v>0.61571125265392701</v>
          </cell>
          <cell r="T880">
            <v>0.194267515923566</v>
          </cell>
          <cell r="U880">
            <v>0.32590233545647501</v>
          </cell>
          <cell r="V880">
            <v>0.55626326963906503</v>
          </cell>
          <cell r="W880">
            <v>0</v>
          </cell>
          <cell r="X880">
            <v>1</v>
          </cell>
          <cell r="Y880">
            <v>1</v>
          </cell>
          <cell r="Z880">
            <v>1</v>
          </cell>
          <cell r="AA880">
            <v>1</v>
          </cell>
          <cell r="AB880">
            <v>1</v>
          </cell>
          <cell r="AC880">
            <v>0</v>
          </cell>
          <cell r="AD880">
            <v>0</v>
          </cell>
          <cell r="AE880">
            <v>0</v>
          </cell>
          <cell r="AF880">
            <v>1</v>
          </cell>
          <cell r="AG880">
            <v>6</v>
          </cell>
          <cell r="AH880" t="str">
            <v>list(list(c(-90.413306, -90.40659, -90.408139, -90.40956, -90.413337, -90.413306, 42.240364, 42.234553, 42.232736, 42.232593, 42.235615, 42.240364)), list(c(-90.447674, -90.440849, -90.44076, -90.438981, -90.436473, -90.436919, -90.434458, -90.436892, -90.438068, -90.437593, -90.442542, -90.442536, -90.434192, -90.433688, -90.432093, -90.430303, -90.429679, -90.432404, -90.434284, -90.436908, -90.438546, -90.43941, -90.437906, -90.437806, -90.432784, -90.433121, -90.437712, -90.436483, -90.433381, 
-90.43269, -90.431886, -90.428599, -90.429136, -90.427745, -90.4257152229707, -90.424098, -90.4223828279623, -90.422181, -90.419326, -90.416315, -90.4152167204431, -90.418078, -90.413916, -90.41283, -90.410846, -90.411305, -90.413299, -90.414969, -90.418801, -90.420481, -90.422348, -90.422479, -90.42545, -90.432754, -90.432813, -90.43682, -90.437617, -90.440616, -90.440411, -90.443518, -90.445823, -90.44736, -90.447674, 42.258179, 42.258219, 42.260509, 42.260538, 42.259844, 42.263103, 42.263164, 
42.265446, 42.265459, 42.26911, 42.269112, 42.270945, 42.270888, 42.274574, 42.274574, 42.270987, 42.270997, 42.276405, 42.281813, 42.285748, 42.291844, 42.293277, 42.293211, 42.294554, 42.294482, 42.290435, 42.290404, 42.285844, 42.28066, 42.27808, 42.278519, 42.271567, 42.270947, 42.269251, 42.2691918761818, 42.266364, 42.260579656117, 42.259899, 42.254467, 42.251679, 42.250940423912, 42.250748, 42.246828, 42.242959, 42.239541, 42.239187, 42.24124, 42.246907, 42.250532, 42.250496, 42.250646, 42.250986, 
42.251007, 42.251014, 42.253719, 42.252767, 42.254156, 42.253262, 42.252596, 42.251918, 42.253676, 42.253892, 42.258179)))</v>
          </cell>
        </row>
        <row r="881">
          <cell r="A881">
            <v>1964020</v>
          </cell>
          <cell r="B881" t="str">
            <v>Polk City city, Iowa</v>
          </cell>
          <cell r="C881">
            <v>5543</v>
          </cell>
          <cell r="D881">
            <v>164389</v>
          </cell>
          <cell r="E881">
            <v>6.7000000000000004E-2</v>
          </cell>
          <cell r="F881">
            <v>1.0073260073259999E-2</v>
          </cell>
          <cell r="G881">
            <v>2.47252747252747E-2</v>
          </cell>
          <cell r="H881">
            <v>3.2000000000000001E-2</v>
          </cell>
          <cell r="I881">
            <v>0.27100000000000002</v>
          </cell>
          <cell r="J881">
            <v>0.62170860152135698</v>
          </cell>
          <cell r="K881">
            <v>0.21630859375</v>
          </cell>
          <cell r="L881">
            <v>2.10667861945316E-2</v>
          </cell>
          <cell r="M881">
            <v>0.23214285714285701</v>
          </cell>
          <cell r="N881">
            <v>1</v>
          </cell>
          <cell r="O881">
            <v>0.323779193205944</v>
          </cell>
          <cell r="P881">
            <v>7.0063694267515894E-2</v>
          </cell>
          <cell r="Q881">
            <v>0.34076433121019101</v>
          </cell>
          <cell r="R881">
            <v>0.61702127659574402</v>
          </cell>
          <cell r="S881">
            <v>0.17091295116772801</v>
          </cell>
          <cell r="T881">
            <v>3.5031847133757898E-2</v>
          </cell>
          <cell r="U881">
            <v>0.14118895966029699</v>
          </cell>
          <cell r="V881">
            <v>0.74416135881103995</v>
          </cell>
          <cell r="W881">
            <v>0</v>
          </cell>
          <cell r="X881">
            <v>0</v>
          </cell>
          <cell r="Y881">
            <v>0</v>
          </cell>
          <cell r="Z881">
            <v>1</v>
          </cell>
          <cell r="AA881">
            <v>1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2</v>
          </cell>
          <cell r="AG881">
            <v>4</v>
          </cell>
          <cell r="AH881" t="str">
            <v>list(list(c(-93.743233, -93.741488, -93.739859, -93.738436, -93.737705, -93.737074, -93.731771, -93.731627, -93.727095, -93.727052, -93.726782, -93.726726, -93.717188, -93.71706, -93.714187, -93.709828, -93.709324, -93.70751, -93.707537, -93.697802, -93.697759, -93.7075, -93.707463, -93.697473, -93.693015, -93.693033, -93.695345, -93.695356, -93.683315, -93.683012, -93.697499, -93.697743, -93.699492, -93.699486, -93.699482, -93.697753, -93.697485, -93.692513, -93.692126, -93.693764, -93.692063, -93.692064, 
-93.683146, -93.679895, -93.677476, -93.677514, -93.678273, -93.677707, -93.683422, -93.6834, -93.68783, -93.689888, -93.697718, -93.711455, -93.714174, -93.715657, -93.717086, -93.720225, -93.720219, -93.727935, -93.728155, -93.729102, -93.729102, -93.729143, -93.729161, -93.73283, -93.733343, -93.736281, -93.73744, -93.736326, -93.73638, -93.734692, -93.732691, -93.733092, -93.730382, -93.731587, -93.729556, -93.732521, -93.732975, -93.734657, -93.732822, -93.734598, -93.737398, -93.734873, -93.73355, 
-93.73405, -93.737061, -93.737307, -93.735419, -93.734645, -93.736324, -93.735951, -93.736824, -93.73763, -93.739729, -93.742441, -93.741123, -93.741555, -93.743233, 41.824445, 41.824982, 41.826982, 41.827098, 41.828312, 41.819822, 41.820111, 41.80594, 41.805955, 41.796521, 41.795219, 41.798697, 41.798709, 41.789068, 41.78718, 41.786757, 41.788754, 41.788758, 41.791478, 41.791517, 41.787863, 41.787848, 41.784207, 41.784234, 41.784214, 41.780502, 41.778718, 41.776916, 41.776879, 41.771667, 41.771788, 
41.771785, 41.771771, 41.769599, 41.768141, 41.76815, 41.768146, 41.768117, 41.760892, 41.760875, 41.760358, 41.759751, 41.759849, 41.760663, 41.760736, 41.748779, 41.747891, 41.746234, 41.746271, 41.750847, 41.752236, 41.753401, 41.755246, 41.757022, 41.757524, 41.758485, 41.760778, 41.76085, 41.764214, 41.76432, 41.764004, 41.764327, 41.76587, 41.770404, 41.771876, 41.77194, 41.776972, 41.776971, 41.779351, 41.779728, 41.783952, 41.789617, 41.789619, 41.790513, 41.790523, 41.791433, 41.794771, 
41.796859, 41.798577, 41.799841, 41.80045, 41.800756, 41.804454, 41.805871, 41.807221, 41.809094, 41.809422, 41.811122, 41.81393, 41.814403, 41.815732, 41.816718, 41.817955, 41.81798, 41.820083, 41.819739, 41.820926, 41.823135, 41.824445)))</v>
          </cell>
        </row>
        <row r="882">
          <cell r="A882">
            <v>1955695</v>
          </cell>
          <cell r="B882" t="str">
            <v>Nevada city, Iowa</v>
          </cell>
          <cell r="C882">
            <v>6925</v>
          </cell>
          <cell r="D882">
            <v>75094</v>
          </cell>
          <cell r="E882">
            <v>9.9000000000000005E-2</v>
          </cell>
          <cell r="F882">
            <v>6.9798657718120799E-2</v>
          </cell>
          <cell r="G882">
            <v>4.8322147651006703E-2</v>
          </cell>
          <cell r="H882">
            <v>0.02</v>
          </cell>
          <cell r="I882">
            <v>0.33799999999999902</v>
          </cell>
          <cell r="J882">
            <v>1.8681965283907E-2</v>
          </cell>
          <cell r="K882">
            <v>0.31623749733985901</v>
          </cell>
          <cell r="L882">
            <v>7.7113657479095696E-2</v>
          </cell>
          <cell r="M882">
            <v>0.23993288590604001</v>
          </cell>
          <cell r="N882">
            <v>0.69757174392935895</v>
          </cell>
          <cell r="O882">
            <v>0.52335456475583797</v>
          </cell>
          <cell r="P882">
            <v>0.371549893842887</v>
          </cell>
          <cell r="Q882">
            <v>0.63481953290870397</v>
          </cell>
          <cell r="R882">
            <v>0.45531914893616998</v>
          </cell>
          <cell r="S882">
            <v>0.436305732484076</v>
          </cell>
          <cell r="T882">
            <v>0.12314225053078499</v>
          </cell>
          <cell r="U882">
            <v>0.40021231422505299</v>
          </cell>
          <cell r="V882">
            <v>0.77388535031847105</v>
          </cell>
          <cell r="W882">
            <v>0</v>
          </cell>
          <cell r="X882">
            <v>1</v>
          </cell>
          <cell r="Y882">
            <v>1</v>
          </cell>
          <cell r="Z882">
            <v>1</v>
          </cell>
          <cell r="AA882">
            <v>1</v>
          </cell>
          <cell r="AB882">
            <v>1</v>
          </cell>
          <cell r="AC882">
            <v>0</v>
          </cell>
          <cell r="AD882">
            <v>0</v>
          </cell>
          <cell r="AE882">
            <v>1</v>
          </cell>
          <cell r="AF882">
            <v>2</v>
          </cell>
          <cell r="AG882">
            <v>8</v>
          </cell>
          <cell r="AH882" t="str">
            <v>list(list(c(-93.530188, -93.52172, -93.521592, -93.513854, -93.511768, -93.511856, -93.501983, -93.501896, -93.49215, -93.482316, -93.472543, -93.472486, -93.468191, -93.470226, -93.470662, -93.462803, -93.462755, -93.453954, -93.444658, -93.434928, -93.434888, -93.434577, -93.434591, -93.434869, -93.434906, -93.444566, -93.444546, -93.449389, -93.449359, -93.45012, -93.462844, -93.46285, -93.464406, -93.464449, -93.467708, -93.467703, -93.472526, -93.472517, -93.476979, -93.482647, -93.492014, -93.482173, 
-93.482284, -93.501888, -93.521423, -93.521568, -93.521575, -93.530053, -93.530188, 42.034704, 42.034708, 42.029315, 42.028903, 42.028791, 42.034698, 42.034679, 42.028055, 42.02774, 42.02706, 42.026781, 42.022868, 42.022823, 42.025059, 42.02603, 42.025658, 42.034578, 42.034559, 42.034541, 42.034516, 42.022747, 42.022751, 42.015732, 42.013386, 42.000933, 42.000894, 41.997226, 41.997272, 42.002703, 42.000941, 42.000844, 41.999984, 41.999971, 42.001032, 42.001056, 42.004674, 42.004696, 42.006969, 42.007936, 
42.008386, 42.008848, 42.009037, 42.022828, 42.022952, 42.023133, 42.028695, 42.029016, 42.02949, 42.034704)))</v>
          </cell>
        </row>
        <row r="883">
          <cell r="A883">
            <v>1938100</v>
          </cell>
          <cell r="B883" t="str">
            <v>Independence city, Iowa</v>
          </cell>
          <cell r="C883">
            <v>6064</v>
          </cell>
          <cell r="D883">
            <v>73806</v>
          </cell>
          <cell r="E883">
            <v>7.5999999999999998E-2</v>
          </cell>
          <cell r="F883">
            <v>6.5019978205593895E-2</v>
          </cell>
          <cell r="G883">
            <v>4.7947693425354099E-2</v>
          </cell>
          <cell r="H883">
            <v>2.3E-2</v>
          </cell>
          <cell r="I883">
            <v>0.313</v>
          </cell>
          <cell r="J883">
            <v>1.64264163593697E-2</v>
          </cell>
          <cell r="K883">
            <v>0.409320477502295</v>
          </cell>
          <cell r="L883">
            <v>5.2649690295939397E-2</v>
          </cell>
          <cell r="M883">
            <v>0.204867417362876</v>
          </cell>
          <cell r="N883">
            <v>0.67218543046357604</v>
          </cell>
          <cell r="O883">
            <v>0.38535031847133699</v>
          </cell>
          <cell r="P883">
            <v>0.339702760084925</v>
          </cell>
          <cell r="Q883">
            <v>0.63057324840764295</v>
          </cell>
          <cell r="R883">
            <v>0.49680851063829701</v>
          </cell>
          <cell r="S883">
            <v>0.322717622080679</v>
          </cell>
          <cell r="T883">
            <v>0.33439490445859799</v>
          </cell>
          <cell r="U883">
            <v>0.26963906581740898</v>
          </cell>
          <cell r="V883">
            <v>0.61677282377919296</v>
          </cell>
          <cell r="W883">
            <v>0</v>
          </cell>
          <cell r="X883">
            <v>1</v>
          </cell>
          <cell r="Y883">
            <v>1</v>
          </cell>
          <cell r="Z883">
            <v>1</v>
          </cell>
          <cell r="AA883">
            <v>1</v>
          </cell>
          <cell r="AB883">
            <v>0</v>
          </cell>
          <cell r="AC883">
            <v>0</v>
          </cell>
          <cell r="AD883">
            <v>1</v>
          </cell>
          <cell r="AE883">
            <v>0</v>
          </cell>
          <cell r="AF883">
            <v>1</v>
          </cell>
          <cell r="AG883">
            <v>6</v>
          </cell>
          <cell r="AH883" t="str">
            <v>list(list(c(-91.953393, -91.950224, -91.949166, -91.949282, -91.948655, -91.948353, -91.946213, -91.946051, -91.939139, -91.939078, -91.92996, -91.929946, -91.925745, -91.925662, -91.900889, -91.900046, -91.900035, -91.9051, -91.90508, -91.910009, -91.909906, -91.919613, -91.919652, -91.921417, -91.922256, -91.922279, -91.921189, -91.921207, -91.913968, -91.914008, -91.90405, -91.904063, -91.906917, -91.902411, -91.902417, -91.90038, -91.900343, -91.89921, -91.899283, -91.894377, -91.894339, -91.891752, 
-91.891757, -91.89175, -91.889413, -91.889449, -91.887006, -91.887003, -91.884575, -91.884538, -91.886977, -91.886953, -91.884525, -91.879744, -91.879594, -91.872151, -91.872129, -91.869685, -91.874637, -91.874639, -91.874641, -91.873143, -91.873144, -91.869699, -91.869731, -91.866181, -91.866209, -91.8688, -91.868794, -91.869734, -91.869746, -91.8705, -91.870725, -91.873704, -91.880527, -91.887673, -91.888447, -91.888445, -91.880165, -91.880189, -91.875453, -91.87542, -91.880354, -91.880317, -91.880309, 
-91.880513, -91.885242, -91.885229, -91.892632, -91.892646, -91.890187, -91.89029, -91.892654, -91.892678, -91.890306, -91.890314, -91.914098, -91.916121, -91.919547, -91.922521, -91.923741, -91.929336, -91.929287, -91.929244, -91.938914, -91.948674, -91.953195, -91.953227, -91.949092, -91.949253, -91.9533, -91.953393, 42.457516, 42.457618, 42.458602, 42.467966, 42.467976, 42.467165, 42.467183, 42.457687, 42.457668, 42.454053, 42.454104, 42.453094, 42.452659, 42.454136, 42.454332, 42.453242, 42.458074, 
42.458018, 42.465862, 42.465797, 42.457958, 42.457844, 42.461396, 42.461356, 42.464856, 42.46834, 42.468363, 42.470209, 42.47028, 42.472098, 42.472232, 42.474049, 42.47755, 42.477624, 42.476343, 42.476377, 42.475881, 42.475891, 42.483157, 42.483152, 42.479597, 42.479623, 42.481542, 42.482594, 42.482646, 42.485674, 42.485702, 42.483394, 42.483343, 42.487298, 42.487258, 42.488477, 42.488511, 42.491233, 42.483232, 42.483209, 42.479701, 42.479706, 42.47887, 42.476043, 42.474855, 42.474855, 42.476044, 
42.476057, 42.470582, 42.470586, 42.468785, 42.468794, 42.46957, 42.469574, 42.4688, 42.4688, 42.458333, 42.458329, 42.458326, 42.458199, 42.456607, 42.454829, 42.4548, 42.456406, 42.456255, 42.451015, 42.450957, 42.449224, 42.443746, 42.445178, 42.445134, 42.443704, 42.443636, 42.445486, 42.44548, 42.446907, 42.446902, 42.448152, 42.447818, 42.448781, 42.448365, 42.44863, 42.449684, 42.448352, 42.447984, 42.447569, 42.446719, 42.443253, 42.443191, 42.44311, 42.443021, 42.446662, 42.446769, 42.452072, 
42.45196, 42.457516)))</v>
          </cell>
        </row>
        <row r="884">
          <cell r="A884">
            <v>1972345</v>
          </cell>
          <cell r="B884" t="str">
            <v>Sheldahl city, Iowa</v>
          </cell>
          <cell r="C884">
            <v>297</v>
          </cell>
          <cell r="D884">
            <v>80938</v>
          </cell>
          <cell r="E884">
            <v>5.0999999999999997E-2</v>
          </cell>
          <cell r="F884">
            <v>9.3023255813953404E-2</v>
          </cell>
          <cell r="G884">
            <v>3.1007751937984399E-2</v>
          </cell>
          <cell r="H884">
            <v>0.127</v>
          </cell>
          <cell r="I884">
            <v>0.28899999999999998</v>
          </cell>
          <cell r="J884">
            <v>-6.8965517241379296E-2</v>
          </cell>
          <cell r="K884">
            <v>0.31914893617021201</v>
          </cell>
          <cell r="L884">
            <v>0.183544303797468</v>
          </cell>
          <cell r="M884">
            <v>0.26356589147286802</v>
          </cell>
          <cell r="N884">
            <v>0.78807947019867497</v>
          </cell>
          <cell r="O884">
            <v>0.21656050955414</v>
          </cell>
          <cell r="P884">
            <v>0.50212314225053001</v>
          </cell>
          <cell r="Q884">
            <v>0.41507430997876799</v>
          </cell>
          <cell r="R884">
            <v>0.96276595744680804</v>
          </cell>
          <cell r="S884">
            <v>0.22929936305732401</v>
          </cell>
          <cell r="T884">
            <v>0.13057324840764301</v>
          </cell>
          <cell r="U884">
            <v>0.82165605095541405</v>
          </cell>
          <cell r="V884">
            <v>0.83439490445859799</v>
          </cell>
          <cell r="W884">
            <v>0</v>
          </cell>
          <cell r="X884">
            <v>0</v>
          </cell>
          <cell r="Y884">
            <v>1</v>
          </cell>
          <cell r="Z884">
            <v>1</v>
          </cell>
          <cell r="AA884">
            <v>2</v>
          </cell>
          <cell r="AB884">
            <v>0</v>
          </cell>
          <cell r="AC884">
            <v>1</v>
          </cell>
          <cell r="AD884">
            <v>0</v>
          </cell>
          <cell r="AE884">
            <v>2</v>
          </cell>
          <cell r="AF884">
            <v>2</v>
          </cell>
          <cell r="AG884">
            <v>9</v>
          </cell>
          <cell r="AH884" t="str">
            <v>list(list(c(-93.707759, -93.707759, -93.698038, -93.698038, -93.688174, -93.688093, -93.687921, -93.697983, -93.69917, -93.699211, -93.702826, -93.702844, -93.707789, -93.707759, 41.866992, 41.870474, 41.870603, 41.870581, 41.870592, 41.863371, 41.856941, 41.85695, 41.85695, 41.859933, 41.859923, 41.863351, 41.863356, 41.866992)))</v>
          </cell>
        </row>
        <row r="885">
          <cell r="A885">
            <v>1938595</v>
          </cell>
          <cell r="B885" t="str">
            <v>Iowa City city, Iowa</v>
          </cell>
          <cell r="C885">
            <v>74828</v>
          </cell>
          <cell r="D885">
            <v>58546</v>
          </cell>
          <cell r="E885">
            <v>0.26300000000000001</v>
          </cell>
          <cell r="F885">
            <v>7.9049844236760106E-2</v>
          </cell>
          <cell r="G885">
            <v>2.39810488058151E-2</v>
          </cell>
          <cell r="H885">
            <v>4.5999999999999999E-2</v>
          </cell>
          <cell r="I885">
            <v>0.316</v>
          </cell>
          <cell r="J885">
            <v>0.102649494562494</v>
          </cell>
          <cell r="K885">
            <v>0.17158068196222501</v>
          </cell>
          <cell r="L885">
            <v>9.5148096742757496E-2</v>
          </cell>
          <cell r="M885">
            <v>0.41244807892004098</v>
          </cell>
          <cell r="N885">
            <v>0.29690949227372998</v>
          </cell>
          <cell r="O885">
            <v>0.95435244161358801</v>
          </cell>
          <cell r="P885">
            <v>0.42569002123142202</v>
          </cell>
          <cell r="Q885">
            <v>0.33545647558386399</v>
          </cell>
          <cell r="R885">
            <v>0.75106382978723396</v>
          </cell>
          <cell r="S885">
            <v>0.337579617834394</v>
          </cell>
          <cell r="T885">
            <v>1.1677282377919301E-2</v>
          </cell>
          <cell r="U885">
            <v>0.48938428874734602</v>
          </cell>
          <cell r="V885">
            <v>0.99256900212314203</v>
          </cell>
          <cell r="W885">
            <v>2</v>
          </cell>
          <cell r="X885">
            <v>2</v>
          </cell>
          <cell r="Y885">
            <v>1</v>
          </cell>
          <cell r="Z885">
            <v>1</v>
          </cell>
          <cell r="AA885">
            <v>2</v>
          </cell>
          <cell r="AB885">
            <v>1</v>
          </cell>
          <cell r="AC885">
            <v>0</v>
          </cell>
          <cell r="AD885">
            <v>0</v>
          </cell>
          <cell r="AE885">
            <v>1</v>
          </cell>
          <cell r="AF885">
            <v>2</v>
          </cell>
          <cell r="AG885">
            <v>12</v>
          </cell>
          <cell r="AH885" t="str">
            <v>list(list(c(-91.618324, -91.609774, -91.60989, -91.615279, -91.609185, -91.604726, -91.598823, -91.599915, -91.599857, -91.599843, -91.598636, -91.598595, -91.592049, -91.589839, -91.587377, -91.582269, -91.583108, -91.578417, -91.578329, -91.568692, -91.568602, -91.566222, -91.565788, -91.559369, -91.559316, -91.562098, -91.564659, -91.563463, -91.558654, -91.555538, -91.555292, -91.555784, -91.557359, -91.55745, -91.558435, -91.557371, -91.554784, -91.549631, -91.547356, -91.546652, -91.543976, 
-91.54564, -91.545696, -91.534101, -91.524496, -91.521571, -91.511926, -91.512037, -91.511508, -91.511563, -91.505916, -91.503875, -91.502386, -91.502398, -91.492737, -91.49267, -91.495393, -91.482372, -91.482194, -91.481841, -91.48183, -91.481612, -91.481625, -91.481828, -91.477394, -91.477431, -91.479281, -91.479025, -91.477071, -91.477128, -91.475321, -91.475262, -91.472731, -91.472641, -91.472599, -91.475009, -91.474986, -91.467724, -91.467794, -91.470651, -91.470724, -91.463055, -91.463107, 
-91.464294, -91.46432, -91.46316, -91.463134, -91.463197, -91.46517, -91.465944, -91.465976, -91.466091, -91.465466, -91.465416, -91.468053, -91.468007, -91.470789, -91.470015, -91.470882, -91.47083, -91.472732, -91.472815, -91.476128, -91.476899, -91.479526, -91.479538, -91.482869, -91.482847, -91.472963, -91.472949, -91.463315, -91.463346, -91.466753, -91.466879, -91.465855, -91.467546, -91.467712, -91.472991, -91.472991, -91.475434, -91.475448, -91.479674, -91.480863, -91.482862, -91.483727, -91.488966, 
-91.48901, -91.490107, -91.490154, -91.492562, -91.492577, -91.497421, -91.497478, -91.502351, -91.502351, -91.506791, -91.506787, -91.505781, -91.506018, -91.507029, -91.507033, -91.511917, -91.511899, -91.503872, -91.503241, -91.502214, -91.502168, -91.50703, -91.511814, -91.511815, -91.511882, -91.515734, -91.516315, -91.515495, -91.51449, -91.514474, -91.526903, -91.526793, -91.522608, -91.52618, -91.533584, -91.533731, -91.535474, -91.537187, -91.536433, -91.533306, -91.533601, -91.537044, -91.53768, 
-91.540923, -91.541122, -91.53814, -91.537925, -91.542487, -91.544052, -91.544262, -91.546204, -91.546224, -91.544229, -91.543326, -91.542514, -91.544716, -91.549196, -91.549078, -91.55189, -91.553183, -91.559836, -91.559938, -91.557308, -91.555148, -91.555186, -91.564955, -91.561573, -91.569816, -91.569755, -91.570574, -91.574767, -91.574875, -91.574742, -91.574513, -91.571981, -91.573113, -91.574293, -91.574256, -91.57424, -91.576356, -91.577148, -91.583968, -91.603186, -91.609089, -91.609095, 
-91.610356, -91.609952, -91.610549, -91.609877, -91.618424, -91.618324, 41.657178, 41.657136, 41.66647, 41.670335, 41.670312, 41.669393, 41.669213, 41.670211, 41.671588, 41.672001, 41.671976, 41.673759, 41.673809, 41.678116, 41.676826, 41.674164, 41.672679, 41.670274, 41.672145, 41.667152, 41.66727, 41.668598, 41.669053, 41.666425, 41.66803, 41.669508, 41.675135, 41.676477, 41.678778, 41.680045, 41.680986, 41.682456, 41.685677, 41.686039, 41.692739, 41.694452, 41.695718, 41.694562, 41.694023, 41.691121, 
41.688928, 41.687705, 41.685952, 41.687515, 41.68744, 41.687367, 41.687143, 41.692991, 41.693342, 41.695913, 41.695863, 41.695856, 41.695852, 41.696608, 41.696619, 41.695586, 41.69297, 41.692987, 41.692976, 41.692972, 41.692586, 41.685529, 41.685036, 41.669107, 41.67001, 41.667467, 41.667487, 41.663532, 41.664066, 41.663178, 41.663111, 41.663998, 41.663903, 41.6639, 41.66749, 41.66759, 41.670988, 41.671041, 41.667439, 41.667473, 41.663874, 41.663771, 41.653825, 41.653836, 41.652041, 41.652032, 41.652033, 
41.647859, 41.647879, 41.646531, 41.646541, 41.646045, 41.64523, 41.644015, 41.644035, 41.647195, 41.648086, 41.649442, 41.649722, 41.653893, 41.653911, 41.648734, 41.649714, 41.64973, 41.649757, 41.64679, 41.646788, 41.637202, 41.633236, 41.635059, 41.63483, 41.629066, 41.630434, 41.628631, 41.62766, 41.627721, 41.624151, 41.624367, 41.630209, 41.630207, 41.627979, 41.627979, 41.627455, 41.628332, 41.628702, 41.630928, 41.628979, 41.628991, 41.620605, 41.620572, 41.616927, 41.616884, 41.61322, 41.613158, 
41.605881, 41.605872, 41.604172, 41.59857, 41.598572, 41.60416, 41.605872, 41.605857, 41.620467, 41.620472, 41.619696, 41.62051, 41.627714, 41.627728, 41.627736, 41.627628, 41.621138, 41.621122, 41.621783, 41.623091, 41.623088, 41.627727, 41.6277, 41.627513, 41.619898, 41.619203, 41.619281, 41.621378, 41.621389, 41.623472, 41.625105, 41.627516, 41.627756, 41.625175, 41.624071, 41.624086, 41.615918, 41.615909, 41.613156, 41.613193, 41.61914, 41.623441, 41.6234, 41.623892, 41.623945, 41.629452, 41.630682, 
41.631316, 41.631331, 41.635717, 41.637475, 41.637606, 41.635869, 41.632969, 41.632312, 41.632405, 41.631419, 41.631628, 41.627759, 41.627873, 41.629947, 41.631395, 41.629012, 41.629431, 41.629481, 41.634284, 41.636886, 41.638767, 41.639162, 41.640421, 41.640948, 41.64245, 41.642458, 41.642532, 41.642561, 41.639987, 41.642668, 41.642672, 41.650941, 41.65174, 41.653546, 41.653566, 41.657178), c(-91.564446, -91.56165, -91.559484, -91.559523, -91.556935, -91.554741, -91.554812, -91.550167, -91.552664, 
-91.557765, -91.559562, -91.559677, -91.562081, -91.562474, -91.564538, -91.564446, 41.649632, 41.650469, 41.650447, 41.652387, 41.652218, 41.653337, 41.655053, 41.655082, 41.656899, 41.660577, 41.660602, 41.656884, 41.656875, 41.655432, 41.655673, 41.649632), c(-91.469424, -91.467585, -91.467593, -91.468142, -91.468654, -91.469419, -91.469424, 41.650667, 41.65073, 41.652013, 41.652011, 41.651209, 41.650895, 41.650667)))</v>
          </cell>
        </row>
        <row r="886">
          <cell r="A886">
            <v>1954930</v>
          </cell>
          <cell r="B886" t="str">
            <v>Moville city, Iowa</v>
          </cell>
          <cell r="C886">
            <v>1687</v>
          </cell>
          <cell r="D886">
            <v>96016</v>
          </cell>
          <cell r="E886">
            <v>3.4000000000000002E-2</v>
          </cell>
          <cell r="F886">
            <v>5.4927302100161501E-2</v>
          </cell>
          <cell r="G886">
            <v>2.5848142164781901E-2</v>
          </cell>
          <cell r="H886">
            <v>2.4E-2</v>
          </cell>
          <cell r="I886">
            <v>0.23199999999999901</v>
          </cell>
          <cell r="J886">
            <v>4.2645241038318897E-2</v>
          </cell>
          <cell r="K886">
            <v>0.30604651162790603</v>
          </cell>
          <cell r="L886">
            <v>3.4321372854914198E-2</v>
          </cell>
          <cell r="M886">
            <v>0.10339256865912699</v>
          </cell>
          <cell r="N886">
            <v>0.91169977924944801</v>
          </cell>
          <cell r="O886">
            <v>0.11889596602972299</v>
          </cell>
          <cell r="P886">
            <v>0.26963906581740898</v>
          </cell>
          <cell r="Q886">
            <v>0.355626326963906</v>
          </cell>
          <cell r="R886">
            <v>0.50957446808510598</v>
          </cell>
          <cell r="S886">
            <v>7.9617834394904399E-2</v>
          </cell>
          <cell r="T886">
            <v>0.11040339702760001</v>
          </cell>
          <cell r="U886">
            <v>0.18259023354564699</v>
          </cell>
          <cell r="V886">
            <v>0.14118895966029699</v>
          </cell>
          <cell r="W886">
            <v>0</v>
          </cell>
          <cell r="X886">
            <v>0</v>
          </cell>
          <cell r="Y886">
            <v>0</v>
          </cell>
          <cell r="Z886">
            <v>1</v>
          </cell>
          <cell r="AA886">
            <v>1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2</v>
          </cell>
          <cell r="AH886" t="str">
            <v>list(list(c(-96.079788, -96.078692, -96.077631, -96.076174, -96.075738, -96.075746, -96.075771, -96.07319, -96.070758, -96.070769, -96.070794, -96.070634, -96.068742, -96.068689, -96.068701, -96.068481, -96.066027, -96.065963, -96.058908, -96.056216, -96.0562, -96.056527, -96.065462, -96.065305, -96.063367, -96.063308, -96.064935, -96.064936, -96.060989, -96.060974, -96.06382, -96.065311, -96.065312, -96.070407, -96.075512, -96.07577, -96.076474, -96.077955, -96.079136, -96.079533, -96.079788, 42.484319, 
42.485122, 42.48649, 42.489357, 42.490687, 42.49224, 42.496593, 42.496587, 42.496582, 42.498433, 42.498753, 42.498969, 42.498995, 42.499506, 42.500777, 42.500943, 42.500215, 42.496561, 42.496548, 42.496328, 42.490032, 42.48958, 42.488849, 42.486618, 42.486698, 42.482059, 42.482065, 42.48162, 42.481593, 42.480463, 42.479955, 42.481626, 42.482073, 42.482202, 42.48209, 42.483398, 42.482737, 42.482362, 42.48437, 42.48412, 42.484319)))</v>
          </cell>
        </row>
        <row r="887">
          <cell r="A887">
            <v>1903970</v>
          </cell>
          <cell r="B887" t="str">
            <v>Avoca city, Iowa</v>
          </cell>
          <cell r="C887">
            <v>1683</v>
          </cell>
          <cell r="D887">
            <v>73056</v>
          </cell>
          <cell r="E887">
            <v>7.0000000000000007E-2</v>
          </cell>
          <cell r="F887">
            <v>0.10764872521246401</v>
          </cell>
          <cell r="G887">
            <v>8.2152974504249299E-2</v>
          </cell>
          <cell r="H887">
            <v>1.2999999999999999E-2</v>
          </cell>
          <cell r="I887">
            <v>0.372</v>
          </cell>
          <cell r="J887">
            <v>0.117529880478087</v>
          </cell>
          <cell r="K887">
            <v>0.39515377446411898</v>
          </cell>
          <cell r="L887">
            <v>8.7855297157622705E-2</v>
          </cell>
          <cell r="M887">
            <v>0.21529745042492901</v>
          </cell>
          <cell r="N887">
            <v>0.65011037527593796</v>
          </cell>
          <cell r="O887">
            <v>0.34501061571125202</v>
          </cell>
          <cell r="P887">
            <v>0.579617834394904</v>
          </cell>
          <cell r="Q887">
            <v>0.85138004246284504</v>
          </cell>
          <cell r="R887">
            <v>0.34893617021276502</v>
          </cell>
          <cell r="S887">
            <v>0.60615711252653903</v>
          </cell>
          <cell r="T887">
            <v>0.29193205944798301</v>
          </cell>
          <cell r="U887">
            <v>0.44904458598726099</v>
          </cell>
          <cell r="V887">
            <v>0.67728237791932</v>
          </cell>
          <cell r="W887">
            <v>1</v>
          </cell>
          <cell r="X887">
            <v>1</v>
          </cell>
          <cell r="Y887">
            <v>1</v>
          </cell>
          <cell r="Z887">
            <v>2</v>
          </cell>
          <cell r="AA887">
            <v>1</v>
          </cell>
          <cell r="AB887">
            <v>1</v>
          </cell>
          <cell r="AC887">
            <v>0</v>
          </cell>
          <cell r="AD887">
            <v>0</v>
          </cell>
          <cell r="AE887">
            <v>1</v>
          </cell>
          <cell r="AF887">
            <v>2</v>
          </cell>
          <cell r="AG887">
            <v>10</v>
          </cell>
          <cell r="AH887" t="str">
            <v>list(list(c(-95.342043, -95.338854, -95.337284, -95.336945, -95.342049, -95.342043, 41.50013, 41.500998, 41.501082, 41.498729, 41.497784, 41.50013)), list(c(-95.352371, -95.348798, -95.348791, -95.346221, -95.346231, -95.338973, -95.339063, -95.336772, -95.336259, -95.335953, -95.33554, -95.335782, -95.334133, -95.334192, -95.33639, -95.336707, -95.335504, -95.332208, -95.33206, -95.32619, -95.32518, -95.325175, -95.326086, -95.325887, -95.326965, -95.326909, -95.325708, -95.322303, -95.326842, -95.32705, 
-95.336683, -95.336751, -95.341664, -95.341652, -95.346367, -95.346316, -95.351065, -95.350973, -95.346174, -95.34642, -95.350981, -95.350971, -95.352615, -95.352371, 41.491198, 41.491232, 41.489548, 41.489562, 41.491253, 41.491211, 41.496846, 41.496557, 41.48934, 41.489911, 41.492564, 41.496465, 41.49698, 41.498438, 41.498428, 41.505773, 41.505669, 41.505759, 41.497735, 41.497866, 41.494887, 41.491238, 41.490376, 41.483742, 41.48373, 41.479366, 41.479546, 41.476692, 41.476582, 41.469159, 41.469311, 
41.465659, 41.465708, 41.46755, 41.467577, 41.469437, 41.469423, 41.48032, 41.480324, 41.486579, 41.486684, 41.484258, 41.488967, 41.491198)))</v>
          </cell>
        </row>
        <row r="888">
          <cell r="A888">
            <v>1959835</v>
          </cell>
          <cell r="B888" t="str">
            <v>Osceola city, Iowa</v>
          </cell>
          <cell r="C888">
            <v>5415</v>
          </cell>
          <cell r="D888">
            <v>68284</v>
          </cell>
          <cell r="E888">
            <v>6.4000000000000001E-2</v>
          </cell>
          <cell r="F888">
            <v>0.14839209608678799</v>
          </cell>
          <cell r="G888">
            <v>3.1383184812088301E-2</v>
          </cell>
          <cell r="H888">
            <v>0.06</v>
          </cell>
          <cell r="I888">
            <v>0.312</v>
          </cell>
          <cell r="J888">
            <v>9.8600121728545306E-2</v>
          </cell>
          <cell r="K888">
            <v>0.59493326069190899</v>
          </cell>
          <cell r="L888">
            <v>0.124194095690532</v>
          </cell>
          <cell r="M888">
            <v>0.28748547074777198</v>
          </cell>
          <cell r="N888">
            <v>0.54525386313465696</v>
          </cell>
          <cell r="O888">
            <v>0.30254777070063599</v>
          </cell>
          <cell r="P888">
            <v>0.77813163481953296</v>
          </cell>
          <cell r="Q888">
            <v>0.42356687898089102</v>
          </cell>
          <cell r="R888">
            <v>0.84680851063829699</v>
          </cell>
          <cell r="S888">
            <v>0.31740976645435198</v>
          </cell>
          <cell r="T888">
            <v>0.86836518046709099</v>
          </cell>
          <cell r="U888">
            <v>0.62845010615711205</v>
          </cell>
          <cell r="V888">
            <v>0.89702760084925603</v>
          </cell>
          <cell r="W888">
            <v>1</v>
          </cell>
          <cell r="X888">
            <v>0</v>
          </cell>
          <cell r="Y888">
            <v>2</v>
          </cell>
          <cell r="Z888">
            <v>1</v>
          </cell>
          <cell r="AA888">
            <v>2</v>
          </cell>
          <cell r="AB888">
            <v>0</v>
          </cell>
          <cell r="AC888">
            <v>0</v>
          </cell>
          <cell r="AD888">
            <v>2</v>
          </cell>
          <cell r="AE888">
            <v>1</v>
          </cell>
          <cell r="AF888">
            <v>2</v>
          </cell>
          <cell r="AG888">
            <v>11</v>
          </cell>
          <cell r="AH888" t="str">
            <v>list(list(c(-93.83635, -93.831582, -93.831582, -93.829983, -93.830944, -93.828813, -93.828803, -93.826878, -93.826865, -93.82602, -93.826855, -93.826848, -93.81737, -93.817357, -93.815762, -93.815816, -93.81265, -93.812631, -93.807883, -93.807868, -93.810272, -93.811034, -93.808408, -93.808374, -93.807811, -93.804425, -93.802077, -93.798294, -93.798318, -93.788536, -93.787843, -93.786844, -93.782412, -93.781321, -93.774347, -93.774352, -93.769538, -93.769541, -93.7678, -93.765642, -93.765673, -93.764618, 
-93.764726, -93.759947, -93.759902, -93.750191, -93.750231, -93.75709, -93.757088, -93.759907, -93.759919, -93.750249, -93.750317, -93.750373, -93.750354, -93.745548, -93.745554, -93.740762, -93.740806, -93.750376, -93.750407, -93.743869, -93.741571, -93.744363, -93.746547, -93.75034, -93.752841, -93.755406, -93.756, -93.757868, -93.763454, -93.76354, -93.769558, -93.76956, -93.771414, -93.788767, -93.793957, -93.795456, -93.79836, -93.798396, -93.800346, -93.800833, -93.800907, -93.799853, -93.800918, 
-93.800365, -93.799303, -93.798232, -93.798363, -93.799387, -93.800469, -93.801045, -93.807877, -93.807876, -93.812698, -93.81275, -93.807974, -93.803188, -93.803176, -93.798626, -93.79863, -93.817434, -93.817402, -93.813645, -93.800472, -93.794523, -93.794967, -93.797524, -93.799801, -93.799825, -93.805911, -93.805245, -93.806641, -93.807958, -93.809404, -93.807957, -93.813192, -93.813306, -93.816386, -93.816387, -93.819298, -93.819305, -93.822112, -93.822111, -93.827644, -93.826837, -93.830734, 
-93.832938, -93.836342, -93.83635, 41.039508, 41.039633, 41.04326, 41.043298, 41.045649, 41.04662, 41.04463, 41.044636, 41.041425, 41.039468, 41.038351, 41.03617, 41.036505, 41.038239, 41.036562, 41.034026, 41.034132, 41.036672, 41.036841, 41.038131, 41.038496, 41.039355, 41.039352, 41.042657, 41.043772, 41.041606, 41.040855, 41.040997, 41.04453, 41.045094, 41.045116, 41.045834, 41.051079, 41.055979, 41.056037, 41.052428, 41.052418, 41.059724, 41.05971, 41.059717, 41.066963, 41.066973, 41.061514, 
41.061544, 41.052513, 41.05245, 41.045713, 41.045699, 41.047374, 41.047369, 41.045198, 41.045165, 41.043031, 41.037851, 41.031909, 41.031909, 41.030624, 41.030692, 41.026975, 41.026903, 41.019639, 41.019633, 41.018455, 41.016158, 41.01683, 41.016563, 41.018812, 41.017464, 41.019009, 41.018489, 41.018614, 41.018925, 41.018933, 41.017655, 41.019646, 41.019566, 41.019327, 41.015616, 41.015493, 41.007958, 41.003265, 41.000908, 40.996553, 40.9937, 40.993667, 40.990836, 40.990911, 40.986548, 40.986535, 
40.990814, 40.990726, 40.993663, 40.993458, 40.989844, 40.989695, 41.000566, 41.004265, 41.00444, 41.008053, 41.008232, 41.015505, 41.014836, 41.021767, 41.021998, 41.024944, 41.026453, 41.032706, 41.033729, 41.033623, 41.029972, 41.029682, 41.028389, 41.028685, 41.026902, 41.026825, 41.029588, 41.029399, 41.02818, 41.027761, 41.0311, 41.031007, 41.029206, 41.029117, 41.030922, 41.031024, 41.032568, 41.032458, 41.031699, 41.0323, 41.039508)))</v>
          </cell>
        </row>
        <row r="889">
          <cell r="A889">
            <v>1949620</v>
          </cell>
          <cell r="B889" t="str">
            <v>Marquette city, Iowa</v>
          </cell>
          <cell r="C889">
            <v>429</v>
          </cell>
          <cell r="D889">
            <v>42292</v>
          </cell>
          <cell r="E889">
            <v>0.22600000000000001</v>
          </cell>
          <cell r="F889">
            <v>0.105263157894736</v>
          </cell>
          <cell r="G889">
            <v>7.6555023923444904E-2</v>
          </cell>
          <cell r="H889">
            <v>3.5999999999999997E-2</v>
          </cell>
          <cell r="I889">
            <v>0.24299999999999999</v>
          </cell>
          <cell r="J889">
            <v>0.14399999999999999</v>
          </cell>
          <cell r="K889">
            <v>0.493506493506493</v>
          </cell>
          <cell r="L889">
            <v>0.34090909090909</v>
          </cell>
          <cell r="M889">
            <v>0.35406698564593297</v>
          </cell>
          <cell r="N889">
            <v>3.6423841059602599E-2</v>
          </cell>
          <cell r="O889">
            <v>0.918259023354564</v>
          </cell>
          <cell r="P889">
            <v>0.56157112526539199</v>
          </cell>
          <cell r="Q889">
            <v>0.83227176220806798</v>
          </cell>
          <cell r="R889">
            <v>0.66595744680850999</v>
          </cell>
          <cell r="S889">
            <v>9.5541401273885301E-2</v>
          </cell>
          <cell r="T889">
            <v>0.62526539278131599</v>
          </cell>
          <cell r="U889">
            <v>0.95541401273885296</v>
          </cell>
          <cell r="V889">
            <v>0.97239915074309902</v>
          </cell>
          <cell r="W889">
            <v>2</v>
          </cell>
          <cell r="X889">
            <v>2</v>
          </cell>
          <cell r="Y889">
            <v>1</v>
          </cell>
          <cell r="Z889">
            <v>2</v>
          </cell>
          <cell r="AA889">
            <v>1</v>
          </cell>
          <cell r="AB889">
            <v>0</v>
          </cell>
          <cell r="AC889">
            <v>0</v>
          </cell>
          <cell r="AD889">
            <v>1</v>
          </cell>
          <cell r="AE889">
            <v>2</v>
          </cell>
          <cell r="AF889">
            <v>2</v>
          </cell>
          <cell r="AG889">
            <v>13</v>
          </cell>
          <cell r="AH889" t="str">
            <v>list(list(c(-91.216968, -91.214384, -91.21458, -91.213678, -91.21212, -91.211544, -91.212478, -91.209956, -91.210058, -91.206752, -91.20667, -91.204941, -91.206264, -91.204155, -91.205328, -91.203064, -91.20119, -91.201291, -91.199897, -91.200983, -91.199999, -91.197395, -91.198328, -91.196009, -91.19603, -91.1765541263454, -91.1754623856612, -91.1753196541033, -91.174692, -91.1744554049878, -91.179029, -91.179065, -91.18059, -91.180593, -91.182279, -91.182241, -91.181267, -91.181194, -91.183308, 
-91.183557, -91.18609, -91.184064, -91.185342, -91.185348, -91.190999, -91.19711, -91.197176, -91.202228, -91.202321, -91.203288, -91.204247, -91.204459, -91.203271, -91.203658, -91.205604, -91.207387, -91.202444, -91.202541, -91.206373, -91.20649, -91.208988, -91.209174, -91.216303, -91.216968, 43.064609, 43.06402, 43.065863, 43.068591, 43.067805, 43.064408, 43.062912, 43.063828, 43.065799, 43.06553, 43.06224, 43.060931, 43.060278, 43.058648, 43.057108, 43.051517, 43.049628, 43.046588, 43.044797, 
43.044083, 43.042997, 43.043381, 43.045241, 43.045267, 43.0515, 43.0515098394007, 43.0440072173376, 43.0430263425284, 43.038713, 43.038001, 43.037591, 43.036539, 43.036525, 43.034426, 43.034409, 43.032682, 43.033012, 43.031206, 43.031192, 43.028014, 43.029392, 43.03079, 43.030763, 43.032373, 43.032205, 43.031426, 43.034214, 43.03416, 43.036932, 43.036927, 43.039145, 43.041594, 43.043297, 43.044113, 43.043232, 43.045155, 43.045204, 43.047856, 43.047848, 43.055061, 43.055054, 43.06222, 43.062297, 43.064609
)))</v>
          </cell>
        </row>
        <row r="890">
          <cell r="A890">
            <v>1961230</v>
          </cell>
          <cell r="B890" t="str">
            <v>Palo city, Iowa</v>
          </cell>
          <cell r="C890">
            <v>1407</v>
          </cell>
          <cell r="D890">
            <v>106375</v>
          </cell>
          <cell r="E890">
            <v>5.5E-2</v>
          </cell>
          <cell r="F890">
            <v>1.05042016806722E-2</v>
          </cell>
          <cell r="G890">
            <v>1.26050420168067E-2</v>
          </cell>
          <cell r="H890">
            <v>1.9E-2</v>
          </cell>
          <cell r="I890">
            <v>0.20100000000000001</v>
          </cell>
          <cell r="J890">
            <v>0.37134502923976598</v>
          </cell>
          <cell r="K890">
            <v>0.406356413166855</v>
          </cell>
          <cell r="L890">
            <v>1.6528925619834701E-2</v>
          </cell>
          <cell r="M890">
            <v>0.218487394957983</v>
          </cell>
          <cell r="N890">
            <v>0.95474613686534204</v>
          </cell>
          <cell r="O890">
            <v>0.24522292993630501</v>
          </cell>
          <cell r="P890">
            <v>7.1125265392781301E-2</v>
          </cell>
          <cell r="Q890">
            <v>0.19639065817409701</v>
          </cell>
          <cell r="R890">
            <v>0.43723404255319098</v>
          </cell>
          <cell r="S890">
            <v>3.6093418259023298E-2</v>
          </cell>
          <cell r="T890">
            <v>0.32802547770700602</v>
          </cell>
          <cell r="U890">
            <v>0.129511677282377</v>
          </cell>
          <cell r="V890">
            <v>0.68683651804670898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1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2</v>
          </cell>
          <cell r="AG890">
            <v>3</v>
          </cell>
          <cell r="AH890" t="str">
            <v>list(list(c(-91.818806, -91.80052, -91.799346, -91.80446, -91.804473, -91.796846, -91.795074, -91.792156, -91.792133, -91.78746, -91.787625, -91.794524, -91.794506, -91.787343, -91.789616, -91.793545, -91.79221, -91.789076, -91.790211, -91.779945, -91.779962, -91.784592, -91.785263, -91.797026, -91.790182, -91.789625, -91.794381, -91.794322, -91.799494, -91.79951, -91.804128, -91.804116, -91.813905, -91.81389, -91.818792, -91.818806, 42.06607, 42.066136, 42.069649, 42.069772, 42.077052, 42.076623, 
42.073413, 42.073398, 42.070892, 42.06986, 42.068379, 42.068445, 42.066714, 42.066676, 42.065566, 42.06559, 42.063939, 42.063635, 42.059867, 42.060319, 42.058441, 42.055159, 42.05875, 42.058846, 42.051497, 42.047907, 42.047937, 42.055187, 42.060423, 42.058846, 42.058843, 42.062466, 42.062468, 42.058841, 42.058841, 42.06607)))</v>
          </cell>
        </row>
        <row r="891">
          <cell r="A891">
            <v>1953625</v>
          </cell>
          <cell r="B891" t="str">
            <v>Monticello city, Iowa</v>
          </cell>
          <cell r="C891">
            <v>4040</v>
          </cell>
          <cell r="D891">
            <v>70015</v>
          </cell>
          <cell r="E891">
            <v>0.06</v>
          </cell>
          <cell r="F891">
            <v>0.13311511183851599</v>
          </cell>
          <cell r="G891">
            <v>4.0370976541189298E-2</v>
          </cell>
          <cell r="H891">
            <v>8.0000000000000002E-3</v>
          </cell>
          <cell r="I891">
            <v>0.36399999999999999</v>
          </cell>
          <cell r="J891">
            <v>6.4278187565858805E-2</v>
          </cell>
          <cell r="K891">
            <v>0.39205119568878399</v>
          </cell>
          <cell r="L891">
            <v>9.3953023488255794E-2</v>
          </cell>
          <cell r="M891">
            <v>0.124386252045826</v>
          </cell>
          <cell r="N891">
            <v>0.58278145695364203</v>
          </cell>
          <cell r="O891">
            <v>0.27070063694267499</v>
          </cell>
          <cell r="P891">
            <v>0.71443736730360896</v>
          </cell>
          <cell r="Q891">
            <v>0.54458598726114604</v>
          </cell>
          <cell r="R891">
            <v>0.275531914893617</v>
          </cell>
          <cell r="S891">
            <v>0.55732484076433098</v>
          </cell>
          <cell r="T891">
            <v>0.28343949044585898</v>
          </cell>
          <cell r="U891">
            <v>0.485138004246284</v>
          </cell>
          <cell r="V891">
            <v>0.21125265392781301</v>
          </cell>
          <cell r="W891">
            <v>1</v>
          </cell>
          <cell r="X891">
            <v>0</v>
          </cell>
          <cell r="Y891">
            <v>2</v>
          </cell>
          <cell r="Z891">
            <v>1</v>
          </cell>
          <cell r="AA891">
            <v>0</v>
          </cell>
          <cell r="AB891">
            <v>1</v>
          </cell>
          <cell r="AC891">
            <v>0</v>
          </cell>
          <cell r="AD891">
            <v>0</v>
          </cell>
          <cell r="AE891">
            <v>1</v>
          </cell>
          <cell r="AF891">
            <v>0</v>
          </cell>
          <cell r="AG891">
            <v>6</v>
          </cell>
          <cell r="AH891" t="str">
            <v>list(list(c(-91.209304, -91.206698, -91.206949, -91.205178, -91.204503, -91.199819, -91.199728, -91.196923, -91.196978, -91.195995, -91.195436, -91.193945, -91.19404, -91.192756, -91.192362, -91.192421, -91.191974, -91.185887, -91.18481, -91.184826, -91.179824, -91.179821, -91.179916, -91.179808, -91.182888, -91.179828, -91.172594, -91.171518, -91.172079, -91.174828, -91.174926, -91.169988, -91.169634, -91.160075, -91.160026, -91.158898, -91.160045, -91.156833, -91.155167, -91.155158, -91.157136, 
-91.156927, -91.155166, -91.155174, -91.153706, -91.151635, -91.15395, -91.156041, -91.15603, -91.158263, -91.158273, -91.159392, -91.160066, -91.16365, -91.164913, -91.164953, -91.179766, -91.179827, -91.199429, -91.199321, -91.198472, -91.196148, -91.190057, -91.18993, -91.188741, -91.189214, -91.188363, -91.174717, -91.174768, -91.178287, -91.17829, -91.179708, -91.187527, -91.186233, -91.188775, -91.188436, -91.190275, -91.189031, -91.190693, -91.196799, -91.19822, -91.204435, -91.209083, -91.209174, 
-91.209304, 42.252334, 42.252361, 42.255584, 42.256433, 42.257785, 42.256828, 42.252468, 42.252518, 42.254308, 42.25433, 42.252542, 42.252565, 42.254298, 42.254329, 42.252588, 42.255262, 42.259518, 42.257322, 42.256294, 42.252611, 42.252565, 42.250152, 42.248825, 42.24379, 42.241079, 42.241093, 42.241663, 42.241361, 42.239571, 42.240437, 42.238019, 42.237993, 42.230827, 42.230583, 42.222119, 42.221079, 42.220274, 42.220274, 42.21881, 42.217817, 42.217836, 42.214163, 42.214146, 42.212074, 42.211355, 
42.208681, 42.208735, 42.20873, 42.209573, 42.20958, 42.208717, 42.208716, 42.210323, 42.215773, 42.215787, 42.208726, 42.208743, 42.201347, 42.201344, 42.208483, 42.208815, 42.208812, 42.212975, 42.214436, 42.214005, 42.213111, 42.212442, 42.212396, 42.22339, 42.223398, 42.225686, 42.227066, 42.227051, 42.226087, 42.225604, 42.221502, 42.221705, 42.222759, 42.225573, 42.221847, 42.221831, 42.223367, 42.223401, 42.236713, 42.252334)))</v>
          </cell>
        </row>
        <row r="892">
          <cell r="A892">
            <v>1932025</v>
          </cell>
          <cell r="B892" t="str">
            <v>Grand Mound city, Iowa</v>
          </cell>
          <cell r="C892">
            <v>615</v>
          </cell>
          <cell r="D892">
            <v>82143</v>
          </cell>
          <cell r="E892">
            <v>7.5999999999999998E-2</v>
          </cell>
          <cell r="F892">
            <v>7.6190476190476197E-2</v>
          </cell>
          <cell r="G892">
            <v>4.7619047619047603E-2</v>
          </cell>
          <cell r="H892">
            <v>6.6000000000000003E-2</v>
          </cell>
          <cell r="I892">
            <v>0.30299999999999999</v>
          </cell>
          <cell r="J892">
            <v>-4.2056074766355103E-2</v>
          </cell>
          <cell r="K892">
            <v>0.41061452513966401</v>
          </cell>
          <cell r="L892">
            <v>2.3255813953488299E-2</v>
          </cell>
          <cell r="M892">
            <v>0.17142857142857101</v>
          </cell>
          <cell r="N892">
            <v>0.80242825607063994</v>
          </cell>
          <cell r="O892">
            <v>0.38535031847133699</v>
          </cell>
          <cell r="P892">
            <v>0.40658174097664501</v>
          </cell>
          <cell r="Q892">
            <v>0.62420382165605004</v>
          </cell>
          <cell r="R892">
            <v>0.873404255319148</v>
          </cell>
          <cell r="S892">
            <v>0.28556263269638998</v>
          </cell>
          <cell r="T892">
            <v>0.33864118895966</v>
          </cell>
          <cell r="U892">
            <v>0.14968152866241999</v>
          </cell>
          <cell r="V892">
            <v>0.451167728237791</v>
          </cell>
          <cell r="W892">
            <v>0</v>
          </cell>
          <cell r="X892">
            <v>1</v>
          </cell>
          <cell r="Y892">
            <v>1</v>
          </cell>
          <cell r="Z892">
            <v>1</v>
          </cell>
          <cell r="AA892">
            <v>2</v>
          </cell>
          <cell r="AB892">
            <v>0</v>
          </cell>
          <cell r="AC892">
            <v>1</v>
          </cell>
          <cell r="AD892">
            <v>1</v>
          </cell>
          <cell r="AE892">
            <v>0</v>
          </cell>
          <cell r="AF892">
            <v>1</v>
          </cell>
          <cell r="AG892">
            <v>8</v>
          </cell>
          <cell r="AH892" t="str">
            <v>list(list(c(-90.665167, -90.665151, -90.636174, -90.636173, -90.665242, -90.665167, 41.829208, 41.832823, 41.832848, 41.81469, 41.814677, 41.829208)))</v>
          </cell>
        </row>
        <row r="893">
          <cell r="A893">
            <v>1925590</v>
          </cell>
          <cell r="B893" t="str">
            <v>Emmetsburg city, Iowa</v>
          </cell>
          <cell r="C893">
            <v>3706</v>
          </cell>
          <cell r="D893">
            <v>55833</v>
          </cell>
          <cell r="E893">
            <v>0.152</v>
          </cell>
          <cell r="F893">
            <v>0.119076549210206</v>
          </cell>
          <cell r="G893">
            <v>5.22478736330498E-2</v>
          </cell>
          <cell r="H893">
            <v>2.4E-2</v>
          </cell>
          <cell r="I893">
            <v>0.33200000000000002</v>
          </cell>
          <cell r="J893">
            <v>-5.0717213114754099E-2</v>
          </cell>
          <cell r="K893">
            <v>0.41882991088725302</v>
          </cell>
          <cell r="L893">
            <v>0.12878787878787801</v>
          </cell>
          <cell r="M893">
            <v>0.21081409477521201</v>
          </cell>
          <cell r="N893">
            <v>0.236203090507726</v>
          </cell>
          <cell r="O893">
            <v>0.78343949044585903</v>
          </cell>
          <cell r="P893">
            <v>0.63800424628450103</v>
          </cell>
          <cell r="Q893">
            <v>0.67091295116772798</v>
          </cell>
          <cell r="R893">
            <v>0.50957446808510598</v>
          </cell>
          <cell r="S893">
            <v>0.40021231422505299</v>
          </cell>
          <cell r="T893">
            <v>0.36730360934182499</v>
          </cell>
          <cell r="U893">
            <v>0.65180467091295102</v>
          </cell>
          <cell r="V893">
            <v>0.65180467091295102</v>
          </cell>
          <cell r="W893">
            <v>2</v>
          </cell>
          <cell r="X893">
            <v>2</v>
          </cell>
          <cell r="Y893">
            <v>1</v>
          </cell>
          <cell r="Z893">
            <v>2</v>
          </cell>
          <cell r="AA893">
            <v>1</v>
          </cell>
          <cell r="AB893">
            <v>1</v>
          </cell>
          <cell r="AC893">
            <v>1</v>
          </cell>
          <cell r="AD893">
            <v>1</v>
          </cell>
          <cell r="AE893">
            <v>1</v>
          </cell>
          <cell r="AF893">
            <v>1</v>
          </cell>
          <cell r="AG893">
            <v>13</v>
          </cell>
          <cell r="AH893" t="str">
            <v>list(list(c(-94.701173, -94.701153, -94.698724, -94.678786, -94.678785, -94.673721, -94.673702, -94.668744, -94.668624, -94.670472, -94.673747, -94.675361, -94.6758, -94.674543, -94.675922, -94.675654, -94.672663, -94.664195, -94.66427, -94.659326, -94.659186, -94.655494, -94.655496, -94.660259, -94.660266, -94.664053, -94.664277, -94.653174, -94.678858, -94.688598, -94.688846, -94.698769, -94.698634, -94.698599, -94.701213, -94.701173, 43.125511, 43.128136, 43.12811, 43.12823, 43.13725, 43.137256, 
43.14087, 43.140872, 43.136031, 43.136238, 43.135482, 43.134065, 43.131352, 43.129714, 43.128036, 43.126925, 43.126455, 43.126489, 43.119216, 43.119221, 43.112029, 43.112026, 43.111041, 43.11106, 43.11203, 43.112037, 43.102494, 43.097479, 43.09753, 43.097428, 43.104774, 43.104742, 43.11006, 43.110178, 43.111951, 43.125511)))</v>
          </cell>
        </row>
        <row r="894">
          <cell r="A894">
            <v>1914430</v>
          </cell>
          <cell r="B894" t="str">
            <v>Clinton city, Iowa</v>
          </cell>
          <cell r="C894">
            <v>24469</v>
          </cell>
          <cell r="D894">
            <v>60230</v>
          </cell>
          <cell r="E894">
            <v>0.185</v>
          </cell>
          <cell r="F894">
            <v>0.18634926538962199</v>
          </cell>
          <cell r="G894">
            <v>6.6114933978054596E-2</v>
          </cell>
          <cell r="H894">
            <v>3.6999999999999998E-2</v>
          </cell>
          <cell r="I894">
            <v>0.42</v>
          </cell>
          <cell r="J894">
            <v>-8.9864236563139299E-2</v>
          </cell>
          <cell r="K894">
            <v>0.45862665897287902</v>
          </cell>
          <cell r="L894">
            <v>0.13997579669221399</v>
          </cell>
          <cell r="M894">
            <v>0.264459735912218</v>
          </cell>
          <cell r="N894">
            <v>0.33554083885209701</v>
          </cell>
          <cell r="O894">
            <v>0.854564755838641</v>
          </cell>
          <cell r="P894">
            <v>0.88535031847133705</v>
          </cell>
          <cell r="Q894">
            <v>0.78343949044585903</v>
          </cell>
          <cell r="R894">
            <v>0.67978723404255303</v>
          </cell>
          <cell r="S894">
            <v>0.77176220806794005</v>
          </cell>
          <cell r="T894">
            <v>0.50743099787685697</v>
          </cell>
          <cell r="U894">
            <v>0.69214437367303605</v>
          </cell>
          <cell r="V894">
            <v>0.83864118895966</v>
          </cell>
          <cell r="W894">
            <v>1</v>
          </cell>
          <cell r="X894">
            <v>2</v>
          </cell>
          <cell r="Y894">
            <v>2</v>
          </cell>
          <cell r="Z894">
            <v>2</v>
          </cell>
          <cell r="AA894">
            <v>2</v>
          </cell>
          <cell r="AB894">
            <v>2</v>
          </cell>
          <cell r="AC894">
            <v>2</v>
          </cell>
          <cell r="AD894">
            <v>1</v>
          </cell>
          <cell r="AE894">
            <v>2</v>
          </cell>
          <cell r="AF894">
            <v>2</v>
          </cell>
          <cell r="AG894">
            <v>18</v>
          </cell>
          <cell r="AH894" t="str">
            <v>list(list(c(-90.345169, -90.345133, -90.34513, -90.345041, -90.345052, -90.315739, -90.266052, -90.262333, -90.257512, -90.257508, -90.257504, -90.257489, -90.257488, -90.241283, -90.228499, -90.228584, -90.228549, -90.223593, -90.218673, -90.218772, -90.208886, -90.208889, -90.208859, -90.189727, -90.1535084344323, -90.153584, -90.1539860489443, -90.157019, -90.165065, -90.1663819574666, -90.1678627885029, -90.1687436426227, -90.170041, -90.1715053125747, -90.1723950669122, -90.1724700111653, -90.172765, 
-90.1728068689937, -90.173006, -90.1748872580213, -90.175051, -90.1790648293101, -90.1803537768324, -90.181401, -90.1817884378145, -90.181901, -90.1833312346892, -90.1833357732364, -90.183765, -90.183973, -90.18172, -90.180643, -90.180954, -90.181973, -90.187969, -90.2084670622592, -90.2094928988248, -90.208931, -90.215408, -90.218671, -90.218828, -90.234855, -90.234044, -90.232313, -90.233454, -90.234951, -90.233436, -90.232239, -90.232726, -90.233413, -90.235246, -90.235753, -90.254427, -90.257684, 
-90.257527, -90.262454, -90.26247, -90.263239, -90.263238, -90.296409, -90.29641, -90.297795, -90.297818, -90.295955, -90.295929, -90.295496, -90.289745, -90.283148, -90.282266, -90.281779, -90.281783, -90.296601, -90.301362, -90.301334, -90.311056, -90.311024, -90.30617, -90.306103, -90.315867, -90.315898, -90.315919, -90.302084, -90.302085, -90.296509, -90.296535, -90.315943, -90.330525, -90.345154, -90.345169, 41.801409, 41.808417, 41.8155, 41.830076, 41.844869, 41.844674, 41.844581, 41.844575, 
41.844561, 41.85189, 41.859185, 41.866145, 41.866402, 41.866406, 41.866502, 41.873767, 41.877416, 41.877441, 41.877482, 41.899321, 41.899498, 41.903053, 41.910133, 41.910037, 41.9096703208666, 41.906614, 41.905607999803, 41.898019, 41.883777, 41.8818349111957, 41.8796511615686, 41.8783521849748, 41.876439, 41.8709075108684, 41.8675464344614, 41.8672633300694, 41.866149, 41.8646293813772, 41.857402, 41.853931101949, 41.853629, 41.8479514858483, 41.8461282848017, 41.844647, 41.843538152975, 41.843216, 
41.8378633620213, 41.837846376557, 41.83624, 41.83307, 41.822599, 41.811979, 41.809354, 41.80707, 41.803163, 41.7976146310039, 41.7973369598893, 41.815456, 41.815425, 41.813438, 41.800907, 41.800939, 41.803982, 41.805967, 41.806775, 41.807849, 41.809082, 41.810023, 41.81046, 41.811154, 41.810974, 41.811278, 41.804516, 41.804515, 41.815275, 41.815207, 41.814657, 41.814662, 41.815186, 41.815281, 41.814644, 41.814649, 41.811885, 41.811878, 41.813251, 41.812815, 41.809579, 41.805924, 41.805113, 41.803965, 
41.800984, 41.801023, 41.80122, 41.80827, 41.808319, 41.811932, 41.811928, 41.815332, 41.815414, 41.808342, 41.801104, 41.801034, 41.800467, 41.800446, 41.793749, 41.793799, 41.793832, 41.793858, 41.801409)))</v>
          </cell>
        </row>
        <row r="895">
          <cell r="A895">
            <v>1908605</v>
          </cell>
          <cell r="B895" t="str">
            <v>Britt city, Iowa</v>
          </cell>
          <cell r="C895">
            <v>2044</v>
          </cell>
          <cell r="D895">
            <v>72943</v>
          </cell>
          <cell r="E895">
            <v>0.10099999999999899</v>
          </cell>
          <cell r="F895">
            <v>8.5549132947976794E-2</v>
          </cell>
          <cell r="G895">
            <v>1.5028901734104001E-2</v>
          </cell>
          <cell r="H895">
            <v>2.4E-2</v>
          </cell>
          <cell r="I895">
            <v>0.375</v>
          </cell>
          <cell r="J895">
            <v>-1.20831319478008E-2</v>
          </cell>
          <cell r="K895">
            <v>0.43198263386396502</v>
          </cell>
          <cell r="L895">
            <v>0.1008316008316</v>
          </cell>
          <cell r="M895">
            <v>0.16531791907514401</v>
          </cell>
          <cell r="N895">
            <v>0.64679911699779202</v>
          </cell>
          <cell r="O895">
            <v>0.53609341825902301</v>
          </cell>
          <cell r="P895">
            <v>0.47027600849256901</v>
          </cell>
          <cell r="Q895">
            <v>0.22292993630573199</v>
          </cell>
          <cell r="R895">
            <v>0.50957446808510598</v>
          </cell>
          <cell r="S895">
            <v>0.61571125265392701</v>
          </cell>
          <cell r="T895">
            <v>0.41507430997876799</v>
          </cell>
          <cell r="U895">
            <v>0.52866242038216504</v>
          </cell>
          <cell r="V895">
            <v>0.41719745222929899</v>
          </cell>
          <cell r="W895">
            <v>1</v>
          </cell>
          <cell r="X895">
            <v>1</v>
          </cell>
          <cell r="Y895">
            <v>1</v>
          </cell>
          <cell r="Z895">
            <v>0</v>
          </cell>
          <cell r="AA895">
            <v>1</v>
          </cell>
          <cell r="AB895">
            <v>1</v>
          </cell>
          <cell r="AC895">
            <v>1</v>
          </cell>
          <cell r="AD895">
            <v>1</v>
          </cell>
          <cell r="AE895">
            <v>1</v>
          </cell>
          <cell r="AF895">
            <v>1</v>
          </cell>
          <cell r="AG895">
            <v>9</v>
          </cell>
          <cell r="AH895" t="str">
            <v>list(list(c(-93.815319, -93.812828, -93.812841, -93.812821, -93.807878, -93.807871, -93.802957, -93.802957, -93.80176, -93.797994, -93.797982, -93.802969, -93.802982, -93.793056, -93.793051, -93.790137, -93.790148, -93.793032, -93.792947, -93.800669, -93.805541, -93.805543, -93.810604, -93.81058, -93.812702, -93.812783, -93.815292, -93.815319, 43.095248, 43.09525, 43.098725, 43.105077, 43.105072, 43.108648, 43.108647, 43.110261, 43.112255, 43.112247, 43.106236, 43.106247, 43.105068, 43.104988, 43.101373, 
43.101178, 43.097745, 43.095396, 43.090554, 43.090551, 43.087652, 43.088552, 43.088538, 43.087687, 43.087681, 43.090577, 43.090574, 43.095248)))</v>
          </cell>
        </row>
        <row r="896">
          <cell r="A896">
            <v>1911530</v>
          </cell>
          <cell r="B896" t="str">
            <v>Castana city, Iowa</v>
          </cell>
          <cell r="C896">
            <v>107</v>
          </cell>
          <cell r="D896">
            <v>55469</v>
          </cell>
          <cell r="E896">
            <v>6.2E-2</v>
          </cell>
          <cell r="F896">
            <v>0.12345679012345601</v>
          </cell>
          <cell r="G896">
            <v>0</v>
          </cell>
          <cell r="H896">
            <v>8.0000000000000002E-3</v>
          </cell>
          <cell r="I896">
            <v>9.9000000000000005E-2</v>
          </cell>
          <cell r="J896">
            <v>-0.27210884353741499</v>
          </cell>
          <cell r="K896">
            <v>0.42622950819672101</v>
          </cell>
          <cell r="L896">
            <v>0.27027027027027001</v>
          </cell>
          <cell r="M896">
            <v>0.148148148148148</v>
          </cell>
          <cell r="N896">
            <v>0.229580573951434</v>
          </cell>
          <cell r="O896">
            <v>0.28343949044585898</v>
          </cell>
          <cell r="P896">
            <v>0.661358811040339</v>
          </cell>
          <cell r="Q896">
            <v>0</v>
          </cell>
          <cell r="R896">
            <v>0.275531914893617</v>
          </cell>
          <cell r="S896">
            <v>2.1231422505307799E-3</v>
          </cell>
          <cell r="T896">
            <v>0.38959660297239901</v>
          </cell>
          <cell r="U896">
            <v>0.92781316348195297</v>
          </cell>
          <cell r="V896">
            <v>0.31634819532908698</v>
          </cell>
          <cell r="W896">
            <v>2</v>
          </cell>
          <cell r="X896">
            <v>0</v>
          </cell>
          <cell r="Y896">
            <v>1</v>
          </cell>
          <cell r="Z896">
            <v>0</v>
          </cell>
          <cell r="AA896">
            <v>0</v>
          </cell>
          <cell r="AB896">
            <v>0</v>
          </cell>
          <cell r="AC896">
            <v>2</v>
          </cell>
          <cell r="AD896">
            <v>1</v>
          </cell>
          <cell r="AE896">
            <v>2</v>
          </cell>
          <cell r="AF896">
            <v>0</v>
          </cell>
          <cell r="AG896">
            <v>8</v>
          </cell>
          <cell r="AH896" t="str">
            <v>list(list(c(-95.919279, -95.90462, -95.904501, -95.900023, -95.899988, -95.90284, -95.90461, -95.9141, -95.91944, -95.919279, 42.081025, 42.081061, 42.075556, 42.075622, 42.066772, 42.066548, 42.06652, 42.066576, 42.066575, 42.081025)))</v>
          </cell>
        </row>
        <row r="897">
          <cell r="A897">
            <v>1983550</v>
          </cell>
          <cell r="B897" t="str">
            <v>West Bend city, Iowa</v>
          </cell>
          <cell r="C897">
            <v>791</v>
          </cell>
          <cell r="D897">
            <v>86154</v>
          </cell>
          <cell r="E897">
            <v>7.3999999999999996E-2</v>
          </cell>
          <cell r="F897">
            <v>0.13125000000000001</v>
          </cell>
          <cell r="G897">
            <v>2.1874999999999999E-2</v>
          </cell>
          <cell r="H897">
            <v>3.3000000000000002E-2</v>
          </cell>
          <cell r="I897">
            <v>0.41699999999999998</v>
          </cell>
          <cell r="J897">
            <v>7.6433121019108203E-3</v>
          </cell>
          <cell r="K897">
            <v>0.36575875486381298</v>
          </cell>
          <cell r="L897">
            <v>0.16022099447513799</v>
          </cell>
          <cell r="M897">
            <v>0.11874999999999999</v>
          </cell>
          <cell r="N897">
            <v>0.84768211920529801</v>
          </cell>
          <cell r="O897">
            <v>0.37685774946921402</v>
          </cell>
          <cell r="P897">
            <v>0.70063694267515897</v>
          </cell>
          <cell r="Q897">
            <v>0.30785562632696301</v>
          </cell>
          <cell r="R897">
            <v>0.626595744680851</v>
          </cell>
          <cell r="S897">
            <v>0.76433121019108197</v>
          </cell>
          <cell r="T897">
            <v>0.217622080679405</v>
          </cell>
          <cell r="U897">
            <v>0.76114649681528601</v>
          </cell>
          <cell r="V897">
            <v>0.18789808917197401</v>
          </cell>
          <cell r="W897">
            <v>0</v>
          </cell>
          <cell r="X897">
            <v>1</v>
          </cell>
          <cell r="Y897">
            <v>2</v>
          </cell>
          <cell r="Z897">
            <v>0</v>
          </cell>
          <cell r="AA897">
            <v>1</v>
          </cell>
          <cell r="AB897">
            <v>2</v>
          </cell>
          <cell r="AC897">
            <v>0</v>
          </cell>
          <cell r="AD897">
            <v>0</v>
          </cell>
          <cell r="AE897">
            <v>2</v>
          </cell>
          <cell r="AF897">
            <v>0</v>
          </cell>
          <cell r="AG897">
            <v>8</v>
          </cell>
          <cell r="AH897" t="str">
            <v>list(list(c(-94.452755, -94.442954, -94.44297, -94.436755, -94.436775, -94.437942, -94.443053, -94.443053, -94.452874, -94.452755, 42.969478, 42.969546, 42.965944, 42.965946, 42.961975, 42.951498, 42.95149, 42.951501, 42.951414, 42.969478)))</v>
          </cell>
        </row>
        <row r="898">
          <cell r="A898">
            <v>1944310</v>
          </cell>
          <cell r="B898" t="str">
            <v>Leighton city, Iowa</v>
          </cell>
          <cell r="C898">
            <v>158</v>
          </cell>
          <cell r="D898">
            <v>66389</v>
          </cell>
          <cell r="E898">
            <v>0.02</v>
          </cell>
          <cell r="F898">
            <v>6.0606060606060601E-2</v>
          </cell>
          <cell r="G898">
            <v>0</v>
          </cell>
          <cell r="H898">
            <v>0</v>
          </cell>
          <cell r="I898">
            <v>0.35699999999999998</v>
          </cell>
          <cell r="J898">
            <v>-2.4691358024691301E-2</v>
          </cell>
          <cell r="K898">
            <v>0.29906542056074698</v>
          </cell>
          <cell r="L898">
            <v>0</v>
          </cell>
          <cell r="M898">
            <v>0.21212121212121199</v>
          </cell>
          <cell r="N898">
            <v>0.50883002207505501</v>
          </cell>
          <cell r="O898">
            <v>6.3694267515923497E-2</v>
          </cell>
          <cell r="P898">
            <v>0.31210191082802502</v>
          </cell>
          <cell r="Q898">
            <v>0</v>
          </cell>
          <cell r="R898">
            <v>0</v>
          </cell>
          <cell r="S898">
            <v>0.53078556263269605</v>
          </cell>
          <cell r="T898">
            <v>0.105095541401273</v>
          </cell>
          <cell r="U898">
            <v>0</v>
          </cell>
          <cell r="V898">
            <v>0.66029723991507405</v>
          </cell>
          <cell r="W898">
            <v>1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1</v>
          </cell>
          <cell r="AC898">
            <v>1</v>
          </cell>
          <cell r="AD898">
            <v>0</v>
          </cell>
          <cell r="AE898">
            <v>0</v>
          </cell>
          <cell r="AF898">
            <v>1</v>
          </cell>
          <cell r="AG898">
            <v>4</v>
          </cell>
          <cell r="AH898" t="str">
            <v>list(list(c(-92.789467, -92.784697, -92.784716, -92.782531, -92.784097, -92.783628, -92.784722, -92.789447, -92.789467, 41.34081, 41.340832, 41.342636, 41.342639, 41.340595, 41.338316, 41.335482, 41.337449, 41.34081)))</v>
          </cell>
        </row>
        <row r="899">
          <cell r="A899">
            <v>1984450</v>
          </cell>
          <cell r="B899" t="str">
            <v>West Okoboji city, Iowa</v>
          </cell>
          <cell r="C899">
            <v>308</v>
          </cell>
          <cell r="D899">
            <v>66250</v>
          </cell>
          <cell r="E899">
            <v>3.5999999999999997E-2</v>
          </cell>
          <cell r="F899">
            <v>2.1739130434782601E-2</v>
          </cell>
          <cell r="G899">
            <v>5.2173913043478203E-2</v>
          </cell>
          <cell r="H899">
            <v>6.9999999999999897E-3</v>
          </cell>
          <cell r="I899">
            <v>0.57899999999999996</v>
          </cell>
          <cell r="J899">
            <v>6.5743944636678195E-2</v>
          </cell>
          <cell r="K899">
            <v>0.266666666666666</v>
          </cell>
          <cell r="L899">
            <v>0.93918918918918903</v>
          </cell>
          <cell r="M899">
            <v>0.46086956521739098</v>
          </cell>
          <cell r="N899">
            <v>0.49337748344370802</v>
          </cell>
          <cell r="O899">
            <v>0.13057324840764301</v>
          </cell>
          <cell r="P899">
            <v>0.109341825902335</v>
          </cell>
          <cell r="Q899">
            <v>0.66878980891719697</v>
          </cell>
          <cell r="R899">
            <v>0.25957446808510598</v>
          </cell>
          <cell r="S899">
            <v>0.96390658174097599</v>
          </cell>
          <cell r="T899">
            <v>7.0063694267515894E-2</v>
          </cell>
          <cell r="U899">
            <v>0.99256900212314203</v>
          </cell>
          <cell r="V899">
            <v>0.99681528662420305</v>
          </cell>
          <cell r="W899">
            <v>1</v>
          </cell>
          <cell r="X899">
            <v>0</v>
          </cell>
          <cell r="Y899">
            <v>0</v>
          </cell>
          <cell r="Z899">
            <v>1</v>
          </cell>
          <cell r="AA899">
            <v>0</v>
          </cell>
          <cell r="AB899">
            <v>2</v>
          </cell>
          <cell r="AC899">
            <v>0</v>
          </cell>
          <cell r="AD899">
            <v>0</v>
          </cell>
          <cell r="AE899">
            <v>2</v>
          </cell>
          <cell r="AF899">
            <v>2</v>
          </cell>
          <cell r="AG899">
            <v>8</v>
          </cell>
          <cell r="AH899" t="str">
            <v>list(list(c(-95.179962, -95.175621, -95.172871, -95.169167, -95.165224, -95.160676, -95.159839, -95.160836, -95.158622, -95.156694, -95.151484, -95.149985, -95.147644, -95.148098, -95.148315, -95.146114, -95.143837, -95.14161, -95.141862, -95.142019, -95.142114, -95.14447, -95.146578, -95.149933, -95.14984, -95.149972, -95.154895, -95.164824, -95.164907, -95.169742, -95.169759, -95.17439, -95.177058, -95.179642, -95.179722, -95.179962, 43.357025, 43.357078, 43.354459, 43.353169, 43.353552, 43.355493, 
43.355085, 43.351801, 43.349797, 43.349511, 43.34973, 43.350635, 43.355611, 43.357163, 43.358154, 43.360778, 43.360753, 43.359503, 43.35863, 43.357039, 43.3534, 43.353435, 43.348743, 43.34745, 43.345898, 43.342455, 43.342449, 43.342461, 43.338813, 43.338794, 43.342454, 43.342491, 43.342403, 43.34247, 43.34658, 43.357025)))</v>
          </cell>
        </row>
        <row r="900">
          <cell r="A900">
            <v>1921810</v>
          </cell>
          <cell r="B900" t="str">
            <v>Donnellson city, Iowa</v>
          </cell>
          <cell r="C900">
            <v>885</v>
          </cell>
          <cell r="D900">
            <v>54453</v>
          </cell>
          <cell r="E900">
            <v>0.14000000000000001</v>
          </cell>
          <cell r="F900">
            <v>0.141955835962145</v>
          </cell>
          <cell r="G900">
            <v>4.1009463722397402E-2</v>
          </cell>
          <cell r="H900">
            <v>1.7000000000000001E-2</v>
          </cell>
          <cell r="I900">
            <v>0.39200000000000002</v>
          </cell>
          <cell r="J900">
            <v>-2.9605263157894701E-2</v>
          </cell>
          <cell r="K900">
            <v>0.43715846994535501</v>
          </cell>
          <cell r="L900">
            <v>0.10198300283286101</v>
          </cell>
          <cell r="M900">
            <v>0.25236593059936901</v>
          </cell>
          <cell r="N900">
            <v>0.20198675496688701</v>
          </cell>
          <cell r="O900">
            <v>0.73354564755838603</v>
          </cell>
          <cell r="P900">
            <v>0.75053078556263197</v>
          </cell>
          <cell r="Q900">
            <v>0.55626326963906503</v>
          </cell>
          <cell r="R900">
            <v>0.40531914893616999</v>
          </cell>
          <cell r="S900">
            <v>0.68577494692144303</v>
          </cell>
          <cell r="T900">
            <v>0.436305732484076</v>
          </cell>
          <cell r="U900">
            <v>0.53503184713375795</v>
          </cell>
          <cell r="V900">
            <v>0.80997876857749396</v>
          </cell>
          <cell r="W900">
            <v>2</v>
          </cell>
          <cell r="X900">
            <v>2</v>
          </cell>
          <cell r="Y900">
            <v>2</v>
          </cell>
          <cell r="Z900">
            <v>1</v>
          </cell>
          <cell r="AA900">
            <v>1</v>
          </cell>
          <cell r="AB900">
            <v>2</v>
          </cell>
          <cell r="AC900">
            <v>1</v>
          </cell>
          <cell r="AD900">
            <v>1</v>
          </cell>
          <cell r="AE900">
            <v>1</v>
          </cell>
          <cell r="AF900">
            <v>2</v>
          </cell>
          <cell r="AG900">
            <v>15</v>
          </cell>
          <cell r="AH900" t="str">
            <v>list(list(c(-91.582896, -91.574791, -91.574794, -91.570368, -91.571084, -91.569247, -91.56921, -91.564386, -91.564309, -91.559564, -91.559622, -91.554886, -91.55492, -91.553538, -91.553548, -91.555673, -91.555681, -91.557204, -91.556936, -91.569319, -91.569244, -91.580805, -91.580793, -91.582712, -91.582896, 40.641137, 40.643224, 40.644704, 40.644911, 40.644918, 40.647405, 40.653573, 40.653561, 40.660819, 40.660807, 40.653287, 40.653531, 40.641503, 40.641503, 40.638991, 40.638999, 40.637145, 40.637144, 
40.635317, 40.635435, 40.639023, 40.639027, 40.640374, 40.640377, 40.641137)))</v>
          </cell>
        </row>
        <row r="901">
          <cell r="A901">
            <v>1913080</v>
          </cell>
          <cell r="B901" t="str">
            <v>Cherokee city, Iowa</v>
          </cell>
          <cell r="C901">
            <v>5199</v>
          </cell>
          <cell r="D901">
            <v>61750</v>
          </cell>
          <cell r="E901">
            <v>0.185</v>
          </cell>
          <cell r="F901">
            <v>0.13543031891655699</v>
          </cell>
          <cell r="G901">
            <v>5.5045871559633003E-2</v>
          </cell>
          <cell r="H901">
            <v>2.4E-2</v>
          </cell>
          <cell r="I901">
            <v>0.34899999999999998</v>
          </cell>
          <cell r="J901">
            <v>-1.0279840091376301E-2</v>
          </cell>
          <cell r="K901">
            <v>0.45682676740420902</v>
          </cell>
          <cell r="L901">
            <v>3.7831021437578799E-2</v>
          </cell>
          <cell r="M901">
            <v>0.20576671035386601</v>
          </cell>
          <cell r="N901">
            <v>0.38520971302428197</v>
          </cell>
          <cell r="O901">
            <v>0.854564755838641</v>
          </cell>
          <cell r="P901">
            <v>0.725053078556263</v>
          </cell>
          <cell r="Q901">
            <v>0.693205944798301</v>
          </cell>
          <cell r="R901">
            <v>0.50957446808510598</v>
          </cell>
          <cell r="S901">
            <v>0.48832271762208002</v>
          </cell>
          <cell r="T901">
            <v>0.5</v>
          </cell>
          <cell r="U901">
            <v>0.20276008492569</v>
          </cell>
          <cell r="V901">
            <v>0.62314225053078498</v>
          </cell>
          <cell r="W901">
            <v>1</v>
          </cell>
          <cell r="X901">
            <v>2</v>
          </cell>
          <cell r="Y901">
            <v>2</v>
          </cell>
          <cell r="Z901">
            <v>2</v>
          </cell>
          <cell r="AA901">
            <v>1</v>
          </cell>
          <cell r="AB901">
            <v>1</v>
          </cell>
          <cell r="AC901">
            <v>1</v>
          </cell>
          <cell r="AD901">
            <v>1</v>
          </cell>
          <cell r="AE901">
            <v>0</v>
          </cell>
          <cell r="AF901">
            <v>1</v>
          </cell>
          <cell r="AG901">
            <v>12</v>
          </cell>
          <cell r="AH901" t="str">
            <v>list(list(c(-95.583831, -95.583549, -95.57266, -95.563951, -95.563961, -95.557231, -95.55726, -95.553689, -95.554052, -95.550606, -95.548876, -95.533821, -95.531431, -95.529769, -95.529787, -95.534682, -95.534713, -95.538941, -95.540482, -95.541084, -95.538628, -95.536326, -95.525005, -95.52501, -95.525015, -95.525013, -95.525083, -95.534831, -95.534853, -95.538528, -95.535138, -95.525125, -95.525283, -95.54901, -95.549717, -95.550425, -95.551782, -95.551829, -95.551029, -95.552717, -95.554525, -95.554484, 
-95.565562, -95.565979, -95.566072, -95.567574, -95.562943, -95.562987, -95.564255, -95.559016, -95.559276, -95.57423, -95.574014, -95.57894, -95.58386, -95.583831, 42.749927, 42.764355, 42.764345, 42.764284, 42.77156, 42.771473, 42.769673, 42.769609, 42.771312, 42.770435, 42.771331, 42.771041, 42.772658, 42.772638, 42.767366, 42.767412, 42.769951, 42.765091, 42.765815, 42.763932, 42.764947, 42.763879, 42.763748, 42.762841, 42.757947, 42.75625, 42.750923, 42.751108, 42.749304, 42.749347, 42.747485, 
42.74728, 42.734715, 42.735108, 42.727707, 42.72772, 42.725089, 42.720485, 42.715339, 42.715253, 42.716193, 42.720503, 42.720611, 42.721078, 42.721793, 42.72315, 42.725415, 42.727747, 42.731479, 42.731429, 42.735185, 42.735372, 42.748097, 42.748509, 42.7485, 42.749927)))</v>
          </cell>
        </row>
        <row r="902">
          <cell r="A902">
            <v>1966540</v>
          </cell>
          <cell r="B902" t="str">
            <v>Rhodes city, Iowa</v>
          </cell>
          <cell r="C902">
            <v>271</v>
          </cell>
          <cell r="D902">
            <v>73083</v>
          </cell>
          <cell r="E902">
            <v>7.4999999999999997E-2</v>
          </cell>
          <cell r="F902">
            <v>5.4263565891472798E-2</v>
          </cell>
          <cell r="G902">
            <v>4.6511627906976702E-2</v>
          </cell>
          <cell r="H902">
            <v>4.0999999999999898E-2</v>
          </cell>
          <cell r="I902">
            <v>0.33200000000000002</v>
          </cell>
          <cell r="J902">
            <v>-0.11147540983606501</v>
          </cell>
          <cell r="K902">
            <v>0.4375</v>
          </cell>
          <cell r="L902">
            <v>9.7902097902097904E-2</v>
          </cell>
          <cell r="M902">
            <v>0.14728682170542601</v>
          </cell>
          <cell r="N902">
            <v>0.65121412803531997</v>
          </cell>
          <cell r="O902">
            <v>0.38110403397027598</v>
          </cell>
          <cell r="P902">
            <v>0.26539278131634803</v>
          </cell>
          <cell r="Q902">
            <v>0.61040339702760005</v>
          </cell>
          <cell r="R902">
            <v>0.71276595744680804</v>
          </cell>
          <cell r="S902">
            <v>0.40021231422505299</v>
          </cell>
          <cell r="T902">
            <v>0.44055201698513802</v>
          </cell>
          <cell r="U902">
            <v>0.51592356687898</v>
          </cell>
          <cell r="V902">
            <v>0.31104033970276002</v>
          </cell>
          <cell r="W902">
            <v>1</v>
          </cell>
          <cell r="X902">
            <v>1</v>
          </cell>
          <cell r="Y902">
            <v>0</v>
          </cell>
          <cell r="Z902">
            <v>1</v>
          </cell>
          <cell r="AA902">
            <v>2</v>
          </cell>
          <cell r="AB902">
            <v>1</v>
          </cell>
          <cell r="AC902">
            <v>2</v>
          </cell>
          <cell r="AD902">
            <v>1</v>
          </cell>
          <cell r="AE902">
            <v>1</v>
          </cell>
          <cell r="AF902">
            <v>0</v>
          </cell>
          <cell r="AG902">
            <v>10</v>
          </cell>
          <cell r="AH902" t="str">
            <v>list(list(c(-93.193382, -93.183704, -93.17402, -93.173919, -93.186987, -93.188411, -93.189952, -93.188766, -93.193329, -93.193382, 41.935167, 41.935186, 41.935205, 41.920697, 41.920708, 41.918532, 41.919822, 41.92071, 41.920692, 41.935167)))</v>
          </cell>
        </row>
        <row r="903">
          <cell r="A903">
            <v>1950655</v>
          </cell>
          <cell r="B903" t="str">
            <v>Maysville city, Iowa</v>
          </cell>
          <cell r="C903">
            <v>156</v>
          </cell>
          <cell r="D903">
            <v>71429</v>
          </cell>
          <cell r="E903">
            <v>0.314</v>
          </cell>
          <cell r="F903">
            <v>0.28048780487804797</v>
          </cell>
          <cell r="G903">
            <v>7.3170731707316999E-2</v>
          </cell>
          <cell r="H903">
            <v>0.155</v>
          </cell>
          <cell r="I903">
            <v>0.309</v>
          </cell>
          <cell r="J903">
            <v>-0.11363636363636299</v>
          </cell>
          <cell r="K903">
            <v>0.27480916030534303</v>
          </cell>
          <cell r="L903">
            <v>5.7471264367816001E-2</v>
          </cell>
          <cell r="M903">
            <v>0.40243902439024298</v>
          </cell>
          <cell r="N903">
            <v>0.61147902869757098</v>
          </cell>
          <cell r="O903">
            <v>0.97452229299363002</v>
          </cell>
          <cell r="P903">
            <v>0.97452229299363002</v>
          </cell>
          <cell r="Q903">
            <v>0.82165605095541405</v>
          </cell>
          <cell r="R903">
            <v>0.97872340425531901</v>
          </cell>
          <cell r="S903">
            <v>0.30360934182590199</v>
          </cell>
          <cell r="T903">
            <v>7.8556263269639007E-2</v>
          </cell>
          <cell r="U903">
            <v>0.29405520169851301</v>
          </cell>
          <cell r="V903">
            <v>0.99150743099787597</v>
          </cell>
          <cell r="W903">
            <v>1</v>
          </cell>
          <cell r="X903">
            <v>2</v>
          </cell>
          <cell r="Y903">
            <v>2</v>
          </cell>
          <cell r="Z903">
            <v>2</v>
          </cell>
          <cell r="AA903">
            <v>2</v>
          </cell>
          <cell r="AB903">
            <v>0</v>
          </cell>
          <cell r="AC903">
            <v>2</v>
          </cell>
          <cell r="AD903">
            <v>0</v>
          </cell>
          <cell r="AE903">
            <v>0</v>
          </cell>
          <cell r="AF903">
            <v>2</v>
          </cell>
          <cell r="AG903">
            <v>13</v>
          </cell>
          <cell r="AH903" t="str">
            <v>list(list(c(-90.724167, -90.720654, -90.721123, -90.714458, -90.714496, -90.711758, -90.713049, -90.71308, -90.720321, -90.720301, -90.724232, -90.723945, -90.720653, -90.724551, -90.724167, 41.653098, 41.653109, 41.653925, 41.653113, 41.649854, 41.649999, 41.648342, 41.645351, 41.645249, 41.647578, 41.647597, 41.649073, 41.649078, 41.649252, 41.653098)))</v>
          </cell>
        </row>
        <row r="904">
          <cell r="A904">
            <v>1950700</v>
          </cell>
          <cell r="B904" t="str">
            <v>Mechanicsville city, Iowa</v>
          </cell>
          <cell r="C904">
            <v>1020</v>
          </cell>
          <cell r="D904">
            <v>70000</v>
          </cell>
          <cell r="E904">
            <v>0.191</v>
          </cell>
          <cell r="F904">
            <v>3.0952380952380901E-2</v>
          </cell>
          <cell r="G904">
            <v>5.95238095238095E-2</v>
          </cell>
          <cell r="H904">
            <v>3.7999999999999999E-2</v>
          </cell>
          <cell r="I904">
            <v>0.41599999999999998</v>
          </cell>
          <cell r="J904">
            <v>-0.109947643979057</v>
          </cell>
          <cell r="K904">
            <v>0.40272108843537402</v>
          </cell>
          <cell r="L904">
            <v>5.1918735891647798E-2</v>
          </cell>
          <cell r="M904">
            <v>0.27619047619047599</v>
          </cell>
          <cell r="N904">
            <v>0.580573951434878</v>
          </cell>
          <cell r="O904">
            <v>0.870488322717622</v>
          </cell>
          <cell r="P904">
            <v>0.14755838641188901</v>
          </cell>
          <cell r="Q904">
            <v>0.72929936305732401</v>
          </cell>
          <cell r="R904">
            <v>0.68617021276595702</v>
          </cell>
          <cell r="S904">
            <v>0.76114649681528601</v>
          </cell>
          <cell r="T904">
            <v>0.31104033970276002</v>
          </cell>
          <cell r="U904">
            <v>0.26857749469214398</v>
          </cell>
          <cell r="V904">
            <v>0.86411889596602898</v>
          </cell>
          <cell r="W904">
            <v>1</v>
          </cell>
          <cell r="X904">
            <v>2</v>
          </cell>
          <cell r="Y904">
            <v>0</v>
          </cell>
          <cell r="Z904">
            <v>2</v>
          </cell>
          <cell r="AA904">
            <v>2</v>
          </cell>
          <cell r="AB904">
            <v>2</v>
          </cell>
          <cell r="AC904">
            <v>2</v>
          </cell>
          <cell r="AD904">
            <v>0</v>
          </cell>
          <cell r="AE904">
            <v>0</v>
          </cell>
          <cell r="AF904">
            <v>2</v>
          </cell>
          <cell r="AG904">
            <v>13</v>
          </cell>
          <cell r="AH904" t="str">
            <v>list(list(c(-91.264097, -91.260864, -91.260858, -91.249186, -91.249177, -91.244456, -91.244387, -91.242479, -91.242433, -91.244423, -91.244373, -91.243031, -91.243495, -91.244409, -91.244444, -91.249164, -91.259141, -91.264054, -91.264097, 41.910759, 41.910738, 41.910615, 41.910739, 41.912516, 41.912471, 41.910323, 41.91067, 41.907034, 41.907046, 41.902575, 41.902417, 41.901244, 41.901494, 41.89977, 41.89982, 41.899794, 41.899819, 41.910759)))</v>
          </cell>
        </row>
        <row r="905">
          <cell r="A905">
            <v>1943275</v>
          </cell>
          <cell r="B905" t="str">
            <v>Lansing city, Iowa</v>
          </cell>
          <cell r="C905">
            <v>968</v>
          </cell>
          <cell r="D905">
            <v>65625</v>
          </cell>
          <cell r="E905">
            <v>5.0999999999999997E-2</v>
          </cell>
          <cell r="F905">
            <v>5.2401746724890799E-2</v>
          </cell>
          <cell r="G905">
            <v>0.124454148471615</v>
          </cell>
          <cell r="H905">
            <v>1.7000000000000001E-2</v>
          </cell>
          <cell r="I905">
            <v>0.39299999999999902</v>
          </cell>
          <cell r="J905">
            <v>-3.1031031031031001E-2</v>
          </cell>
          <cell r="K905">
            <v>0.51234567901234496</v>
          </cell>
          <cell r="L905">
            <v>0.45741324921135601</v>
          </cell>
          <cell r="M905">
            <v>0.203056768558951</v>
          </cell>
          <cell r="N905">
            <v>0.47792494481236197</v>
          </cell>
          <cell r="O905">
            <v>0.21656050955414</v>
          </cell>
          <cell r="P905">
            <v>0.249469214437367</v>
          </cell>
          <cell r="Q905">
            <v>0.94479830148619903</v>
          </cell>
          <cell r="R905">
            <v>0.40531914893616999</v>
          </cell>
          <cell r="S905">
            <v>0.68895966029723898</v>
          </cell>
          <cell r="T905">
            <v>0.67303609341825898</v>
          </cell>
          <cell r="U905">
            <v>0.98089171974522205</v>
          </cell>
          <cell r="V905">
            <v>0.60721868365180398</v>
          </cell>
          <cell r="W905">
            <v>1</v>
          </cell>
          <cell r="X905">
            <v>0</v>
          </cell>
          <cell r="Y905">
            <v>0</v>
          </cell>
          <cell r="Z905">
            <v>2</v>
          </cell>
          <cell r="AA905">
            <v>1</v>
          </cell>
          <cell r="AB905">
            <v>2</v>
          </cell>
          <cell r="AC905">
            <v>1</v>
          </cell>
          <cell r="AD905">
            <v>2</v>
          </cell>
          <cell r="AE905">
            <v>2</v>
          </cell>
          <cell r="AF905">
            <v>1</v>
          </cell>
          <cell r="AG905">
            <v>12</v>
          </cell>
          <cell r="AH905" t="str">
            <v>list(list(c(-91.255366, -91.251342, -91.251299, -91.248536, -91.243868, -91.238752, -91.239333, -91.237373, -91.228342, -91.228183, -91.219519, -91.223073, -91.226653, -91.224355, -91.220387, -91.2149138512229, -91.21477, -91.2071543481064, -91.212931, -91.214114, -91.215212, -91.210482, -91.213062, -91.213035, -91.238213, -91.238224, -91.242201, -91.242182, -91.249144, -91.253211, -91.252839, -91.256009, -91.255366, 43.361354, 43.360598, 43.358748, 43.360847, 43.3611, 43.361007, 43.362939, 43.362135, 
43.362173, 43.366051, 43.366531, 43.37011, 43.373021, 43.375027, 43.372223, 43.3672680491233, 43.365874, 43.3533992818676, 43.348537, 43.346707, 43.348508, 43.352019, 43.353684, 43.355516, 43.35567, 43.359588, 43.359589, 43.358054, 43.358014, 43.357322, 43.358823, 43.358852, 43.361354)))</v>
          </cell>
        </row>
        <row r="906">
          <cell r="A906">
            <v>1916230</v>
          </cell>
          <cell r="B906" t="str">
            <v>Coralville city, Iowa</v>
          </cell>
          <cell r="C906">
            <v>22318</v>
          </cell>
          <cell r="D906">
            <v>69144</v>
          </cell>
          <cell r="E906">
            <v>0.13</v>
          </cell>
          <cell r="F906">
            <v>8.3124687030545805E-2</v>
          </cell>
          <cell r="G906">
            <v>2.2533800701051501E-2</v>
          </cell>
          <cell r="H906">
            <v>2.1999999999999999E-2</v>
          </cell>
          <cell r="I906">
            <v>0.311</v>
          </cell>
          <cell r="J906">
            <v>0.18040937219019401</v>
          </cell>
          <cell r="K906">
            <v>0.21906292495982199</v>
          </cell>
          <cell r="L906">
            <v>6.9714717551482994E-2</v>
          </cell>
          <cell r="M906">
            <v>0.333099649474211</v>
          </cell>
          <cell r="N906">
            <v>0.56512141280353201</v>
          </cell>
          <cell r="O906">
            <v>0.69214437367303605</v>
          </cell>
          <cell r="P906">
            <v>0.452229299363057</v>
          </cell>
          <cell r="Q906">
            <v>0.31528662420382098</v>
          </cell>
          <cell r="R906">
            <v>0.489361702127659</v>
          </cell>
          <cell r="S906">
            <v>0.31422505307855603</v>
          </cell>
          <cell r="T906">
            <v>3.8216560509554097E-2</v>
          </cell>
          <cell r="U906">
            <v>0.36730360934182499</v>
          </cell>
          <cell r="V906">
            <v>0.95859872611464902</v>
          </cell>
          <cell r="W906">
            <v>1</v>
          </cell>
          <cell r="X906">
            <v>2</v>
          </cell>
          <cell r="Y906">
            <v>1</v>
          </cell>
          <cell r="Z906">
            <v>0</v>
          </cell>
          <cell r="AA906">
            <v>1</v>
          </cell>
          <cell r="AB906">
            <v>0</v>
          </cell>
          <cell r="AC906">
            <v>0</v>
          </cell>
          <cell r="AD906">
            <v>0</v>
          </cell>
          <cell r="AE906">
            <v>1</v>
          </cell>
          <cell r="AF906">
            <v>2</v>
          </cell>
          <cell r="AG906">
            <v>8</v>
          </cell>
          <cell r="AH906" t="str">
            <v>list(list(c(-91.646937, -91.642237, -91.63468, -91.634714, -91.617528, -91.607884, -91.607813, -91.598631, -91.5982, -91.594985, -91.589953, -91.591953, -91.591376, -91.589632, -91.590022, -91.585075, -91.580219, -91.580275, -91.577792, -91.572169, -91.573544, -91.570809, -91.570928, -91.56616, -91.562119, -91.561174, -91.560972, -91.561302, -91.563706, -91.565561, -91.570511, -91.570646, -91.572311, -91.57391, -91.578156, -91.577766, -91.575364, -91.575237, -91.56558, -91.565585, -91.563116, -91.563743, 
-91.555646, -91.550873, -91.550638, -91.55014, -91.550061, -91.550306, -91.551683, -91.550932, -91.549108, -91.549096, -91.550703, -91.550725, -91.551788, -91.557128, -91.560122, -91.562503, -91.562465, -91.562481, -91.564167, -91.566289, -91.56378, -91.563808, -91.55745, -91.557359, -91.555784, -91.555292, -91.555538, -91.558654, -91.563463, -91.564659, -91.562098, -91.559316, -91.559369, -91.565788, -91.566222, -91.568602, -91.568692, -91.578329, -91.578417, -91.583108, -91.582269, -91.587377, 
-91.589839, -91.592049, -91.598595, -91.598636, -91.599843, -91.599857, -91.599915, -91.598823, -91.604726, -91.609185, -91.615279, -91.616841, -91.61707, -91.617871, -91.613001, -91.609326, -91.609313, -91.617784, -91.617875, -91.619483, -91.627707, -91.627684, -91.634337, -91.638471, -91.641747, -91.642261, -91.642227, -91.646907, -91.646937, 41.723393, 41.723567, 41.723265, 41.719646, 41.719557, 41.719427, 41.723051, 41.722911, 41.722919, 41.722886, 41.72287, 41.719738, 41.720425, 41.718488, 41.717636, 
41.716341, 41.716221, 41.722933, 41.726449, 41.727025, 41.72817, 41.728148, 41.733578, 41.733118, 41.730577, 41.729155, 41.722857, 41.719468, 41.718484, 41.719967, 41.725548, 41.72264, 41.722648, 41.724109, 41.723937, 41.717299, 41.717257, 41.711778, 41.711671, 41.71349, 41.713506, 41.71162, 41.711503, 41.711614, 41.710542, 41.709468, 41.708694, 41.707881, 41.707891, 41.706133, 41.706194, 41.704279, 41.704278, 41.701474, 41.700592, 41.700684, 41.700733, 41.700752, 41.700325, 41.699071, 41.696181, 
41.693414, 41.689396, 41.686104, 41.686039, 41.685677, 41.682456, 41.680986, 41.680045, 41.678778, 41.676477, 41.675135, 41.669508, 41.66803, 41.666425, 41.669053, 41.668598, 41.66727, 41.667152, 41.672145, 41.670274, 41.672679, 41.674164, 41.676826, 41.678116, 41.673809, 41.673759, 41.671976, 41.672001, 41.671588, 41.670211, 41.669213, 41.669393, 41.670312, 41.670335, 41.671459, 41.671634, 41.673426, 41.675253, 41.675235, 41.682465, 41.682563, 41.690515, 41.690415, 41.691366, 41.687, 41.686987, 
41.694448, 41.700492, 41.70544, 41.719718, 41.719764, 41.723393)))</v>
          </cell>
        </row>
        <row r="907">
          <cell r="A907">
            <v>1937200</v>
          </cell>
          <cell r="B907" t="str">
            <v>Hornick city, Iowa</v>
          </cell>
          <cell r="C907">
            <v>255</v>
          </cell>
          <cell r="D907">
            <v>85938</v>
          </cell>
          <cell r="E907">
            <v>0.06</v>
          </cell>
          <cell r="F907">
            <v>3.5398230088495498E-2</v>
          </cell>
          <cell r="G907">
            <v>8.8495575221238902E-3</v>
          </cell>
          <cell r="H907">
            <v>1.9E-2</v>
          </cell>
          <cell r="I907">
            <v>0.29699999999999999</v>
          </cell>
          <cell r="J907">
            <v>0.133333333333333</v>
          </cell>
          <cell r="K907">
            <v>0.36714975845410602</v>
          </cell>
          <cell r="L907">
            <v>0.14285714285714199</v>
          </cell>
          <cell r="M907">
            <v>0.123893805309734</v>
          </cell>
          <cell r="N907">
            <v>0.84437086092715197</v>
          </cell>
          <cell r="O907">
            <v>0.27070063694267499</v>
          </cell>
          <cell r="P907">
            <v>0.16666666666666599</v>
          </cell>
          <cell r="Q907">
            <v>0.16560509554140099</v>
          </cell>
          <cell r="R907">
            <v>0.43723404255319098</v>
          </cell>
          <cell r="S907">
            <v>0.26539278131634803</v>
          </cell>
          <cell r="T907">
            <v>0.22186836518046699</v>
          </cell>
          <cell r="U907">
            <v>0.70594479830148604</v>
          </cell>
          <cell r="V907">
            <v>0.209129511677282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1</v>
          </cell>
          <cell r="AB907">
            <v>0</v>
          </cell>
          <cell r="AC907">
            <v>0</v>
          </cell>
          <cell r="AD907">
            <v>0</v>
          </cell>
          <cell r="AE907">
            <v>2</v>
          </cell>
          <cell r="AF907">
            <v>0</v>
          </cell>
          <cell r="AG907">
            <v>3</v>
          </cell>
          <cell r="AH907" t="str">
            <v>list(list(c(-96.102096, -96.092432, -96.092393, -96.095443, -96.090767, -96.096742, -96.097237, -96.102135, -96.102096, 42.234226, 42.234161, 42.226456, 42.226586, 42.222685, 42.222791, 42.226747, 42.227125, 42.234226)))</v>
          </cell>
        </row>
        <row r="908">
          <cell r="A908">
            <v>1942015</v>
          </cell>
          <cell r="B908" t="str">
            <v>Knoxville city, Iowa</v>
          </cell>
          <cell r="C908">
            <v>7595</v>
          </cell>
          <cell r="D908">
            <v>61599</v>
          </cell>
          <cell r="E908">
            <v>0.125</v>
          </cell>
          <cell r="F908">
            <v>0.13772455089820301</v>
          </cell>
          <cell r="G908">
            <v>5.10557831705011E-2</v>
          </cell>
          <cell r="H908">
            <v>4.8000000000000001E-2</v>
          </cell>
          <cell r="I908">
            <v>0.35799999999999998</v>
          </cell>
          <cell r="J908">
            <v>3.8561465882674603E-2</v>
          </cell>
          <cell r="K908">
            <v>0.432173095014111</v>
          </cell>
          <cell r="L908">
            <v>8.7694077055779099E-2</v>
          </cell>
          <cell r="M908">
            <v>0.23321777497636301</v>
          </cell>
          <cell r="N908">
            <v>0.37858719646799099</v>
          </cell>
          <cell r="O908">
            <v>0.65711252653927799</v>
          </cell>
          <cell r="P908">
            <v>0.73460721868365098</v>
          </cell>
          <cell r="Q908">
            <v>0.661358811040339</v>
          </cell>
          <cell r="R908">
            <v>0.76489361702127601</v>
          </cell>
          <cell r="S908">
            <v>0.53609341825902301</v>
          </cell>
          <cell r="T908">
            <v>0.41719745222929899</v>
          </cell>
          <cell r="U908">
            <v>0.44798301486199499</v>
          </cell>
          <cell r="V908">
            <v>0.74840764331210097</v>
          </cell>
          <cell r="W908">
            <v>1</v>
          </cell>
          <cell r="X908">
            <v>1</v>
          </cell>
          <cell r="Y908">
            <v>2</v>
          </cell>
          <cell r="Z908">
            <v>1</v>
          </cell>
          <cell r="AA908">
            <v>2</v>
          </cell>
          <cell r="AB908">
            <v>1</v>
          </cell>
          <cell r="AC908">
            <v>0</v>
          </cell>
          <cell r="AD908">
            <v>1</v>
          </cell>
          <cell r="AE908">
            <v>1</v>
          </cell>
          <cell r="AF908">
            <v>2</v>
          </cell>
          <cell r="AG908">
            <v>12</v>
          </cell>
          <cell r="AH908" t="str">
            <v>list(list(c(-93.13107, -93.126658, -93.124315, -93.123858, -93.119163, -93.119161, -93.122966, -93.123907, -93.123958, -93.114346, -93.114325, -93.110447, -93.109557, -93.104681, -93.104684, -93.099706, -93.099805, -93.099849, -93.08177, -93.081883, -93.06253, -93.062543, -93.060373, -93.06036, -93.057609, -93.05766, -93.054617, -93.061592, -93.062497, -93.062496, -93.065249, -93.065375, -93.069796, -93.075594, -93.079376, -93.079751, -93.081715, -93.08165, -93.082899, -93.087291, -93.086486, -93.086328, 
-93.087047, -93.089045, -93.089027, -93.084425, -93.082167, -93.088995, -93.09347, -93.094041, -93.095037, -93.099891, -93.104679, -93.104673, -93.099896, -93.099935, -93.100262, -93.109533, -93.10981, -93.111035, -93.113015, -93.114116, -93.11414, -93.114912, -93.118899, -93.119187, -93.123756, -93.128624, -93.128632, -93.131031, -93.13107, 41.32793, 41.327983, 41.32794, 41.324358, 41.324342, 41.327984, 41.330307, 41.331298, 41.338427, 41.338443, 41.33664, 41.336634, 41.338446, 41.338473, 41.334824, 
41.334811, 41.334638, 41.327982, 41.328215, 41.320921, 41.32081, 41.319972, 41.319963, 41.320888, 41.320877, 41.317253, 41.317286, 41.315584, 41.316179, 41.315902, 41.31616, 41.314632, 41.314635, 41.315913, 41.317763, 41.317365, 41.316709, 41.313621, 41.313616, 41.31358, 41.313232, 41.311879, 41.31097, 41.310961, 41.31005, 41.310029, 41.308959, 41.308171, 41.308196, 41.309428, 41.309883, 41.309848, 41.309846, 41.306214, 41.306212, 41.298844, 41.298997, 41.299001, 41.291817, 41.291778, 41.295341, 
41.295339, 41.297734, 41.298955, 41.298947, 41.320782, 41.320808, 41.320812, 41.324525, 41.324703, 41.32793)))</v>
          </cell>
        </row>
        <row r="909">
          <cell r="A909">
            <v>1943365</v>
          </cell>
          <cell r="B909" t="str">
            <v>La Porte City city, Iowa</v>
          </cell>
          <cell r="C909">
            <v>2284</v>
          </cell>
          <cell r="D909">
            <v>70500</v>
          </cell>
          <cell r="E909">
            <v>0.107</v>
          </cell>
          <cell r="F909">
            <v>0.11333333333333299</v>
          </cell>
          <cell r="G909">
            <v>2.8888888888888801E-2</v>
          </cell>
          <cell r="H909">
            <v>1.7999999999999999E-2</v>
          </cell>
          <cell r="I909">
            <v>0.309</v>
          </cell>
          <cell r="J909">
            <v>-4.3763676148796501E-4</v>
          </cell>
          <cell r="K909">
            <v>0.29771554900515801</v>
          </cell>
          <cell r="L909">
            <v>9.6385542168674704E-2</v>
          </cell>
          <cell r="M909">
            <v>0.22555555555555501</v>
          </cell>
          <cell r="N909">
            <v>0.59271523178807906</v>
          </cell>
          <cell r="O909">
            <v>0.56687898089171895</v>
          </cell>
          <cell r="P909">
            <v>0.60934182590233499</v>
          </cell>
          <cell r="Q909">
            <v>0.38853503184713301</v>
          </cell>
          <cell r="R909">
            <v>0.41702127659574401</v>
          </cell>
          <cell r="S909">
            <v>0.30360934182590199</v>
          </cell>
          <cell r="T909">
            <v>0.101910828025477</v>
          </cell>
          <cell r="U909">
            <v>0.50318471337579596</v>
          </cell>
          <cell r="V909">
            <v>0.72080679405520098</v>
          </cell>
          <cell r="W909">
            <v>1</v>
          </cell>
          <cell r="X909">
            <v>1</v>
          </cell>
          <cell r="Y909">
            <v>1</v>
          </cell>
          <cell r="Z909">
            <v>1</v>
          </cell>
          <cell r="AA909">
            <v>1</v>
          </cell>
          <cell r="AB909">
            <v>0</v>
          </cell>
          <cell r="AC909">
            <v>1</v>
          </cell>
          <cell r="AD909">
            <v>0</v>
          </cell>
          <cell r="AE909">
            <v>1</v>
          </cell>
          <cell r="AF909">
            <v>2</v>
          </cell>
          <cell r="AG909">
            <v>9</v>
          </cell>
          <cell r="AH909" t="str">
            <v>list(list(c(-92.206695, -92.205182, -92.17644, -92.176699, -92.176645, -92.196467, -92.205823, -92.205879, -92.206695, 42.326501, 42.326488, 42.326267, 42.315845, 42.300976, 42.30104, 42.30106, 42.325832, 42.326501)))</v>
          </cell>
        </row>
        <row r="910">
          <cell r="A910">
            <v>1925815</v>
          </cell>
          <cell r="B910" t="str">
            <v>Essex city, Iowa</v>
          </cell>
          <cell r="C910">
            <v>722</v>
          </cell>
          <cell r="D910">
            <v>58095</v>
          </cell>
          <cell r="E910">
            <v>0.13400000000000001</v>
          </cell>
          <cell r="F910">
            <v>4.6391752577319499E-2</v>
          </cell>
          <cell r="G910">
            <v>6.7010309278350499E-2</v>
          </cell>
          <cell r="H910">
            <v>1.2999999999999999E-2</v>
          </cell>
          <cell r="I910">
            <v>0.44</v>
          </cell>
          <cell r="J910">
            <v>-9.5238095238095205E-2</v>
          </cell>
          <cell r="K910">
            <v>0.46656050955414002</v>
          </cell>
          <cell r="L910">
            <v>6.6176470588235295E-2</v>
          </cell>
          <cell r="M910">
            <v>0.25</v>
          </cell>
          <cell r="N910">
            <v>0.28807947019867503</v>
          </cell>
          <cell r="O910">
            <v>0.71125265392781301</v>
          </cell>
          <cell r="P910">
            <v>0.21656050955414</v>
          </cell>
          <cell r="Q910">
            <v>0.78980891719745205</v>
          </cell>
          <cell r="R910">
            <v>0.34893617021276502</v>
          </cell>
          <cell r="S910">
            <v>0.82377919320594395</v>
          </cell>
          <cell r="T910">
            <v>0.53715498938428796</v>
          </cell>
          <cell r="U910">
            <v>0.34501061571125202</v>
          </cell>
          <cell r="V910">
            <v>0.80042462845010598</v>
          </cell>
          <cell r="W910">
            <v>2</v>
          </cell>
          <cell r="X910">
            <v>2</v>
          </cell>
          <cell r="Y910">
            <v>0</v>
          </cell>
          <cell r="Z910">
            <v>2</v>
          </cell>
          <cell r="AA910">
            <v>1</v>
          </cell>
          <cell r="AB910">
            <v>2</v>
          </cell>
          <cell r="AC910">
            <v>2</v>
          </cell>
          <cell r="AD910">
            <v>1</v>
          </cell>
          <cell r="AE910">
            <v>1</v>
          </cell>
          <cell r="AF910">
            <v>2</v>
          </cell>
          <cell r="AG910">
            <v>15</v>
          </cell>
          <cell r="AH910" t="str">
            <v>list(list(c(-95.327746, -95.318163, -95.318191, -95.301874, -95.289504, -95.289498, -95.316489, -95.318074, -95.31813, -95.32764, -95.327746, 40.836423, 40.836373, 40.839956, 40.839912, 40.839897, 40.82535, 40.825394, 40.825397, 40.832534, 40.83273, 40.836423)))</v>
          </cell>
        </row>
        <row r="911">
          <cell r="A911">
            <v>1916860</v>
          </cell>
          <cell r="B911" t="str">
            <v>Council Bluffs city, Iowa</v>
          </cell>
          <cell r="C911">
            <v>62799</v>
          </cell>
          <cell r="D911">
            <v>64578</v>
          </cell>
          <cell r="E911">
            <v>0.151</v>
          </cell>
          <cell r="F911">
            <v>0.128155862121969</v>
          </cell>
          <cell r="G911">
            <v>8.4271605887099796E-2</v>
          </cell>
          <cell r="H911">
            <v>4.2000000000000003E-2</v>
          </cell>
          <cell r="I911">
            <v>0.37</v>
          </cell>
          <cell r="J911">
            <v>9.1434999196529001E-3</v>
          </cell>
          <cell r="K911">
            <v>0.46791123635082699</v>
          </cell>
          <cell r="L911">
            <v>5.8190903823870203E-2</v>
          </cell>
          <cell r="M911">
            <v>0.29024324635899001</v>
          </cell>
          <cell r="N911">
            <v>0.45364238410595997</v>
          </cell>
          <cell r="O911">
            <v>0.78025477707006297</v>
          </cell>
          <cell r="P911">
            <v>0.68365180467091202</v>
          </cell>
          <cell r="Q911">
            <v>0.86305732484076403</v>
          </cell>
          <cell r="R911">
            <v>0.72659574468085097</v>
          </cell>
          <cell r="S911">
            <v>0.59341825902335399</v>
          </cell>
          <cell r="T911">
            <v>0.54352441613588098</v>
          </cell>
          <cell r="U911">
            <v>0.29723991507430902</v>
          </cell>
          <cell r="V911">
            <v>0.902335456475583</v>
          </cell>
          <cell r="W911">
            <v>1</v>
          </cell>
          <cell r="X911">
            <v>2</v>
          </cell>
          <cell r="Y911">
            <v>2</v>
          </cell>
          <cell r="Z911">
            <v>2</v>
          </cell>
          <cell r="AA911">
            <v>2</v>
          </cell>
          <cell r="AB911">
            <v>1</v>
          </cell>
          <cell r="AC911">
            <v>0</v>
          </cell>
          <cell r="AD911">
            <v>1</v>
          </cell>
          <cell r="AE911">
            <v>0</v>
          </cell>
          <cell r="AF911">
            <v>2</v>
          </cell>
          <cell r="AG911">
            <v>13</v>
          </cell>
          <cell r="AH911" t="str">
            <v>list(list(c(-95.927491, -95.924954718865, -95.924891, -95.9246588872832, -95.915091, -95.912591, -95.9109619269411, -95.9109518276128, -95.910891, -95.910891, -95.910891, -95.911391, -95.9139138185291, -95.9163664692047, -95.9170871805789, -95.921291, -95.9214105496406, -95.9214118319992, -95.921891, -95.920391, -95.918791, -95.913991, -95.9145383725837, -95.91388, -95.910919, -95.9038524138419, -95.90249, -95.8909641080232, -95.88239, -95.87689, -95.872889, -95.8728840800664, -95.8727279882353, 
-95.867377, -95.857494, -95.845219, -95.841112, -95.839474, -95.838379, -95.836566, -95.834568, -95.834558, -95.832886, -95.832054, -95.83207, -95.82767, -95.827667, -95.822498, -95.820373, -95.806226, -95.794371, -95.784433, -95.774884, -95.774901, -95.774879, -95.786022, -95.792289, -95.799221, -95.798854, -95.797844, -95.797455, -95.795592, -95.797394, -95.797405, -95.80105, -95.800664, -95.802196, -95.804677, -95.806176, -95.800534, -95.799532, -95.796456, -95.796446, -95.784547, -95.774999, 
-95.775036, -95.770183, -95.770158, -95.770147, -95.768031, -95.765759, -95.764855, -95.764701, -95.760538, -95.760491, -95.755747, -95.755735, -95.753371, -95.754006, -95.754158, -95.754256, -95.754403, -95.751077, -95.754841, -95.754839, -95.7612, -95.770192, -95.770226, -95.784639, -95.788172, -95.788021, -95.788792, -95.788795, -95.789952, -95.792249, -95.79227, -95.798787, -95.798769, -95.802856, -95.802875, -95.803601, -95.80358, -95.803548, -95.813267, -95.813283, -95.815108, -95.817743, -95.818085, 
-95.818097, -95.818076, -95.816254, -95.815355, -95.818113, -95.81814, -95.813274, -95.813268, -95.818232, -95.81688, -95.812197, -95.811137, -95.808457, -95.808484, -95.814474, -95.815921, -95.820083, -95.818202, -95.818332, -95.821719, -95.819724, -95.82285, -95.823092, -95.82309, -95.799134, -95.795871, -95.78459, -95.784572, -95.779832, -95.779828, -95.784479, -95.786256, -95.791936, -95.794039, -95.796589, -95.813268, -95.813578, -95.814869, -95.815201, -95.8175, -95.824658, -95.8413229421149, 
-95.841288, -95.8417164, -95.8431422583942, -95.844088, -95.850188, -95.856788, -95.864789, -95.8735484308257, -95.90969, -95.91459, -95.91829, -95.920817812, -95.92319, -95.9233116732375, -95.92599, -95.9274848781543, -95.927491, 41.202198, 41.2109774346983, 41.211198, 41.211477482659, 41.222998, 41.226998, 41.2315977356958, 41.2316262514462, 41.231798, 41.23189, 41.233998, 41.237998, 41.2432220181664, 41.2483007392622, 41.2497931214007, 41.258498, 41.2597134213468, 41.2597264586587, 41.264598, 
41.268398, 41.269698, 41.271398, 41.2717703623019, 41.272526, 41.273308, 41.2742289893446, 41.273398, 41.2779848462648, 41.281397, 41.285097, 41.289497, 41.2895191397012, 41.2902215529412, 41.290133, 41.290021, 41.289619, 41.289438, 41.289475, 41.289661, 41.289605, 41.289601, 41.289638, 41.290002, 41.290155, 41.290653, 41.290714, 41.289765, 41.289775, 41.289802, 41.289984, 41.289995, 41.289839, 41.289863, 41.286231, 41.278995, 41.27148, 41.266079, 41.261341, 41.261285, 41.261293, 41.260969, 41.259446, 
41.257406, 41.253749, 41.25637, 41.256741, 41.258402, 41.256025, 41.252731, 41.250269, 41.250135, 41.250112, 41.253734, 41.253672, 41.253677, 41.257265, 41.257239, 41.260852, 41.26438, 41.264527, 41.264518, 41.26755, 41.269952, 41.269916, 41.273912, 41.273792, 41.274958, 41.273476, 41.268044, 41.263353, 41.260745, 41.255145, 41.25358, 41.251574, 41.246189, 41.246398, 41.246413, 41.243454, 41.243424, 41.239803, 41.239803, 41.239127, 41.239803, 41.239804, 41.239811, 41.243426, 41.243448, 41.239825, 
41.239856, 41.240492, 41.240493, 41.239856, 41.238035, 41.238011, 41.236222, 41.23623, 41.237556, 41.236432, 41.229188, 41.225376, 41.225376, 41.223673, 41.224212, 41.221767, 41.221733, 41.220846, 41.220721, 41.219392, 41.220728, 41.218172, 41.218191, 41.21511, 41.217476, 41.218476, 41.217728, 41.215607, 41.205451, 41.205456, 41.20371, 41.203695, 41.181762, 41.181309, 41.181468, 41.181883, 41.181845, 41.178227, 41.178243, 41.177584, 41.171509, 41.169722, 41.166886, 41.167588, 41.167364, 41.167389, 
41.180843, 41.180869, 41.177986, 41.174519, 41.174838, 41.1747708762529, 41.174998, 41.1758548, 41.1787065167883, 41.180598, 41.184798, 41.187098, 41.188298, 41.1875371755146, 41.184398, 41.185098, 41.186698, 41.188916284, 41.190998, 41.1912022372202, 41.195698, 41.2021714896754, 41.202198), c(-95.816858, -95.816662, -95.815653, -95.815647, -95.814437, -95.814061, -95.814074, -95.815654, -95.815654, -95.813665, -95.810092, -95.808483, -95.807705, -95.808429, -95.808484, -95.807524, -95.8123, -95.813847, 
-95.817739, -95.816858, 41.241249, 41.241106, 41.241588, 41.239682, 41.240034, 41.24113, 41.242198, 41.241921, 41.243411, 41.242262, 41.242451, 41.239893, 41.239828, 41.242245, 41.246423, 41.246468, 41.248483, 41.246586, 41.241823, 41.241249)))</v>
          </cell>
        </row>
        <row r="912">
          <cell r="A912">
            <v>1911305</v>
          </cell>
          <cell r="B912" t="str">
            <v>Cascade city, Iowa</v>
          </cell>
          <cell r="C912">
            <v>2386</v>
          </cell>
          <cell r="D912">
            <v>69688</v>
          </cell>
          <cell r="E912">
            <v>8.6999999999999994E-2</v>
          </cell>
          <cell r="F912">
            <v>0.157556270096463</v>
          </cell>
          <cell r="G912">
            <v>4.6087888531618403E-2</v>
          </cell>
          <cell r="H912">
            <v>1.2999999999999999E-2</v>
          </cell>
          <cell r="I912">
            <v>0.31</v>
          </cell>
          <cell r="J912">
            <v>0.105141269106067</v>
          </cell>
          <cell r="K912">
            <v>0.401269841269841</v>
          </cell>
          <cell r="L912">
            <v>0</v>
          </cell>
          <cell r="M912">
            <v>0.214362272240085</v>
          </cell>
          <cell r="N912">
            <v>0.57615894039735005</v>
          </cell>
          <cell r="O912">
            <v>0.44904458598726099</v>
          </cell>
          <cell r="P912">
            <v>0.806794055201698</v>
          </cell>
          <cell r="Q912">
            <v>0.60615711252653903</v>
          </cell>
          <cell r="R912">
            <v>0.34893617021276502</v>
          </cell>
          <cell r="S912">
            <v>0.30997876857749401</v>
          </cell>
          <cell r="T912">
            <v>0.30891719745222901</v>
          </cell>
          <cell r="U912">
            <v>0</v>
          </cell>
          <cell r="V912">
            <v>0.67303609341825898</v>
          </cell>
          <cell r="W912">
            <v>1</v>
          </cell>
          <cell r="X912">
            <v>1</v>
          </cell>
          <cell r="Y912">
            <v>2</v>
          </cell>
          <cell r="Z912">
            <v>1</v>
          </cell>
          <cell r="AA912">
            <v>1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2</v>
          </cell>
          <cell r="AG912">
            <v>8</v>
          </cell>
          <cell r="AH912" t="str">
            <v>list(list(c(-91.028413, -91.021495, -91.019533, -91.022269, -91.018774, -91.014259, -91.013692, -91.010662, -91.008747, -91.008414, -91.005003, -91.004975, -90.995593, -90.980788, -90.98083, -90.983481, -90.983542, -90.983667, -90.986715, -90.996749, -90.997894, -90.997917, -90.993348, -90.99767, -91.000854, -91.004175, -91.00782, -91.012283, -91.013512, -91.009478, -91.009509, -91.01349, -91.01375, -91.014395, -91.018667, -91.023573, -91.023448, -91.023512, -91.024635, -91.028414, -91.028413, 42.30028, 
42.303433, 42.303021, 42.305047, 42.307758, 42.309674, 42.307749, 42.304738, 42.304745, 42.307509, 42.307512, 42.310208, 42.310164, 42.310047, 42.301515, 42.301572, 42.300697, 42.301506, 42.300929, 42.301359, 42.297173, 42.295637, 42.295662, 42.293435, 42.29302, 42.295731, 42.295768, 42.294652, 42.293498, 42.293405, 42.290971, 42.291746, 42.28975, 42.291652, 42.291204, 42.291866, 42.295711, 42.300502, 42.299396, 42.299412, 42.30028)))</v>
          </cell>
        </row>
        <row r="913">
          <cell r="A913">
            <v>1903745</v>
          </cell>
          <cell r="B913" t="str">
            <v>Aurelia city, Iowa</v>
          </cell>
          <cell r="C913">
            <v>968</v>
          </cell>
          <cell r="D913">
            <v>71500</v>
          </cell>
          <cell r="E913">
            <v>4.4999999999999998E-2</v>
          </cell>
          <cell r="F913">
            <v>0.02</v>
          </cell>
          <cell r="G913">
            <v>8.8888888888888802E-3</v>
          </cell>
          <cell r="H913">
            <v>2.4E-2</v>
          </cell>
          <cell r="I913">
            <v>0.377999999999999</v>
          </cell>
          <cell r="J913">
            <v>-6.5637065637065603E-2</v>
          </cell>
          <cell r="K913">
            <v>0.42819499341238398</v>
          </cell>
          <cell r="L913">
            <v>0.16356877323419999</v>
          </cell>
          <cell r="M913">
            <v>0.14000000000000001</v>
          </cell>
          <cell r="N913">
            <v>0.612582781456953</v>
          </cell>
          <cell r="O913">
            <v>0.18152866242038199</v>
          </cell>
          <cell r="P913">
            <v>0.101910828025477</v>
          </cell>
          <cell r="Q913">
            <v>0.16772823779193199</v>
          </cell>
          <cell r="R913">
            <v>0.50957446808510598</v>
          </cell>
          <cell r="S913">
            <v>0.62738853503184699</v>
          </cell>
          <cell r="T913">
            <v>0.39596602972399098</v>
          </cell>
          <cell r="U913">
            <v>0.77707006369426701</v>
          </cell>
          <cell r="V913">
            <v>0.27919320594479802</v>
          </cell>
          <cell r="W913">
            <v>1</v>
          </cell>
          <cell r="X913">
            <v>0</v>
          </cell>
          <cell r="Y913">
            <v>0</v>
          </cell>
          <cell r="Z913">
            <v>0</v>
          </cell>
          <cell r="AA913">
            <v>1</v>
          </cell>
          <cell r="AB913">
            <v>1</v>
          </cell>
          <cell r="AC913">
            <v>1</v>
          </cell>
          <cell r="AD913">
            <v>1</v>
          </cell>
          <cell r="AE913">
            <v>2</v>
          </cell>
          <cell r="AF913">
            <v>0</v>
          </cell>
          <cell r="AG913">
            <v>7</v>
          </cell>
          <cell r="AH913" t="str">
            <v>list(list(c(-95.446698, -95.427129, -95.427206, -95.425596, -95.425659, -95.42728, -95.42745, -95.446917, -95.446698, 42.720412, 42.720142, 42.716506, 42.716517, 42.712929, 42.712938, 42.70573, 42.705877, 42.720412)))</v>
          </cell>
        </row>
        <row r="914">
          <cell r="A914">
            <v>1966045</v>
          </cell>
          <cell r="B914" t="str">
            <v>Redfield city, Iowa</v>
          </cell>
          <cell r="C914">
            <v>731</v>
          </cell>
          <cell r="D914">
            <v>66094</v>
          </cell>
          <cell r="E914">
            <v>0.1</v>
          </cell>
          <cell r="F914">
            <v>0.118811881188118</v>
          </cell>
          <cell r="G914">
            <v>1.9801980198019799E-2</v>
          </cell>
          <cell r="H914">
            <v>0.03</v>
          </cell>
          <cell r="I914">
            <v>0.24</v>
          </cell>
          <cell r="J914">
            <v>-0.124550898203592</v>
          </cell>
          <cell r="K914">
            <v>0.48326359832635901</v>
          </cell>
          <cell r="L914">
            <v>0.114035087719298</v>
          </cell>
          <cell r="M914">
            <v>9.2409240924092403E-2</v>
          </cell>
          <cell r="N914">
            <v>0.49116997792494399</v>
          </cell>
          <cell r="O914">
            <v>0.52547770700636898</v>
          </cell>
          <cell r="P914">
            <v>0.63481953290870397</v>
          </cell>
          <cell r="Q914">
            <v>0.28131634819532902</v>
          </cell>
          <cell r="R914">
            <v>0.59574468085106302</v>
          </cell>
          <cell r="S914">
            <v>9.1295116772823703E-2</v>
          </cell>
          <cell r="T914">
            <v>0.595541401273885</v>
          </cell>
          <cell r="U914">
            <v>0.59023354564755803</v>
          </cell>
          <cell r="V914">
            <v>0.11040339702760001</v>
          </cell>
          <cell r="W914">
            <v>1</v>
          </cell>
          <cell r="X914">
            <v>1</v>
          </cell>
          <cell r="Y914">
            <v>1</v>
          </cell>
          <cell r="Z914">
            <v>0</v>
          </cell>
          <cell r="AA914">
            <v>1</v>
          </cell>
          <cell r="AB914">
            <v>0</v>
          </cell>
          <cell r="AC914">
            <v>2</v>
          </cell>
          <cell r="AD914">
            <v>1</v>
          </cell>
          <cell r="AE914">
            <v>1</v>
          </cell>
          <cell r="AF914">
            <v>0</v>
          </cell>
          <cell r="AG914">
            <v>8</v>
          </cell>
          <cell r="AH914" t="str">
            <v>list(list(c(-94.208974, -94.199349, -94.197429, -94.194322, -94.191249, -94.180205, -94.182059, -94.180799, -94.191885, -94.194538, -94.190426, -94.189724, -94.184967, -94.184863, -94.194462, -94.194961, -94.195669, -94.197686, -94.1988, -94.208986, -94.208974, 41.597286, 41.597257, 41.599433, 41.599506, 41.597279, 41.597191, 41.595851, 41.592657, 41.587734, 41.587557, 41.587405, 41.588201, 41.590351, 41.582742, 41.58276, 41.580949, 41.58268, 41.581494, 41.582536, 41.582834, 41.597286)))</v>
          </cell>
        </row>
        <row r="915">
          <cell r="A915">
            <v>1912765</v>
          </cell>
          <cell r="B915" t="str">
            <v>Charles City city, Iowa</v>
          </cell>
          <cell r="C915">
            <v>7396</v>
          </cell>
          <cell r="D915">
            <v>59180</v>
          </cell>
          <cell r="E915">
            <v>0.13300000000000001</v>
          </cell>
          <cell r="F915">
            <v>0.12690040335091499</v>
          </cell>
          <cell r="G915">
            <v>6.5156686317095799E-2</v>
          </cell>
          <cell r="H915">
            <v>4.5999999999999999E-2</v>
          </cell>
          <cell r="I915">
            <v>0.39299999999999902</v>
          </cell>
          <cell r="J915">
            <v>-3.3455305802404599E-2</v>
          </cell>
          <cell r="K915">
            <v>0.472849782005548</v>
          </cell>
          <cell r="L915">
            <v>0.158250067512827</v>
          </cell>
          <cell r="M915">
            <v>0.24263108904747099</v>
          </cell>
          <cell r="N915">
            <v>0.32119205298013198</v>
          </cell>
          <cell r="O915">
            <v>0.709129511677282</v>
          </cell>
          <cell r="P915">
            <v>0.67622080679405505</v>
          </cell>
          <cell r="Q915">
            <v>0.77388535031847105</v>
          </cell>
          <cell r="R915">
            <v>0.75106382978723396</v>
          </cell>
          <cell r="S915">
            <v>0.68895966029723898</v>
          </cell>
          <cell r="T915">
            <v>0.56050955414012704</v>
          </cell>
          <cell r="U915">
            <v>0.756900212314225</v>
          </cell>
          <cell r="V915">
            <v>0.78131634819532902</v>
          </cell>
          <cell r="W915">
            <v>2</v>
          </cell>
          <cell r="X915">
            <v>2</v>
          </cell>
          <cell r="Y915">
            <v>2</v>
          </cell>
          <cell r="Z915">
            <v>2</v>
          </cell>
          <cell r="AA915">
            <v>2</v>
          </cell>
          <cell r="AB915">
            <v>2</v>
          </cell>
          <cell r="AC915">
            <v>1</v>
          </cell>
          <cell r="AD915">
            <v>1</v>
          </cell>
          <cell r="AE915">
            <v>2</v>
          </cell>
          <cell r="AF915">
            <v>2</v>
          </cell>
          <cell r="AG915">
            <v>18</v>
          </cell>
          <cell r="AH915" t="str">
            <v>list(list(c(-92.702356, -92.702343, -92.698015, -92.692445, -92.692508, -92.692139, -92.692457, -92.692429, -92.692392, -92.679891, -92.679024, -92.672527, -92.653319, -92.645654, -92.643612, -92.643525, -92.653459, -92.653325, -92.643397, -92.64336, -92.650137, -92.648348, -92.648289, -92.65118, -92.652113, -92.652842, -92.667611, -92.667614, -92.667654, -92.670765, -92.663147, -92.66319, -92.667169, -92.672611, -92.672595, -92.677517, -92.677532, -92.682492, -92.682494, -92.687415, -92.687462, 
-92.689672, -92.689686, -92.695758, -92.695801, -92.702409, -92.702356, 43.05946, 43.074573, 43.07484, 43.070855, 43.073413, 43.075347, 43.07547, 43.076584, 43.083183, 43.083183, 43.083149, 43.083207, 43.083111, 43.083121, 43.083098, 43.078151, 43.078262, 43.067369, 43.067223, 43.063162, 43.063259, 43.061919, 43.052765, 43.052816, 43.05153, 43.052842, 43.052728, 43.052613, 43.050953, 43.050813, 43.04676, 43.038187, 43.038104, 43.038, 43.045391, 43.045371, 43.049796, 43.049786, 43.048929, 43.04888, 
43.046741, 43.046739, 43.045354, 43.04538, 43.052644, 43.052674, 43.05946)))</v>
          </cell>
        </row>
        <row r="916">
          <cell r="A916">
            <v>1934455</v>
          </cell>
          <cell r="B916" t="str">
            <v>Hardy city, Iowa</v>
          </cell>
          <cell r="C916">
            <v>57</v>
          </cell>
          <cell r="D916" t="str">
            <v>NA</v>
          </cell>
          <cell r="E916">
            <v>0.1</v>
          </cell>
          <cell r="F916">
            <v>0.14285714285714199</v>
          </cell>
          <cell r="G916">
            <v>0</v>
          </cell>
          <cell r="H916">
            <v>0</v>
          </cell>
          <cell r="I916">
            <v>0.6</v>
          </cell>
          <cell r="J916">
            <v>0.21276595744680801</v>
          </cell>
          <cell r="K916">
            <v>0.3</v>
          </cell>
          <cell r="L916">
            <v>0</v>
          </cell>
          <cell r="M916">
            <v>0</v>
          </cell>
          <cell r="N916">
            <v>0</v>
          </cell>
          <cell r="O916">
            <v>0.52547770700636898</v>
          </cell>
          <cell r="P916">
            <v>0.75371549893842804</v>
          </cell>
          <cell r="Q916">
            <v>0</v>
          </cell>
          <cell r="R916">
            <v>0</v>
          </cell>
          <cell r="S916">
            <v>0.96921443736730295</v>
          </cell>
          <cell r="T916">
            <v>0.10721868365180399</v>
          </cell>
          <cell r="U916">
            <v>0</v>
          </cell>
          <cell r="V916">
            <v>0</v>
          </cell>
          <cell r="W916">
            <v>2</v>
          </cell>
          <cell r="X916">
            <v>1</v>
          </cell>
          <cell r="Y916">
            <v>2</v>
          </cell>
          <cell r="Z916">
            <v>0</v>
          </cell>
          <cell r="AA916">
            <v>0</v>
          </cell>
          <cell r="AB916">
            <v>2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7</v>
          </cell>
          <cell r="AH916" t="str">
            <v>list(list(c(-94.060111, -94.052469, -94.052523, -94.050215, -94.050348, -94.04523, -94.045179, -94.045187, -94.055061, -94.05504, -94.060051, -94.060111, 42.814923, 42.814909, 42.816464, 42.816496, 42.814847, 42.814917, 42.810634, 42.804078, 42.804089, 42.811331, 42.811328, 42.814923)))</v>
          </cell>
        </row>
        <row r="917">
          <cell r="A917">
            <v>1953175</v>
          </cell>
          <cell r="B917" t="str">
            <v>Mondamin city, Iowa</v>
          </cell>
          <cell r="C917">
            <v>339</v>
          </cell>
          <cell r="D917">
            <v>75000</v>
          </cell>
          <cell r="E917">
            <v>0.129</v>
          </cell>
          <cell r="F917">
            <v>0.114942528735632</v>
          </cell>
          <cell r="G917">
            <v>9.7701149425287306E-2</v>
          </cell>
          <cell r="H917">
            <v>2.7E-2</v>
          </cell>
          <cell r="I917">
            <v>0.34499999999999997</v>
          </cell>
          <cell r="J917">
            <v>-0.15671641791044699</v>
          </cell>
          <cell r="K917">
            <v>0.46886446886446798</v>
          </cell>
          <cell r="L917">
            <v>0.13</v>
          </cell>
          <cell r="M917">
            <v>0.160919540229885</v>
          </cell>
          <cell r="N917">
            <v>0.69205298013244998</v>
          </cell>
          <cell r="O917">
            <v>0.68471337579617797</v>
          </cell>
          <cell r="P917">
            <v>0.61571125265392701</v>
          </cell>
          <cell r="Q917">
            <v>0.90127388535031805</v>
          </cell>
          <cell r="R917">
            <v>0.55638297872340403</v>
          </cell>
          <cell r="S917">
            <v>0.46921443736730301</v>
          </cell>
          <cell r="T917">
            <v>0.54883227176220795</v>
          </cell>
          <cell r="U917">
            <v>0.65711252653927799</v>
          </cell>
          <cell r="V917">
            <v>0.40127388535031799</v>
          </cell>
          <cell r="W917">
            <v>0</v>
          </cell>
          <cell r="X917">
            <v>2</v>
          </cell>
          <cell r="Y917">
            <v>1</v>
          </cell>
          <cell r="Z917">
            <v>2</v>
          </cell>
          <cell r="AA917">
            <v>1</v>
          </cell>
          <cell r="AB917">
            <v>1</v>
          </cell>
          <cell r="AC917">
            <v>2</v>
          </cell>
          <cell r="AD917">
            <v>1</v>
          </cell>
          <cell r="AE917">
            <v>1</v>
          </cell>
          <cell r="AF917">
            <v>1</v>
          </cell>
          <cell r="AG917">
            <v>12</v>
          </cell>
          <cell r="AH917" t="str">
            <v>list(list(c(-96.026269, -96.025409, -96.021403, -96.021411, -96.015901, -96.016051, -96.02634, -96.026269, 41.7183, 41.718286, 41.717396, 41.714635, 41.714634, 41.703805, 41.70384, 41.7183)))</v>
          </cell>
        </row>
        <row r="918">
          <cell r="A918">
            <v>1983910</v>
          </cell>
          <cell r="B918" t="str">
            <v>West Des Moines city, Iowa</v>
          </cell>
          <cell r="C918">
            <v>68723</v>
          </cell>
          <cell r="D918">
            <v>86594</v>
          </cell>
          <cell r="E918">
            <v>8.4000000000000005E-2</v>
          </cell>
          <cell r="F918">
            <v>8.0631650792665904E-2</v>
          </cell>
          <cell r="G918">
            <v>2.1468681165265398E-2</v>
          </cell>
          <cell r="H918">
            <v>2.4E-2</v>
          </cell>
          <cell r="I918">
            <v>0.27300000000000002</v>
          </cell>
          <cell r="J918">
            <v>0.213994241198396</v>
          </cell>
          <cell r="K918">
            <v>0.19245983692580901</v>
          </cell>
          <cell r="L918">
            <v>5.97541610304064E-2</v>
          </cell>
          <cell r="M918">
            <v>0.261626283622374</v>
          </cell>
          <cell r="N918">
            <v>0.85430463576158899</v>
          </cell>
          <cell r="O918">
            <v>0.436305732484076</v>
          </cell>
          <cell r="P918">
            <v>0.43949044585987201</v>
          </cell>
          <cell r="Q918">
            <v>0.305732484076433</v>
          </cell>
          <cell r="R918">
            <v>0.50957446808510598</v>
          </cell>
          <cell r="S918">
            <v>0.17728237791932</v>
          </cell>
          <cell r="T918">
            <v>1.80467091295116E-2</v>
          </cell>
          <cell r="U918">
            <v>0.30785562632696301</v>
          </cell>
          <cell r="V918">
            <v>0.83333333333333304</v>
          </cell>
          <cell r="W918">
            <v>0</v>
          </cell>
          <cell r="X918">
            <v>1</v>
          </cell>
          <cell r="Y918">
            <v>1</v>
          </cell>
          <cell r="Z918">
            <v>0</v>
          </cell>
          <cell r="AA918">
            <v>1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2</v>
          </cell>
          <cell r="AG918">
            <v>5</v>
          </cell>
          <cell r="AH918" t="str">
            <v>list(list(c(-93.885746, -93.883348, -93.880999, -93.879407, -93.873559, -93.873467, -93.866792, -93.866767, -93.866662, -93.847535, -93.847456, -93.843955, -93.843989, -93.842718, -93.842693, -93.835335, -93.835176, -93.833116, -93.833088, -93.835444, -93.836779, -93.837874, -93.837862, -93.847371, -93.847412, -93.853258, -93.852197, -93.85571, -93.855244, -93.853268, -93.853866, -93.856924, -93.856917, -93.861742, -93.861751, -93.866592, -93.866601, -93.861733, -93.861746, -93.85938, -93.857649, 
-93.837682, -93.837633, -93.842363, -93.842329, -93.8425, -93.843479, -93.843418, -93.837342, -93.83361, -93.827997, -93.815225, -93.814282, -93.808885, -93.800852, -93.794331, -93.790632, -93.776702, -93.771332, -93.752041, -93.736227, -93.736082, -93.724243, -93.719527, -93.718595, -93.718511, -93.718153, -93.718133, -93.716761, -93.715511, -93.713302, -93.713036, -93.712796, -93.709578, -93.706165, -93.704721, -93.704704, -93.703464, -93.703415, -93.703499, -93.703401, -93.703381, -93.703263, 
-93.703366, -93.703367, -93.703369, -93.703191, -93.703316, -93.703292, -93.703175, -93.698359, -93.698154, -93.698102, -93.707322, -93.731959, -93.731694, -93.736394, -93.736401, -93.741139, -93.741023, -93.750651, -93.750625, -93.753192, -93.75322, -93.762763, -93.762152, -93.760554, -93.760614, -93.765468, -93.765605, -93.75103, -93.750978, -93.741398, -93.741432, -93.738472, -93.736618, -93.736692, -93.741522, -93.741585, -93.765684, -93.765685, -93.767759, -93.769217, -93.77051, -93.770497, 
-93.77953, -93.779719, -93.779636, -93.780524, -93.7906, -93.790605, -93.809264, -93.809356, -93.803453, -93.797338, -93.7906, -93.790617, -93.782643, -93.782477, -93.780766, -93.779148, -93.77574, -93.783809, -93.783818, -93.780203, -93.7802, -93.77593, -93.774592, -93.775443, -93.774426, -93.775047, -93.775145, -93.780095, -93.781655, -93.782514, -93.78276, -93.785231, -93.786371, -93.784986, -93.785284, -93.786862, -93.789438, -93.790527, -93.790523, -93.790523, -93.791011, -93.792353, -93.791925, 
-93.792929, -93.795995, -93.798269, -93.79869, -93.801387, -93.804986, -93.808735, -93.81433, -93.814377, -93.816472, -93.819202, -93.819199, -93.823687, -93.828632, -93.828641, -93.833386, -93.833335, -93.847729, -93.847779, -93.84286, -93.842883, -93.855704, -93.85419, -93.854179, -93.855172, -93.857214, -93.861935, -93.86195, -93.873903, -93.874004, -93.876251, -93.876263, -93.876943, -93.881986, -93.88166, -93.881652, -93.882617, -93.886967, -93.885746, 41.516848, 41.517079, 41.51657, 41.515365, 
41.515885, 41.519499, 41.520096, 41.535925, 41.548918, 41.550526, 41.557665, 41.557974, 41.554588, 41.554697, 41.558085, 41.558755, 41.561959, 41.562664, 41.5662, 41.565987, 41.56382, 41.563716, 41.565768, 41.564905, 41.561289, 41.560826, 41.557287, 41.557008, 41.558821, 41.557866, 41.560777, 41.560534, 41.558762, 41.558364, 41.556533, 41.556145, 41.559732, 41.560136, 41.565592, 41.56628, 41.567041, 41.577298, 41.58024, 41.579793, 41.587583, 41.593269, 41.595106, 41.600406, 41.600404, 41.600402, 
41.600406, 41.600451, 41.600456, 41.600457, 41.600436, 41.600407, 41.600425, 41.600451, 41.600444, 41.600403, 41.600402, 41.600414, 41.600351, 41.597421, 41.596417, 41.595965, 41.59341, 41.59271, 41.592114, 41.591568, 41.591562, 41.591842, 41.591841, 41.591832, 41.589155, 41.589152, 41.588201, 41.5882, 41.585885, 41.582695, 41.580854, 41.577267, 41.56943, 41.566393, 41.562687, 41.555648, 41.548334, 41.541002, 41.537436, 41.526584, 41.52657, 41.513524, 41.511979, 41.512073, 41.512087, 41.501296, 41.501323, 
41.497657, 41.497696, 41.490463, 41.490516, 41.489436, 41.489416, 41.490501, 41.490439, 41.493093, 41.495561, 41.497598, 41.497623, 41.504934, 41.505054, 41.502141, 41.503994, 41.505029, 41.505014, 41.505877, 41.50863, 41.508656, 41.512004, 41.511995, 41.513237, 41.51324, 41.513963, 41.513957, 41.511989, 41.511957, 41.509914, 41.494156, 41.494161, 41.494144, 41.4976, 41.495981, 41.500211, 41.500646, 41.500655, 41.501265, 41.504858, 41.504871, 41.511946, 41.511953, 41.515169, 41.519516, 41.519274, 
41.522897, 41.522922, 41.521755, 41.521781, 41.523876, 41.525138, 41.528046, 41.532303, 41.532983, 41.53367, 41.533074, 41.531531, 41.52948, 41.528095, 41.530164, 41.532758, 41.535212, 41.536282, 41.536422, 41.535493, 41.535389, 41.533385, 41.533338, 41.5295, 41.527813, 41.526595, 41.526166, 41.527327, 41.530823, 41.530454, 41.530631, 41.531829, 41.531671, 41.52805, 41.525212, 41.524007, 41.522546, 41.520156, 41.519583, 41.508746, 41.508395, 41.501389, 41.500233, 41.503728, 41.504136, 41.507652, 
41.506625, 41.507689, 41.509611, 41.510914, 41.510032, 41.509643, 41.506091, 41.505124, 41.504217, 41.503924, 41.497671, 41.497234, 41.49716, 41.504541, 41.507267, 41.510011, 41.514502, 41.516848)))</v>
          </cell>
        </row>
        <row r="919">
          <cell r="A919">
            <v>1976260</v>
          </cell>
          <cell r="B919" t="str">
            <v>Sumner city, Iowa</v>
          </cell>
          <cell r="C919">
            <v>2030</v>
          </cell>
          <cell r="D919">
            <v>58854</v>
          </cell>
          <cell r="E919">
            <v>0.13600000000000001</v>
          </cell>
          <cell r="F919">
            <v>7.8794901506373097E-2</v>
          </cell>
          <cell r="G919">
            <v>6.9524913093858595E-2</v>
          </cell>
          <cell r="H919">
            <v>2.8999999999999901E-2</v>
          </cell>
          <cell r="I919">
            <v>0.43</v>
          </cell>
          <cell r="J919">
            <v>9.8619329388560098E-4</v>
          </cell>
          <cell r="K919">
            <v>0.37668463611859798</v>
          </cell>
          <cell r="L919">
            <v>0.12740141557128401</v>
          </cell>
          <cell r="M919">
            <v>0.18771726535341801</v>
          </cell>
          <cell r="N919">
            <v>0.31236203090507703</v>
          </cell>
          <cell r="O919">
            <v>0.72186836518046704</v>
          </cell>
          <cell r="P919">
            <v>0.42356687898089102</v>
          </cell>
          <cell r="Q919">
            <v>0.80042462845010598</v>
          </cell>
          <cell r="R919">
            <v>0.58191489361702098</v>
          </cell>
          <cell r="S919">
            <v>0.78980891719745205</v>
          </cell>
          <cell r="T919">
            <v>0.248407643312101</v>
          </cell>
          <cell r="U919">
            <v>0.64331210191082799</v>
          </cell>
          <cell r="V919">
            <v>0.53290870488322695</v>
          </cell>
          <cell r="W919">
            <v>2</v>
          </cell>
          <cell r="X919">
            <v>2</v>
          </cell>
          <cell r="Y919">
            <v>1</v>
          </cell>
          <cell r="Z919">
            <v>2</v>
          </cell>
          <cell r="AA919">
            <v>1</v>
          </cell>
          <cell r="AB919">
            <v>2</v>
          </cell>
          <cell r="AC919">
            <v>0</v>
          </cell>
          <cell r="AD919">
            <v>0</v>
          </cell>
          <cell r="AE919">
            <v>1</v>
          </cell>
          <cell r="AF919">
            <v>1</v>
          </cell>
          <cell r="AG919">
            <v>12</v>
          </cell>
          <cell r="AH919" t="str">
            <v>list(list(c(-92.12395, -92.121273, -92.12127, -92.117551, -92.117555, -92.111345, -92.1114, -92.110211, -92.106406, -92.106645, -92.10141, -92.101375, -92.100914, -92.081408, -92.081575, -92.08155, -92.073826, -92.073787, -92.070964, -92.071028, -92.081564, -92.081812, -92.101421, -92.101385, -92.106385, -92.106429, -92.111314, -92.11139, -92.118985, -92.119003, -92.121242, -92.121256, -92.12372, -92.12395, 42.849338, 42.848983, 42.84874, 42.848752, 42.851014, 42.851048, 42.8547, 42.855689, 42.855691, 
42.858332, 42.858359, 42.862041, 42.862025, 42.862064, 42.86025, 42.849303, 42.84927, 42.851089, 42.851074, 42.847475, 42.84748, 42.84024, 42.840161, 42.836548, 42.836541, 42.840137, 42.840113, 42.843788, 42.843764, 42.84579, 42.845801, 42.847385, 42.847673, 42.849338)))</v>
          </cell>
        </row>
        <row r="920">
          <cell r="A920">
            <v>1909280</v>
          </cell>
          <cell r="B920" t="str">
            <v>Buffalo Center city, Iowa</v>
          </cell>
          <cell r="C920">
            <v>857</v>
          </cell>
          <cell r="D920">
            <v>52917</v>
          </cell>
          <cell r="E920">
            <v>8.1999999999999906E-2</v>
          </cell>
          <cell r="F920">
            <v>0.202928870292887</v>
          </cell>
          <cell r="G920">
            <v>2.9288702928870199E-2</v>
          </cell>
          <cell r="H920">
            <v>0.109</v>
          </cell>
          <cell r="I920">
            <v>0.47</v>
          </cell>
          <cell r="J920">
            <v>-5.3038674033149102E-2</v>
          </cell>
          <cell r="K920">
            <v>0.42266666666666602</v>
          </cell>
          <cell r="L920">
            <v>0.14232902033271699</v>
          </cell>
          <cell r="M920">
            <v>0.27405857740585698</v>
          </cell>
          <cell r="N920">
            <v>0.17439293598233899</v>
          </cell>
          <cell r="O920">
            <v>0.42144373673036001</v>
          </cell>
          <cell r="P920">
            <v>0.90976645435244097</v>
          </cell>
          <cell r="Q920">
            <v>0.39490445859872603</v>
          </cell>
          <cell r="R920">
            <v>0.95106382978723403</v>
          </cell>
          <cell r="S920">
            <v>0.88110403397027603</v>
          </cell>
          <cell r="T920">
            <v>0.38004246284500998</v>
          </cell>
          <cell r="U920">
            <v>0.70276008492568998</v>
          </cell>
          <cell r="V920">
            <v>0.85774946921443695</v>
          </cell>
          <cell r="W920">
            <v>2</v>
          </cell>
          <cell r="X920">
            <v>1</v>
          </cell>
          <cell r="Y920">
            <v>2</v>
          </cell>
          <cell r="Z920">
            <v>1</v>
          </cell>
          <cell r="AA920">
            <v>2</v>
          </cell>
          <cell r="AB920">
            <v>2</v>
          </cell>
          <cell r="AC920">
            <v>1</v>
          </cell>
          <cell r="AD920">
            <v>1</v>
          </cell>
          <cell r="AE920">
            <v>2</v>
          </cell>
          <cell r="AF920">
            <v>2</v>
          </cell>
          <cell r="AG920">
            <v>16</v>
          </cell>
          <cell r="AH920" t="str">
            <v>list(list(c(-93.956839, -93.943286, -93.943384, -93.941942, -93.941982, -93.932044, -93.932014, -93.941922, -93.941973, -93.951822, -93.95189, -93.954241, -93.954595, -93.956825, -93.956839, 43.392806, 43.392892, 43.39468, 43.394687, 43.400053, 43.400162, 43.385904, 43.385896, 43.378362, 43.378325, 43.386825, 43.38698, 43.390904, 43.390893, 43.392806)))</v>
          </cell>
        </row>
        <row r="921">
          <cell r="A921">
            <v>1901045</v>
          </cell>
          <cell r="B921" t="str">
            <v>Alden city, Iowa</v>
          </cell>
          <cell r="C921">
            <v>763</v>
          </cell>
          <cell r="D921">
            <v>64500</v>
          </cell>
          <cell r="E921">
            <v>0.17499999999999999</v>
          </cell>
          <cell r="F921">
            <v>6.0773480662983402E-2</v>
          </cell>
          <cell r="G921">
            <v>3.86740331491712E-2</v>
          </cell>
          <cell r="H921">
            <v>2.1000000000000001E-2</v>
          </cell>
          <cell r="I921">
            <v>0.316</v>
          </cell>
          <cell r="J921">
            <v>-3.0495552731893201E-2</v>
          </cell>
          <cell r="K921">
            <v>0.493103448275862</v>
          </cell>
          <cell r="L921">
            <v>6.4599483204134306E-2</v>
          </cell>
          <cell r="M921">
            <v>0.19060773480662899</v>
          </cell>
          <cell r="N921">
            <v>0.45253863134657801</v>
          </cell>
          <cell r="O921">
            <v>0.83864118895966</v>
          </cell>
          <cell r="P921">
            <v>0.31422505307855603</v>
          </cell>
          <cell r="Q921">
            <v>0.52123142250530696</v>
          </cell>
          <cell r="R921">
            <v>0.47127659574468</v>
          </cell>
          <cell r="S921">
            <v>0.337579617834394</v>
          </cell>
          <cell r="T921">
            <v>0.62420382165605004</v>
          </cell>
          <cell r="U921">
            <v>0.339702760084925</v>
          </cell>
          <cell r="V921">
            <v>0.54564755838641099</v>
          </cell>
          <cell r="W921">
            <v>1</v>
          </cell>
          <cell r="X921">
            <v>2</v>
          </cell>
          <cell r="Y921">
            <v>0</v>
          </cell>
          <cell r="Z921">
            <v>1</v>
          </cell>
          <cell r="AA921">
            <v>1</v>
          </cell>
          <cell r="AB921">
            <v>1</v>
          </cell>
          <cell r="AC921">
            <v>1</v>
          </cell>
          <cell r="AD921">
            <v>1</v>
          </cell>
          <cell r="AE921">
            <v>1</v>
          </cell>
          <cell r="AF921">
            <v>1</v>
          </cell>
          <cell r="AG921">
            <v>10</v>
          </cell>
          <cell r="AH921" t="str">
            <v>list(list(c(-93.426372, -93.420591, -93.420586, -93.384772, -93.380952, -93.380922, -93.382827, -93.381176, -93.383564, -93.382912, -93.381014, -93.38083, -93.379832, -93.365209, -93.3647, -93.368263, -93.369793, -93.369758, -93.379183, -93.380952, -93.38095, -93.391027, -93.391075, -93.417779, -93.419564, -93.422797, -93.422882, -93.4263, -93.426372, 42.499917, 42.500282, 42.500666, 42.503862, 42.504073, 42.514214, 42.514241, 42.515791, 42.517461, 42.521374, 42.520761, 42.524226, 42.525321, 42.525274, 
42.506878, 42.506879, 42.506019, 42.503251, 42.503322, 42.503506, 42.499701, 42.499825, 42.502868, 42.500224, 42.496474, 42.49442, 42.492852, 42.492828, 42.499917)))</v>
          </cell>
        </row>
        <row r="922">
          <cell r="A922">
            <v>1969510</v>
          </cell>
          <cell r="B922" t="str">
            <v>Sabula city, Iowa</v>
          </cell>
          <cell r="C922">
            <v>506</v>
          </cell>
          <cell r="D922">
            <v>77656</v>
          </cell>
          <cell r="E922">
            <v>9.4E-2</v>
          </cell>
          <cell r="F922">
            <v>7.1999999999999995E-2</v>
          </cell>
          <cell r="G922">
            <v>7.5999999999999998E-2</v>
          </cell>
          <cell r="H922">
            <v>2.4E-2</v>
          </cell>
          <cell r="I922">
            <v>0.437999999999999</v>
          </cell>
          <cell r="J922">
            <v>-0.121527777777777</v>
          </cell>
          <cell r="K922">
            <v>0.63571428571428501</v>
          </cell>
          <cell r="L922">
            <v>0.23701298701298701</v>
          </cell>
          <cell r="M922">
            <v>0.20799999999999999</v>
          </cell>
          <cell r="N922">
            <v>0.73841059602648995</v>
          </cell>
          <cell r="O922">
            <v>0.49787685774946899</v>
          </cell>
          <cell r="P922">
            <v>0.38110403397027598</v>
          </cell>
          <cell r="Q922">
            <v>0.83121019108280203</v>
          </cell>
          <cell r="R922">
            <v>0.50957446808510598</v>
          </cell>
          <cell r="S922">
            <v>0.82059447983014799</v>
          </cell>
          <cell r="T922">
            <v>0.92781316348195297</v>
          </cell>
          <cell r="U922">
            <v>0.90127388535031805</v>
          </cell>
          <cell r="V922">
            <v>0.63481953290870397</v>
          </cell>
          <cell r="W922">
            <v>0</v>
          </cell>
          <cell r="X922">
            <v>1</v>
          </cell>
          <cell r="Y922">
            <v>1</v>
          </cell>
          <cell r="Z922">
            <v>2</v>
          </cell>
          <cell r="AA922">
            <v>1</v>
          </cell>
          <cell r="AB922">
            <v>2</v>
          </cell>
          <cell r="AC922">
            <v>2</v>
          </cell>
          <cell r="AD922">
            <v>2</v>
          </cell>
          <cell r="AE922">
            <v>2</v>
          </cell>
          <cell r="AF922">
            <v>1</v>
          </cell>
          <cell r="AG922">
            <v>14</v>
          </cell>
          <cell r="AH922" t="str">
            <v>list(list(c(-90.188618, -90.17887, -90.1680262794418, -90.168358, -90.1658954656731, -90.165555, -90.1653783689635, -90.179059, -90.178849, -90.188778, -90.188618, 42.076685, 42.076761, 42.0765715663407, 42.075779, 42.0642341681808, 42.062638, 42.0547437431376, 42.054761, 42.062004, 42.062107, 42.076685)))</v>
          </cell>
        </row>
        <row r="923">
          <cell r="A923">
            <v>1906940</v>
          </cell>
          <cell r="B923" t="str">
            <v>Blencoe city, Iowa</v>
          </cell>
          <cell r="C923">
            <v>233</v>
          </cell>
          <cell r="D923">
            <v>86875</v>
          </cell>
          <cell r="E923">
            <v>2.8999999999999901E-2</v>
          </cell>
          <cell r="F923">
            <v>8.5470085470085402E-2</v>
          </cell>
          <cell r="G923">
            <v>8.5470085470085402E-2</v>
          </cell>
          <cell r="H923">
            <v>4.5999999999999999E-2</v>
          </cell>
          <cell r="I923">
            <v>0.39</v>
          </cell>
          <cell r="J923">
            <v>4.0178571428571397E-2</v>
          </cell>
          <cell r="K923">
            <v>0.54773869346733595</v>
          </cell>
          <cell r="L923">
            <v>7.1428571428571397E-2</v>
          </cell>
          <cell r="M923">
            <v>5.1282051282051197E-2</v>
          </cell>
          <cell r="N923">
            <v>0.86203090507726199</v>
          </cell>
          <cell r="O923">
            <v>9.9787685774946899E-2</v>
          </cell>
          <cell r="P923">
            <v>0.46921443736730301</v>
          </cell>
          <cell r="Q923">
            <v>0.86942675159235605</v>
          </cell>
          <cell r="R923">
            <v>0.75106382978723396</v>
          </cell>
          <cell r="S923">
            <v>0.67728237791932</v>
          </cell>
          <cell r="T923">
            <v>0.772823779193206</v>
          </cell>
          <cell r="U923">
            <v>0.37261146496815201</v>
          </cell>
          <cell r="V923">
            <v>4.6709129511677203E-2</v>
          </cell>
          <cell r="W923">
            <v>0</v>
          </cell>
          <cell r="X923">
            <v>0</v>
          </cell>
          <cell r="Y923">
            <v>1</v>
          </cell>
          <cell r="Z923">
            <v>2</v>
          </cell>
          <cell r="AA923">
            <v>2</v>
          </cell>
          <cell r="AB923">
            <v>2</v>
          </cell>
          <cell r="AC923">
            <v>0</v>
          </cell>
          <cell r="AD923">
            <v>2</v>
          </cell>
          <cell r="AE923">
            <v>1</v>
          </cell>
          <cell r="AF923">
            <v>0</v>
          </cell>
          <cell r="AG923">
            <v>10</v>
          </cell>
          <cell r="AH923" t="str">
            <v>list(list(c(-96.089252, -96.089263, -96.083299, -96.07468, -96.074682, -96.089248, -96.089241, -96.090307, -96.089252, 41.932393, 41.937832, 41.937645, 41.937418, 41.922823, 41.923253, 41.929962, 41.932441, 41.932393)))</v>
          </cell>
        </row>
        <row r="924">
          <cell r="A924">
            <v>1976935</v>
          </cell>
          <cell r="B924" t="str">
            <v>Tabor city, Iowa</v>
          </cell>
          <cell r="C924">
            <v>1014</v>
          </cell>
          <cell r="D924">
            <v>58750</v>
          </cell>
          <cell r="E924">
            <v>0.14499999999999999</v>
          </cell>
          <cell r="F924">
            <v>0.1875</v>
          </cell>
          <cell r="G924">
            <v>0.19791666666666599</v>
          </cell>
          <cell r="H924">
            <v>0</v>
          </cell>
          <cell r="I924">
            <v>0.51800000000000002</v>
          </cell>
          <cell r="J924">
            <v>-2.5000000000000001E-2</v>
          </cell>
          <cell r="K924">
            <v>0.48114630467571601</v>
          </cell>
          <cell r="L924">
            <v>0.12037037037037</v>
          </cell>
          <cell r="M924">
            <v>0.25520833333333298</v>
          </cell>
          <cell r="N924">
            <v>0.30022075055187603</v>
          </cell>
          <cell r="O924">
            <v>0.75796178343949006</v>
          </cell>
          <cell r="P924">
            <v>0.88747346072186795</v>
          </cell>
          <cell r="Q924">
            <v>0.98726114649681496</v>
          </cell>
          <cell r="R924">
            <v>0</v>
          </cell>
          <cell r="S924">
            <v>0.93205944798301399</v>
          </cell>
          <cell r="T924">
            <v>0.58598726114649602</v>
          </cell>
          <cell r="U924">
            <v>0.61783439490445802</v>
          </cell>
          <cell r="V924">
            <v>0.81634819532908698</v>
          </cell>
          <cell r="W924">
            <v>2</v>
          </cell>
          <cell r="X924">
            <v>2</v>
          </cell>
          <cell r="Y924">
            <v>2</v>
          </cell>
          <cell r="Z924">
            <v>2</v>
          </cell>
          <cell r="AA924">
            <v>0</v>
          </cell>
          <cell r="AB924">
            <v>2</v>
          </cell>
          <cell r="AC924">
            <v>1</v>
          </cell>
          <cell r="AD924">
            <v>1</v>
          </cell>
          <cell r="AE924">
            <v>1</v>
          </cell>
          <cell r="AF924">
            <v>2</v>
          </cell>
          <cell r="AG924">
            <v>15</v>
          </cell>
          <cell r="AH924" t="str">
            <v>list(list(c(-95.685701, -95.677325, -95.676268, -95.671415, -95.671458, -95.667794, -95.667784, -95.669674, -95.669669, -95.670652, -95.670626, -95.661885, -95.661674, -95.685568, -95.685701, 40.901429, 40.90145, 40.903259, 40.903276, 40.906419, 40.906496, 40.904546, 40.904541, 40.903266, 40.902779, 40.901458, 40.90149, 40.887433, 40.887246, 40.901429)))</v>
          </cell>
        </row>
        <row r="925">
          <cell r="A925">
            <v>1968385</v>
          </cell>
          <cell r="B925" t="str">
            <v>Rodney city, Iowa</v>
          </cell>
          <cell r="C925">
            <v>45</v>
          </cell>
          <cell r="D925">
            <v>51563</v>
          </cell>
          <cell r="E925">
            <v>0.10299999999999999</v>
          </cell>
          <cell r="F925">
            <v>0.476190476190476</v>
          </cell>
          <cell r="G925">
            <v>9.5238095238095205E-2</v>
          </cell>
          <cell r="H925">
            <v>0.16699999999999901</v>
          </cell>
          <cell r="I925">
            <v>0.6</v>
          </cell>
          <cell r="J925">
            <v>-0.25</v>
          </cell>
          <cell r="K925">
            <v>0.27586206896551702</v>
          </cell>
          <cell r="L925">
            <v>0</v>
          </cell>
          <cell r="M925">
            <v>0.19047619047618999</v>
          </cell>
          <cell r="N925">
            <v>0.149006622516556</v>
          </cell>
          <cell r="O925">
            <v>0.547770700636942</v>
          </cell>
          <cell r="P925">
            <v>0.99787685774946899</v>
          </cell>
          <cell r="Q925">
            <v>0.89171974522292996</v>
          </cell>
          <cell r="R925">
            <v>0.98297872340425496</v>
          </cell>
          <cell r="S925">
            <v>0.96921443736730295</v>
          </cell>
          <cell r="T925">
            <v>8.0679405520169806E-2</v>
          </cell>
          <cell r="U925">
            <v>0</v>
          </cell>
          <cell r="V925">
            <v>0.54458598726114604</v>
          </cell>
          <cell r="W925">
            <v>2</v>
          </cell>
          <cell r="X925">
            <v>1</v>
          </cell>
          <cell r="Y925">
            <v>2</v>
          </cell>
          <cell r="Z925">
            <v>2</v>
          </cell>
          <cell r="AA925">
            <v>2</v>
          </cell>
          <cell r="AB925">
            <v>2</v>
          </cell>
          <cell r="AC925">
            <v>2</v>
          </cell>
          <cell r="AD925">
            <v>0</v>
          </cell>
          <cell r="AE925">
            <v>0</v>
          </cell>
          <cell r="AF925">
            <v>1</v>
          </cell>
          <cell r="AG925">
            <v>14</v>
          </cell>
          <cell r="AH925" t="str">
            <v>list(list(c(-95.95723, -95.952532, -95.95103, -95.947557, -95.947606, -95.952437, -95.952675, -95.957242, -95.95723, 42.205733, 42.205742, 42.20801, 42.208046, 42.200771, 42.20093, 42.204363, 42.20444, 42.205733)))</v>
          </cell>
        </row>
        <row r="926">
          <cell r="A926">
            <v>1981705</v>
          </cell>
          <cell r="B926" t="str">
            <v>Walcott city, Iowa</v>
          </cell>
          <cell r="C926">
            <v>1551</v>
          </cell>
          <cell r="D926">
            <v>78580</v>
          </cell>
          <cell r="E926">
            <v>6.6000000000000003E-2</v>
          </cell>
          <cell r="F926">
            <v>5.7613168724279802E-2</v>
          </cell>
          <cell r="G926">
            <v>1.0973936899862801E-2</v>
          </cell>
          <cell r="H926">
            <v>3.5999999999999997E-2</v>
          </cell>
          <cell r="I926">
            <v>0.30299999999999999</v>
          </cell>
          <cell r="J926">
            <v>-4.7882136279926303E-2</v>
          </cell>
          <cell r="K926">
            <v>0.4</v>
          </cell>
          <cell r="L926">
            <v>9.8887515451174204E-2</v>
          </cell>
          <cell r="M926">
            <v>0.17009602194787299</v>
          </cell>
          <cell r="N926">
            <v>0.74944812362030899</v>
          </cell>
          <cell r="O926">
            <v>0.31634819532908698</v>
          </cell>
          <cell r="P926">
            <v>0.29617834394904402</v>
          </cell>
          <cell r="Q926">
            <v>0.186836518046709</v>
          </cell>
          <cell r="R926">
            <v>0.66595744680850999</v>
          </cell>
          <cell r="S926">
            <v>0.28556263269638998</v>
          </cell>
          <cell r="T926">
            <v>0.30148619957537098</v>
          </cell>
          <cell r="U926">
            <v>0.52123142250530696</v>
          </cell>
          <cell r="V926">
            <v>0.44267515923566803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1</v>
          </cell>
          <cell r="AB926">
            <v>0</v>
          </cell>
          <cell r="AC926">
            <v>1</v>
          </cell>
          <cell r="AD926">
            <v>0</v>
          </cell>
          <cell r="AE926">
            <v>1</v>
          </cell>
          <cell r="AF926">
            <v>1</v>
          </cell>
          <cell r="AG926">
            <v>4</v>
          </cell>
          <cell r="AH926" t="str">
            <v>list(list(c(-90.793491, -90.783756, -90.783812, -90.783133, -90.783108, -90.787966, -90.786829, -90.786666, -90.783089, -90.783091, -90.785544, -90.792773, -90.792749, -90.783021, -90.782997, -90.773395, -90.773446, -90.772974, -90.763341, -90.763356, -90.753604, -90.753617, -90.777763, -90.777815, -90.774457, -90.764745, -90.764887, -90.757667, -90.756569, -90.756623, -90.750331, -90.750346, -90.755236, -90.755242, -90.764979, -90.765027, -90.783977, -90.783762, -90.783854, -90.786621, -90.789237, 
-90.79353, -90.793491, 41.593002, 41.592889, 41.596531, 41.596547, 41.607454, 41.60746, 41.613812, 41.617157, 41.614899, 41.618048, 41.617317, 41.618626, 41.624367, 41.620999, 41.625634, 41.625668, 41.618338, 41.614034, 41.612072, 41.618338, 41.618313, 41.61103, 41.611102, 41.596534, 41.596524, 41.596474, 41.589316, 41.589249, 41.586758, 41.583751, 41.58328, 41.581952, 41.581985, 41.581067, 41.581258, 41.576562, 41.576573, 41.582062, 41.590256, 41.589808, 41.590511, 41.590578, 41.593002)))</v>
          </cell>
        </row>
        <row r="927">
          <cell r="A927">
            <v>1986385</v>
          </cell>
          <cell r="B927" t="str">
            <v>Winfield city, Iowa</v>
          </cell>
          <cell r="C927">
            <v>1033</v>
          </cell>
          <cell r="D927">
            <v>49063</v>
          </cell>
          <cell r="E927">
            <v>9.8000000000000004E-2</v>
          </cell>
          <cell r="F927">
            <v>0.10267857142857099</v>
          </cell>
          <cell r="G927">
            <v>5.5803571428571397E-2</v>
          </cell>
          <cell r="H927">
            <v>3.5999999999999997E-2</v>
          </cell>
          <cell r="I927">
            <v>0.45299999999999901</v>
          </cell>
          <cell r="J927">
            <v>-8.9065255731922394E-2</v>
          </cell>
          <cell r="K927">
            <v>0.40967283072546201</v>
          </cell>
          <cell r="L927">
            <v>7.8189300411522597E-2</v>
          </cell>
          <cell r="M927">
            <v>0.17410714285714199</v>
          </cell>
          <cell r="N927">
            <v>0.102649006622516</v>
          </cell>
          <cell r="O927">
            <v>0.52016985138004201</v>
          </cell>
          <cell r="P927">
            <v>0.55201698513800401</v>
          </cell>
          <cell r="Q927">
            <v>0.69745222929936301</v>
          </cell>
          <cell r="R927">
            <v>0.66595744680850999</v>
          </cell>
          <cell r="S927">
            <v>0.85138004246284504</v>
          </cell>
          <cell r="T927">
            <v>0.33651804670912899</v>
          </cell>
          <cell r="U927">
            <v>0.402335456475583</v>
          </cell>
          <cell r="V927">
            <v>0.46921443736730301</v>
          </cell>
          <cell r="W927">
            <v>2</v>
          </cell>
          <cell r="X927">
            <v>1</v>
          </cell>
          <cell r="Y927">
            <v>1</v>
          </cell>
          <cell r="Z927">
            <v>2</v>
          </cell>
          <cell r="AA927">
            <v>1</v>
          </cell>
          <cell r="AB927">
            <v>2</v>
          </cell>
          <cell r="AC927">
            <v>2</v>
          </cell>
          <cell r="AD927">
            <v>1</v>
          </cell>
          <cell r="AE927">
            <v>1</v>
          </cell>
          <cell r="AF927">
            <v>1</v>
          </cell>
          <cell r="AG927">
            <v>14</v>
          </cell>
          <cell r="AH927" t="str">
            <v>list(list(c(-91.448676, -91.447512, -91.44753, -91.432391, -91.428321, -91.428175, -91.439697, -91.44437, -91.444375, -91.447543, -91.447533, -91.447525, -91.448686, -91.448676, 41.122665, 41.122656, 41.133634, 41.133257, 41.133159, 41.118595, 41.118836, 41.118926, 41.117449, 41.117514, 41.118989, 41.119978, 41.119987, 41.122665)))</v>
          </cell>
        </row>
        <row r="928">
          <cell r="A928">
            <v>1958665</v>
          </cell>
          <cell r="B928" t="str">
            <v>Ogden city, Iowa</v>
          </cell>
          <cell r="C928">
            <v>2007</v>
          </cell>
          <cell r="D928">
            <v>70268</v>
          </cell>
          <cell r="E928">
            <v>9.2999999999999999E-2</v>
          </cell>
          <cell r="F928">
            <v>6.0024009603841501E-2</v>
          </cell>
          <cell r="G928">
            <v>5.8823529411764698E-2</v>
          </cell>
          <cell r="H928">
            <v>2.5999999999999999E-2</v>
          </cell>
          <cell r="I928">
            <v>0.35299999999999998</v>
          </cell>
          <cell r="J928">
            <v>-1.81017612524461E-2</v>
          </cell>
          <cell r="K928">
            <v>0.41234756097560898</v>
          </cell>
          <cell r="L928">
            <v>0.110992529348986</v>
          </cell>
          <cell r="M928">
            <v>0.30372148859543802</v>
          </cell>
          <cell r="N928">
            <v>0.588300220750551</v>
          </cell>
          <cell r="O928">
            <v>0.48832271762208002</v>
          </cell>
          <cell r="P928">
            <v>0.30891719745222901</v>
          </cell>
          <cell r="Q928">
            <v>0.72080679405520098</v>
          </cell>
          <cell r="R928">
            <v>0.54468085106382902</v>
          </cell>
          <cell r="S928">
            <v>0.50849256900212303</v>
          </cell>
          <cell r="T928">
            <v>0.34288747346072102</v>
          </cell>
          <cell r="U928">
            <v>0.57749469214437299</v>
          </cell>
          <cell r="V928">
            <v>0.92462845010615702</v>
          </cell>
          <cell r="W928">
            <v>1</v>
          </cell>
          <cell r="X928">
            <v>1</v>
          </cell>
          <cell r="Y928">
            <v>0</v>
          </cell>
          <cell r="Z928">
            <v>2</v>
          </cell>
          <cell r="AA928">
            <v>1</v>
          </cell>
          <cell r="AB928">
            <v>1</v>
          </cell>
          <cell r="AC928">
            <v>1</v>
          </cell>
          <cell r="AD928">
            <v>1</v>
          </cell>
          <cell r="AE928">
            <v>1</v>
          </cell>
          <cell r="AF928">
            <v>2</v>
          </cell>
          <cell r="AG928">
            <v>11</v>
          </cell>
          <cell r="AH928" t="str">
            <v>list(list(c(-94.041084, -94.037767, -94.037834, -94.018292, -94.018232, -94.018222, -94.037737, -94.037771, -94.039632, -94.039639, -94.041084, 42.037252, 42.038977, 42.049112, 42.049237, 42.034626, 42.029925, 42.029953, 42.0346, 42.034605, 42.036253, 42.037252)))</v>
          </cell>
        </row>
        <row r="929">
          <cell r="A929">
            <v>1963345</v>
          </cell>
          <cell r="B929" t="str">
            <v>Plano city, Iowa</v>
          </cell>
          <cell r="C929">
            <v>59</v>
          </cell>
          <cell r="D929">
            <v>63750</v>
          </cell>
          <cell r="E929">
            <v>2.5999999999999999E-2</v>
          </cell>
          <cell r="F929">
            <v>0</v>
          </cell>
          <cell r="G929">
            <v>0.14285714285714199</v>
          </cell>
          <cell r="H929">
            <v>0.46399999999999902</v>
          </cell>
          <cell r="I929">
            <v>0.2</v>
          </cell>
          <cell r="J929">
            <v>-0.157142857142857</v>
          </cell>
          <cell r="K929">
            <v>0.61111111111111105</v>
          </cell>
          <cell r="L929">
            <v>0.45</v>
          </cell>
          <cell r="M929">
            <v>0.14285714285714199</v>
          </cell>
          <cell r="N929">
            <v>0.431567328918322</v>
          </cell>
          <cell r="O929">
            <v>8.5987261146496796E-2</v>
          </cell>
          <cell r="P929">
            <v>0</v>
          </cell>
          <cell r="Q929">
            <v>0.96178343949044498</v>
          </cell>
          <cell r="R929">
            <v>0.99893617021276504</v>
          </cell>
          <cell r="S929">
            <v>3.18471337579617E-2</v>
          </cell>
          <cell r="T929">
            <v>0.89065817409766401</v>
          </cell>
          <cell r="U929">
            <v>0.97983014861995699</v>
          </cell>
          <cell r="V929">
            <v>0.290870488322717</v>
          </cell>
          <cell r="W929">
            <v>1</v>
          </cell>
          <cell r="X929">
            <v>0</v>
          </cell>
          <cell r="Y929">
            <v>0</v>
          </cell>
          <cell r="Z929">
            <v>2</v>
          </cell>
          <cell r="AA929">
            <v>2</v>
          </cell>
          <cell r="AB929">
            <v>0</v>
          </cell>
          <cell r="AC929">
            <v>2</v>
          </cell>
          <cell r="AD929">
            <v>2</v>
          </cell>
          <cell r="AE929">
            <v>2</v>
          </cell>
          <cell r="AF929">
            <v>0</v>
          </cell>
          <cell r="AG929">
            <v>11</v>
          </cell>
          <cell r="AH929" t="str">
            <v>list(list(c(-93.054105, -93.03984, -93.039761, -93.039776, -93.054074, -93.054105, 40.761064, 40.761086, 40.753776, 40.750204, 40.750186, 40.761064)))</v>
          </cell>
        </row>
        <row r="930">
          <cell r="A930">
            <v>1984540</v>
          </cell>
          <cell r="B930" t="str">
            <v>Westphalia city, Iowa</v>
          </cell>
          <cell r="C930">
            <v>126</v>
          </cell>
          <cell r="D930">
            <v>77083</v>
          </cell>
          <cell r="E930">
            <v>3.4000000000000002E-2</v>
          </cell>
          <cell r="F930">
            <v>6.4516129032257993E-2</v>
          </cell>
          <cell r="G930">
            <v>4.8387096774193498E-2</v>
          </cell>
          <cell r="H930">
            <v>0</v>
          </cell>
          <cell r="I930">
            <v>0.32100000000000001</v>
          </cell>
          <cell r="J930">
            <v>-7.8740157480314907E-3</v>
          </cell>
          <cell r="K930">
            <v>0.58715596330275199</v>
          </cell>
          <cell r="L930">
            <v>0.21126760563380201</v>
          </cell>
          <cell r="M930">
            <v>0.16129032258064499</v>
          </cell>
          <cell r="N930">
            <v>0.72737306843267102</v>
          </cell>
          <cell r="O930">
            <v>0.11889596602972299</v>
          </cell>
          <cell r="P930">
            <v>0.33439490445859799</v>
          </cell>
          <cell r="Q930">
            <v>0.63588110403397002</v>
          </cell>
          <cell r="R930">
            <v>0</v>
          </cell>
          <cell r="S930">
            <v>0.35987261146496802</v>
          </cell>
          <cell r="T930">
            <v>0.85244161358810999</v>
          </cell>
          <cell r="U930">
            <v>0.86199575371549897</v>
          </cell>
          <cell r="V930">
            <v>0.402335456475583</v>
          </cell>
          <cell r="W930">
            <v>0</v>
          </cell>
          <cell r="X930">
            <v>0</v>
          </cell>
          <cell r="Y930">
            <v>1</v>
          </cell>
          <cell r="Z930">
            <v>1</v>
          </cell>
          <cell r="AA930">
            <v>0</v>
          </cell>
          <cell r="AB930">
            <v>1</v>
          </cell>
          <cell r="AC930">
            <v>1</v>
          </cell>
          <cell r="AD930">
            <v>2</v>
          </cell>
          <cell r="AE930">
            <v>2</v>
          </cell>
          <cell r="AF930">
            <v>1</v>
          </cell>
          <cell r="AG930">
            <v>9</v>
          </cell>
          <cell r="AH930" t="str">
            <v>list(list(c(-95.392578, -95.387765, -95.387622, -95.38764, -95.392562, -95.392578, 41.71805, 41.718029, 41.718028, 41.716569, 41.716586, 41.71805)), list(c(-95.397568, -95.39267, -95.392577, -95.392578, -95.395046, -95.397484, -95.397568, 41.722234, 41.722195, 41.718751, 41.71805, 41.718063, 41.718086, 41.722234)))</v>
          </cell>
        </row>
        <row r="931">
          <cell r="A931">
            <v>1956055</v>
          </cell>
          <cell r="B931" t="str">
            <v>Newhall city, Iowa</v>
          </cell>
          <cell r="C931">
            <v>876</v>
          </cell>
          <cell r="D931">
            <v>67443</v>
          </cell>
          <cell r="E931">
            <v>0.129</v>
          </cell>
          <cell r="F931">
            <v>3.6745406824146898E-2</v>
          </cell>
          <cell r="G931">
            <v>7.3490813648293907E-2</v>
          </cell>
          <cell r="H931">
            <v>2.79999999999999E-2</v>
          </cell>
          <cell r="I931">
            <v>0.28599999999999998</v>
          </cell>
          <cell r="J931">
            <v>1.1428571428571399E-3</v>
          </cell>
          <cell r="K931">
            <v>0.41463414634146301</v>
          </cell>
          <cell r="L931">
            <v>0.132250580046403</v>
          </cell>
          <cell r="M931">
            <v>0.18897637795275499</v>
          </cell>
          <cell r="N931">
            <v>0.52649006622516503</v>
          </cell>
          <cell r="O931">
            <v>0.68471337579617797</v>
          </cell>
          <cell r="P931">
            <v>0.176220806794055</v>
          </cell>
          <cell r="Q931">
            <v>0.82484076433121001</v>
          </cell>
          <cell r="R931">
            <v>0.56595744680851001</v>
          </cell>
          <cell r="S931">
            <v>0.21443736730360899</v>
          </cell>
          <cell r="T931">
            <v>0.35244161358810999</v>
          </cell>
          <cell r="U931">
            <v>0.66560509554140102</v>
          </cell>
          <cell r="V931">
            <v>0.53927813163481897</v>
          </cell>
          <cell r="W931">
            <v>1</v>
          </cell>
          <cell r="X931">
            <v>2</v>
          </cell>
          <cell r="Y931">
            <v>0</v>
          </cell>
          <cell r="Z931">
            <v>2</v>
          </cell>
          <cell r="AA931">
            <v>1</v>
          </cell>
          <cell r="AB931">
            <v>0</v>
          </cell>
          <cell r="AC931">
            <v>0</v>
          </cell>
          <cell r="AD931">
            <v>1</v>
          </cell>
          <cell r="AE931">
            <v>1</v>
          </cell>
          <cell r="AF931">
            <v>1</v>
          </cell>
          <cell r="AG931">
            <v>9</v>
          </cell>
          <cell r="AH931" t="str">
            <v>list(list(c(-91.974665, -91.972297, -91.967944, -91.966782, -91.966648, -91.961913, -91.960696, -91.962078, -91.968274, -91.968299, -91.969955, -91.970025, -91.974605, -91.974665, 41.995819, 41.996612, 41.996548, 41.997889, 41.996479, 41.996276, 41.994868, 41.989485, 41.989917, 41.98819, 41.9882, 41.991572, 41.992488, 41.995819)))</v>
          </cell>
        </row>
        <row r="932">
          <cell r="A932">
            <v>1925365</v>
          </cell>
          <cell r="B932" t="str">
            <v>Ely city, Iowa</v>
          </cell>
          <cell r="C932">
            <v>2328</v>
          </cell>
          <cell r="D932">
            <v>105882</v>
          </cell>
          <cell r="E932">
            <v>2.4E-2</v>
          </cell>
          <cell r="F932">
            <v>2.78450363196125E-2</v>
          </cell>
          <cell r="G932">
            <v>1.08958837772397E-2</v>
          </cell>
          <cell r="H932">
            <v>1.4999999999999999E-2</v>
          </cell>
          <cell r="I932">
            <v>0.218</v>
          </cell>
          <cell r="J932">
            <v>0.31081081081081002</v>
          </cell>
          <cell r="K932">
            <v>0.269415807560137</v>
          </cell>
          <cell r="L932">
            <v>1.5494636471990401E-2</v>
          </cell>
          <cell r="M932">
            <v>0.16707021791767501</v>
          </cell>
          <cell r="N932">
            <v>0.95033112582781398</v>
          </cell>
          <cell r="O932">
            <v>7.4309978768577395E-2</v>
          </cell>
          <cell r="P932">
            <v>0.13481953290870399</v>
          </cell>
          <cell r="Q932">
            <v>0.185774946921443</v>
          </cell>
          <cell r="R932">
            <v>0.37553191489361698</v>
          </cell>
          <cell r="S932">
            <v>5.5201698513800398E-2</v>
          </cell>
          <cell r="T932">
            <v>7.32484076433121E-2</v>
          </cell>
          <cell r="U932">
            <v>0.12738853503184699</v>
          </cell>
          <cell r="V932">
            <v>0.42462845010615702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1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1</v>
          </cell>
          <cell r="AG932">
            <v>2</v>
          </cell>
          <cell r="AH932" t="str">
            <v>list(list(c(-91.603158, -91.59828, -91.598184, -91.594761, -91.594779, -91.593397, -91.588403, -91.588406, -91.582387, -91.582374, -91.578641, -91.578593, -91.57429, -91.573723, -91.568797, -91.568806, -91.573732, -91.57374, -91.568866, -91.568891, -91.573751, -91.573759, -91.581405, -91.584391, -91.584368, -91.586571, -91.586595, -91.588305, -91.588305, -91.593189, -91.593218, -91.596451, -91.596154, -91.593196, -91.593381, -91.598086, -91.59813, -91.599974, -91.600008, -91.601078, -91.601056, -91.599602, 
-91.599589, -91.598116, -91.598107, -91.600256, -91.603105, -91.603158, 41.893476, 41.893435, 41.889808, 41.889793, 41.887646, 41.88613, 41.886111, 41.882456, 41.88242, 41.886061, 41.886043, 41.88059, 41.88056, 41.878749, 41.878715, 41.875033, 41.875078, 41.871447, 41.871391, 41.866831, 41.866879, 41.867791, 41.867867, 41.867891, 41.865421, 41.865443, 41.867913, 41.867928, 41.864313, 41.864328, 41.869892, 41.869918, 41.87254, 41.872525, 41.875227, 41.875252, 41.879972, 41.880015, 41.88254, 41.882558, 
41.884631, 41.884617, 41.885522, 41.885496, 41.886188, 41.889825, 41.892659, 41.893476)))</v>
          </cell>
        </row>
        <row r="933">
          <cell r="A933">
            <v>1974820</v>
          </cell>
          <cell r="B933" t="str">
            <v>Stacyville city, Iowa</v>
          </cell>
          <cell r="C933">
            <v>458</v>
          </cell>
          <cell r="D933">
            <v>61932</v>
          </cell>
          <cell r="E933">
            <v>0.121</v>
          </cell>
          <cell r="F933">
            <v>6.5217391304347797E-2</v>
          </cell>
          <cell r="G933">
            <v>1.0869565217391301E-2</v>
          </cell>
          <cell r="H933">
            <v>6.9999999999999897E-3</v>
          </cell>
          <cell r="I933">
            <v>0.374</v>
          </cell>
          <cell r="J933">
            <v>-7.28744939271255E-2</v>
          </cell>
          <cell r="K933">
            <v>0.43116883116883098</v>
          </cell>
          <cell r="L933">
            <v>9.5081967213114696E-2</v>
          </cell>
          <cell r="M933">
            <v>9.7826086956521702E-2</v>
          </cell>
          <cell r="N933">
            <v>0.38962472406180998</v>
          </cell>
          <cell r="O933">
            <v>0.63906581740976598</v>
          </cell>
          <cell r="P933">
            <v>0.34182590233545601</v>
          </cell>
          <cell r="Q933">
            <v>0.184713375796178</v>
          </cell>
          <cell r="R933">
            <v>0.25957446808510598</v>
          </cell>
          <cell r="S933">
            <v>0.611464968152866</v>
          </cell>
          <cell r="T933">
            <v>0.40976645435244102</v>
          </cell>
          <cell r="U933">
            <v>0.48726114649681501</v>
          </cell>
          <cell r="V933">
            <v>0.119957537154989</v>
          </cell>
          <cell r="W933">
            <v>1</v>
          </cell>
          <cell r="X933">
            <v>1</v>
          </cell>
          <cell r="Y933">
            <v>1</v>
          </cell>
          <cell r="Z933">
            <v>0</v>
          </cell>
          <cell r="AA933">
            <v>0</v>
          </cell>
          <cell r="AB933">
            <v>1</v>
          </cell>
          <cell r="AC933">
            <v>1</v>
          </cell>
          <cell r="AD933">
            <v>1</v>
          </cell>
          <cell r="AE933">
            <v>1</v>
          </cell>
          <cell r="AF933">
            <v>0</v>
          </cell>
          <cell r="AG933">
            <v>7</v>
          </cell>
          <cell r="AH933" t="str">
            <v>list(list(c(-92.7905, -92.782275, -92.782285, -92.786301, -92.786305, -92.777322, -92.777309, -92.777052, -92.778241, -92.778132, -92.782279, -92.782281, -92.787274, -92.787263, -92.790439, -92.7905, 43.447112, 43.447124, 43.445755, 43.445778, 43.443365, 43.443423, 43.436125, 43.43479, 43.434284, 43.432485, 43.432504, 43.431709, 43.431703, 43.436225, 43.436167, 43.447112)))</v>
          </cell>
        </row>
        <row r="934">
          <cell r="A934">
            <v>1940980</v>
          </cell>
          <cell r="B934" t="str">
            <v>Keota city, Iowa</v>
          </cell>
          <cell r="C934">
            <v>897</v>
          </cell>
          <cell r="D934">
            <v>64188</v>
          </cell>
          <cell r="E934">
            <v>0.104</v>
          </cell>
          <cell r="F934">
            <v>4.1775456919059997E-2</v>
          </cell>
          <cell r="G934">
            <v>2.3498694516971199E-2</v>
          </cell>
          <cell r="H934">
            <v>0</v>
          </cell>
          <cell r="I934">
            <v>0.32200000000000001</v>
          </cell>
          <cell r="J934">
            <v>-0.111000991080277</v>
          </cell>
          <cell r="K934">
            <v>0.46296296296296202</v>
          </cell>
          <cell r="L934">
            <v>6.5853658536585299E-2</v>
          </cell>
          <cell r="M934">
            <v>0.15404699738903299</v>
          </cell>
          <cell r="N934">
            <v>0.44591611479028698</v>
          </cell>
          <cell r="O934">
            <v>0.55732484076433098</v>
          </cell>
          <cell r="P934">
            <v>0.19745222929936301</v>
          </cell>
          <cell r="Q934">
            <v>0.33014861995753703</v>
          </cell>
          <cell r="R934">
            <v>0</v>
          </cell>
          <cell r="S934">
            <v>0.36730360934182499</v>
          </cell>
          <cell r="T934">
            <v>0.52016985138004201</v>
          </cell>
          <cell r="U934">
            <v>0.34394904458598702</v>
          </cell>
          <cell r="V934">
            <v>0.353503184713375</v>
          </cell>
          <cell r="W934">
            <v>1</v>
          </cell>
          <cell r="X934">
            <v>1</v>
          </cell>
          <cell r="Y934">
            <v>0</v>
          </cell>
          <cell r="Z934">
            <v>1</v>
          </cell>
          <cell r="AA934">
            <v>0</v>
          </cell>
          <cell r="AB934">
            <v>1</v>
          </cell>
          <cell r="AC934">
            <v>2</v>
          </cell>
          <cell r="AD934">
            <v>1</v>
          </cell>
          <cell r="AE934">
            <v>1</v>
          </cell>
          <cell r="AF934">
            <v>1</v>
          </cell>
          <cell r="AG934">
            <v>9</v>
          </cell>
          <cell r="AH934" t="str">
            <v>list(list(c(-91.966021, -91.946697, -91.946713, -91.936889, -91.936832, -91.944214, -91.94669, -91.946746, -91.951562, -91.951614, -91.953968, -91.953897, -91.956416, -91.956397, -91.96608, -91.966021, 41.370295, 41.370214, 41.366589, 41.366608, 41.363206, 41.363975, 41.364258, 41.359322, 41.359332, 41.355682, 41.355705, 41.359336, 41.359341, 41.362979, 41.363003, 41.370295)))</v>
          </cell>
        </row>
        <row r="935">
          <cell r="A935">
            <v>1954750</v>
          </cell>
          <cell r="B935" t="str">
            <v>Mount Sterling city, Iowa</v>
          </cell>
          <cell r="C935">
            <v>33</v>
          </cell>
          <cell r="D935" t="str">
            <v>NA</v>
          </cell>
          <cell r="E935">
            <v>0</v>
          </cell>
          <cell r="F935">
            <v>0</v>
          </cell>
          <cell r="G935">
            <v>0</v>
          </cell>
          <cell r="H935" t="str">
            <v>NA</v>
          </cell>
          <cell r="I935">
            <v>1</v>
          </cell>
          <cell r="J935">
            <v>-8.3333333333333301E-2</v>
          </cell>
          <cell r="K935">
            <v>0.38888888888888801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0.99893842887473405</v>
          </cell>
          <cell r="T935">
            <v>0.27813163481953201</v>
          </cell>
          <cell r="U935">
            <v>0</v>
          </cell>
          <cell r="V935">
            <v>0</v>
          </cell>
          <cell r="W935">
            <v>2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2</v>
          </cell>
          <cell r="AC935">
            <v>2</v>
          </cell>
          <cell r="AD935">
            <v>0</v>
          </cell>
          <cell r="AE935">
            <v>0</v>
          </cell>
          <cell r="AF935">
            <v>0</v>
          </cell>
          <cell r="AG935">
            <v>6</v>
          </cell>
          <cell r="AH935" t="str">
            <v>list(list(c(-91.94453, -91.939735, -91.92765, -91.929712, -91.939269, -91.939166, -91.940252, -91.944181, -91.94453, 40.621801, 40.62163, 40.621214, 40.614471, 40.61453, 40.617778, 40.618626, 40.619094, 40.621801)))</v>
          </cell>
        </row>
        <row r="936">
          <cell r="A936">
            <v>1937155</v>
          </cell>
          <cell r="B936" t="str">
            <v>Hopkinton city, Iowa</v>
          </cell>
          <cell r="C936">
            <v>622</v>
          </cell>
          <cell r="D936">
            <v>71563</v>
          </cell>
          <cell r="E936">
            <v>0.108</v>
          </cell>
          <cell r="F936">
            <v>0.14760147601476001</v>
          </cell>
          <cell r="G936">
            <v>4.4280442804428E-2</v>
          </cell>
          <cell r="H936">
            <v>7.6999999999999999E-2</v>
          </cell>
          <cell r="I936">
            <v>0.34200000000000003</v>
          </cell>
          <cell r="J936">
            <v>-9.5541401273885294E-3</v>
          </cell>
          <cell r="K936">
            <v>0.57870370370370305</v>
          </cell>
          <cell r="L936">
            <v>5.90277777777777E-2</v>
          </cell>
          <cell r="M936">
            <v>0.16236162361623599</v>
          </cell>
          <cell r="N936">
            <v>0.61368653421633501</v>
          </cell>
          <cell r="O936">
            <v>0.57749469214437299</v>
          </cell>
          <cell r="P936">
            <v>0.77176220806794005</v>
          </cell>
          <cell r="Q936">
            <v>0.58811040339702703</v>
          </cell>
          <cell r="R936">
            <v>0.9</v>
          </cell>
          <cell r="S936">
            <v>0.450106157112526</v>
          </cell>
          <cell r="T936">
            <v>0.83651804670912899</v>
          </cell>
          <cell r="U936">
            <v>0.30467091295116699</v>
          </cell>
          <cell r="V936">
            <v>0.40552016985138001</v>
          </cell>
          <cell r="W936">
            <v>1</v>
          </cell>
          <cell r="X936">
            <v>1</v>
          </cell>
          <cell r="Y936">
            <v>2</v>
          </cell>
          <cell r="Z936">
            <v>1</v>
          </cell>
          <cell r="AA936">
            <v>2</v>
          </cell>
          <cell r="AB936">
            <v>1</v>
          </cell>
          <cell r="AC936">
            <v>1</v>
          </cell>
          <cell r="AD936">
            <v>2</v>
          </cell>
          <cell r="AE936">
            <v>0</v>
          </cell>
          <cell r="AF936">
            <v>1</v>
          </cell>
          <cell r="AG936">
            <v>12</v>
          </cell>
          <cell r="AH936" t="str">
            <v>list(list(c(-91.259928, -91.258015, -91.253788, -91.254038, -91.256781, -91.256789, -91.25394, -91.251648, -91.245195, -91.241993, -91.238472, -91.238518, -91.240522, -91.24196, -91.243442, -91.242008, -91.243533, -91.243569, -91.24577, -91.247068, -91.24629, -91.250885, -91.255025, -91.254313, -91.255956, -91.256743, -91.261867, -91.259928, 42.337855, 42.337704, 42.344088, 42.3448, 42.3456, 42.346838, 42.346839, 42.349079, 42.349071, 42.349498, 42.34947, 42.344083, 42.344859, 42.344125, 42.34197, 
42.34082, 42.339045, 42.336204, 42.336189, 42.337317, 42.339607, 42.339635, 42.337208, 42.335611, 42.334617, 42.333109, 42.335033, 42.337855)))</v>
          </cell>
        </row>
        <row r="937">
          <cell r="A937">
            <v>1928965</v>
          </cell>
          <cell r="B937" t="str">
            <v>Fredericksburg city, Iowa</v>
          </cell>
          <cell r="C937">
            <v>987</v>
          </cell>
          <cell r="D937">
            <v>65313</v>
          </cell>
          <cell r="E937">
            <v>0.105</v>
          </cell>
          <cell r="F937">
            <v>6.3926940639269403E-2</v>
          </cell>
          <cell r="G937">
            <v>5.0228310502283102E-2</v>
          </cell>
          <cell r="H937">
            <v>8.9999999999999993E-3</v>
          </cell>
          <cell r="I937">
            <v>0.47699999999999998</v>
          </cell>
          <cell r="J937">
            <v>6.01503759398496E-2</v>
          </cell>
          <cell r="K937">
            <v>0.51780821917808195</v>
          </cell>
          <cell r="L937">
            <v>0.16666666666666599</v>
          </cell>
          <cell r="M937">
            <v>0.15296803652968</v>
          </cell>
          <cell r="N937">
            <v>0.46909492273730602</v>
          </cell>
          <cell r="O937">
            <v>0.56050955414012704</v>
          </cell>
          <cell r="P937">
            <v>0.33121019108280197</v>
          </cell>
          <cell r="Q937">
            <v>0.65392781316348103</v>
          </cell>
          <cell r="R937">
            <v>0.28829787234042498</v>
          </cell>
          <cell r="S937">
            <v>0.88853503184713301</v>
          </cell>
          <cell r="T937">
            <v>0.68152866242038201</v>
          </cell>
          <cell r="U937">
            <v>0.78237791932059397</v>
          </cell>
          <cell r="V937">
            <v>0.34394904458598702</v>
          </cell>
          <cell r="W937">
            <v>1</v>
          </cell>
          <cell r="X937">
            <v>1</v>
          </cell>
          <cell r="Y937">
            <v>1</v>
          </cell>
          <cell r="Z937">
            <v>1</v>
          </cell>
          <cell r="AA937">
            <v>0</v>
          </cell>
          <cell r="AB937">
            <v>2</v>
          </cell>
          <cell r="AC937">
            <v>0</v>
          </cell>
          <cell r="AD937">
            <v>2</v>
          </cell>
          <cell r="AE937">
            <v>2</v>
          </cell>
          <cell r="AF937">
            <v>1</v>
          </cell>
          <cell r="AG937">
            <v>11</v>
          </cell>
          <cell r="AH937" t="str">
            <v>list(list(c(-92.209183, -92.209189, -92.206391, -92.206417, -92.204139, -92.204183, -92.199163, -92.199166, -92.190658, -92.190505, -92.180679, -92.180647, -92.190577, -92.190581, -92.199205, -92.204175, -92.204113, -92.209179, -92.20982, -92.209183, 42.962299, 42.96512, 42.965122, 42.96691, 42.966913, 42.972361, 42.972382, 42.972555, 42.972487, 42.965222, 42.965234, 42.961519, 42.961593, 42.957878, 42.957852, 42.957828, 42.961484, 42.961459, 42.962297, 42.962299)))</v>
          </cell>
        </row>
        <row r="938">
          <cell r="A938">
            <v>1963075</v>
          </cell>
          <cell r="B938" t="str">
            <v>Pisgah city, Iowa</v>
          </cell>
          <cell r="C938">
            <v>249</v>
          </cell>
          <cell r="D938">
            <v>66250</v>
          </cell>
          <cell r="E938">
            <v>6.3E-2</v>
          </cell>
          <cell r="F938">
            <v>9.5238095238095205E-2</v>
          </cell>
          <cell r="G938">
            <v>0.134920634920634</v>
          </cell>
          <cell r="H938">
            <v>3.4000000000000002E-2</v>
          </cell>
          <cell r="I938">
            <v>0.32100000000000001</v>
          </cell>
          <cell r="J938">
            <v>-7.9681274900398405E-3</v>
          </cell>
          <cell r="K938">
            <v>0.434285714285714</v>
          </cell>
          <cell r="L938">
            <v>8.0291970802919693E-2</v>
          </cell>
          <cell r="M938">
            <v>0.214285714285714</v>
          </cell>
          <cell r="N938">
            <v>0.49337748344370802</v>
          </cell>
          <cell r="O938">
            <v>0.29193205944798301</v>
          </cell>
          <cell r="P938">
            <v>0.51698513800424595</v>
          </cell>
          <cell r="Q938">
            <v>0.95753715498938397</v>
          </cell>
          <cell r="R938">
            <v>0.64361702127659504</v>
          </cell>
          <cell r="S938">
            <v>0.35987261146496802</v>
          </cell>
          <cell r="T938">
            <v>0.42675159235668703</v>
          </cell>
          <cell r="U938">
            <v>0.40870488322717602</v>
          </cell>
          <cell r="V938">
            <v>0.66985138004246203</v>
          </cell>
          <cell r="W938">
            <v>1</v>
          </cell>
          <cell r="X938">
            <v>0</v>
          </cell>
          <cell r="Y938">
            <v>1</v>
          </cell>
          <cell r="Z938">
            <v>2</v>
          </cell>
          <cell r="AA938">
            <v>1</v>
          </cell>
          <cell r="AB938">
            <v>1</v>
          </cell>
          <cell r="AC938">
            <v>1</v>
          </cell>
          <cell r="AD938">
            <v>1</v>
          </cell>
          <cell r="AE938">
            <v>1</v>
          </cell>
          <cell r="AF938">
            <v>1</v>
          </cell>
          <cell r="AG938">
            <v>10</v>
          </cell>
          <cell r="AH938" t="str">
            <v>list(list(c(-95.930606, -95.929573, -95.929601, -95.921156, -95.920763, -95.920304, -95.922971, -95.923683, -95.919864, -95.919915, -95.934458, -95.930606, 41.827927, 41.830388, 41.837823, 41.837682, 41.834041, 41.830345, 41.830356, 41.826889, 41.826833, 41.823229, 41.823446, 41.827927)))</v>
          </cell>
        </row>
        <row r="939">
          <cell r="A939">
            <v>1923160</v>
          </cell>
          <cell r="B939" t="str">
            <v>Dysart city, Iowa</v>
          </cell>
          <cell r="C939">
            <v>1281</v>
          </cell>
          <cell r="D939">
            <v>67695</v>
          </cell>
          <cell r="E939">
            <v>0.123</v>
          </cell>
          <cell r="F939">
            <v>0.11745513866231599</v>
          </cell>
          <cell r="G939">
            <v>4.07830342577487E-2</v>
          </cell>
          <cell r="H939">
            <v>2.4E-2</v>
          </cell>
          <cell r="I939">
            <v>0.377999999999999</v>
          </cell>
          <cell r="J939">
            <v>-7.1065989847715699E-2</v>
          </cell>
          <cell r="K939">
            <v>0.41532258064516098</v>
          </cell>
          <cell r="L939">
            <v>6.2691131498470901E-2</v>
          </cell>
          <cell r="M939">
            <v>0.194127243066884</v>
          </cell>
          <cell r="N939">
            <v>0.532008830022075</v>
          </cell>
          <cell r="O939">
            <v>0.645435244161358</v>
          </cell>
          <cell r="P939">
            <v>0.62526539278131599</v>
          </cell>
          <cell r="Q939">
            <v>0.54989384288747301</v>
          </cell>
          <cell r="R939">
            <v>0.50957446808510598</v>
          </cell>
          <cell r="S939">
            <v>0.62738853503184699</v>
          </cell>
          <cell r="T939">
            <v>0.355626326963906</v>
          </cell>
          <cell r="U939">
            <v>0.33121019108280197</v>
          </cell>
          <cell r="V939">
            <v>0.56157112526539199</v>
          </cell>
          <cell r="W939">
            <v>1</v>
          </cell>
          <cell r="X939">
            <v>1</v>
          </cell>
          <cell r="Y939">
            <v>1</v>
          </cell>
          <cell r="Z939">
            <v>1</v>
          </cell>
          <cell r="AA939">
            <v>1</v>
          </cell>
          <cell r="AB939">
            <v>1</v>
          </cell>
          <cell r="AC939">
            <v>1</v>
          </cell>
          <cell r="AD939">
            <v>1</v>
          </cell>
          <cell r="AE939">
            <v>1</v>
          </cell>
          <cell r="AF939">
            <v>1</v>
          </cell>
          <cell r="AG939">
            <v>10</v>
          </cell>
          <cell r="AH939" t="str">
            <v>list(list(c(-92.319205, -92.311754, -92.311713, -92.309272, -92.309304, -92.299152, -92.299219, -92.299324, -92.318789, -92.318982, -92.319205, 42.181215, 42.181207, 42.1789, 42.178903, 42.181208, 42.181236, 42.170457, 42.163123, 42.16304, 42.170816, 42.181215)))</v>
          </cell>
        </row>
        <row r="940">
          <cell r="A940">
            <v>1985215</v>
          </cell>
          <cell r="B940" t="str">
            <v>Whiting city, Iowa</v>
          </cell>
          <cell r="C940">
            <v>745</v>
          </cell>
          <cell r="D940">
            <v>73333</v>
          </cell>
          <cell r="E940">
            <v>9.6999999999999906E-2</v>
          </cell>
          <cell r="F940">
            <v>3.8216560509554097E-2</v>
          </cell>
          <cell r="G940">
            <v>6.0509554140127299E-2</v>
          </cell>
          <cell r="H940">
            <v>2.1000000000000001E-2</v>
          </cell>
          <cell r="I940">
            <v>0.435</v>
          </cell>
          <cell r="J940">
            <v>-2.23097112860892E-2</v>
          </cell>
          <cell r="K940">
            <v>0.41563055062166898</v>
          </cell>
          <cell r="L940">
            <v>3.7499999999999999E-2</v>
          </cell>
          <cell r="M940">
            <v>0.162420382165605</v>
          </cell>
          <cell r="N940">
            <v>0.65673289183222905</v>
          </cell>
          <cell r="O940">
            <v>0.51380042462844999</v>
          </cell>
          <cell r="P940">
            <v>0.184713375796178</v>
          </cell>
          <cell r="Q940">
            <v>0.740976645435244</v>
          </cell>
          <cell r="R940">
            <v>0.47127659574468</v>
          </cell>
          <cell r="S940">
            <v>0.80997876857749396</v>
          </cell>
          <cell r="T940">
            <v>0.35774946921443701</v>
          </cell>
          <cell r="U940">
            <v>0.200636942675159</v>
          </cell>
          <cell r="V940">
            <v>0.40658174097664501</v>
          </cell>
          <cell r="W940">
            <v>1</v>
          </cell>
          <cell r="X940">
            <v>1</v>
          </cell>
          <cell r="Y940">
            <v>0</v>
          </cell>
          <cell r="Z940">
            <v>2</v>
          </cell>
          <cell r="AA940">
            <v>1</v>
          </cell>
          <cell r="AB940">
            <v>2</v>
          </cell>
          <cell r="AC940">
            <v>1</v>
          </cell>
          <cell r="AD940">
            <v>1</v>
          </cell>
          <cell r="AE940">
            <v>0</v>
          </cell>
          <cell r="AF940">
            <v>1</v>
          </cell>
          <cell r="AG940">
            <v>10</v>
          </cell>
          <cell r="AH940" t="str">
            <v>list(list(c(-96.160435, -96.160362, -96.155779, -96.140884, -96.140964, -96.141059, -96.155591, -96.15559, -96.160602, -96.160435, 42.127513, 42.134715, 42.134625, 42.13447, 42.127304, 42.119571, 42.120029, 42.119986, 42.120073, 42.127513)))</v>
          </cell>
        </row>
        <row r="941">
          <cell r="A941">
            <v>1936480</v>
          </cell>
          <cell r="B941" t="str">
            <v>Hinton city, Iowa</v>
          </cell>
          <cell r="C941">
            <v>935</v>
          </cell>
          <cell r="D941">
            <v>114531</v>
          </cell>
          <cell r="E941">
            <v>1.39999999999999E-2</v>
          </cell>
          <cell r="F941">
            <v>5.5401662049861397E-2</v>
          </cell>
          <cell r="G941">
            <v>1.9390581717451501E-2</v>
          </cell>
          <cell r="H941">
            <v>5.0000000000000001E-3</v>
          </cell>
          <cell r="I941">
            <v>0.17299999999999999</v>
          </cell>
          <cell r="J941">
            <v>7.5431034482758598E-3</v>
          </cell>
          <cell r="K941">
            <v>0.34728682170542602</v>
          </cell>
          <cell r="L941">
            <v>3.2345013477088902E-2</v>
          </cell>
          <cell r="M941">
            <v>0.12465373961218799</v>
          </cell>
          <cell r="N941">
            <v>0.97792494481236203</v>
          </cell>
          <cell r="O941">
            <v>4.6709129511677203E-2</v>
          </cell>
          <cell r="P941">
            <v>0.27176220806793999</v>
          </cell>
          <cell r="Q941">
            <v>0.274946921443736</v>
          </cell>
          <cell r="R941">
            <v>0.23297872340425499</v>
          </cell>
          <cell r="S941">
            <v>1.0615711252653899E-2</v>
          </cell>
          <cell r="T941">
            <v>0.17303609341825901</v>
          </cell>
          <cell r="U941">
            <v>0.17303609341825901</v>
          </cell>
          <cell r="V941">
            <v>0.21231422505307801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 t="str">
            <v>list(list(c(-96.30892, -96.297112, -96.29715, -96.30186, -96.301748, -96.289881, -96.290854, -96.287374, -96.287432, -96.293098, -96.296587, -96.305885, -96.306325, -96.304561, -96.308926, -96.30892, 42.623013, 42.622897, 42.626624, 42.626591, 42.633729, 42.633709, 42.630149, 42.630139, 42.622925, 42.622975, 42.611851, 42.612097, 42.617481, 42.618744, 42.622068, 42.623013)))</v>
          </cell>
        </row>
        <row r="942">
          <cell r="A942">
            <v>1947370</v>
          </cell>
          <cell r="B942" t="str">
            <v>Lu Verne city, Iowa</v>
          </cell>
          <cell r="C942">
            <v>258</v>
          </cell>
          <cell r="D942">
            <v>51250</v>
          </cell>
          <cell r="E942">
            <v>0.24199999999999999</v>
          </cell>
          <cell r="F942">
            <v>0.162962962962962</v>
          </cell>
          <cell r="G942">
            <v>1.48148148148148E-2</v>
          </cell>
          <cell r="H942">
            <v>3.3000000000000002E-2</v>
          </cell>
          <cell r="I942">
            <v>0.36299999999999999</v>
          </cell>
          <cell r="J942">
            <v>-1.1494252873563199E-2</v>
          </cell>
          <cell r="K942">
            <v>0.43016759776536301</v>
          </cell>
          <cell r="L942">
            <v>0.16025641025640999</v>
          </cell>
          <cell r="M942">
            <v>0.18518518518518501</v>
          </cell>
          <cell r="N942">
            <v>0.13796909492273701</v>
          </cell>
          <cell r="O942">
            <v>0.93524416135881105</v>
          </cell>
          <cell r="P942">
            <v>0.82484076433121001</v>
          </cell>
          <cell r="Q942">
            <v>0.22080679405520101</v>
          </cell>
          <cell r="R942">
            <v>0.626595744680851</v>
          </cell>
          <cell r="S942">
            <v>0.55520169851379997</v>
          </cell>
          <cell r="T942">
            <v>0.402335456475583</v>
          </cell>
          <cell r="U942">
            <v>0.76326963906581702</v>
          </cell>
          <cell r="V942">
            <v>0.51910828025477695</v>
          </cell>
          <cell r="W942">
            <v>2</v>
          </cell>
          <cell r="X942">
            <v>2</v>
          </cell>
          <cell r="Y942">
            <v>2</v>
          </cell>
          <cell r="Z942">
            <v>0</v>
          </cell>
          <cell r="AA942">
            <v>1</v>
          </cell>
          <cell r="AB942">
            <v>1</v>
          </cell>
          <cell r="AC942">
            <v>1</v>
          </cell>
          <cell r="AD942">
            <v>1</v>
          </cell>
          <cell r="AE942">
            <v>2</v>
          </cell>
          <cell r="AF942">
            <v>1</v>
          </cell>
          <cell r="AG942">
            <v>13</v>
          </cell>
          <cell r="AH942" t="str">
            <v>list(list(c(-94.104638, -94.089883, -94.089848, -94.06889, -94.068886, -94.069287, -94.070551, -94.089869, -94.104911, -94.104638, 42.908252, 42.908198, 42.922646, 42.922236, 42.91513, 42.908081, 42.89983, 42.899108, 42.899358, 42.908252)))</v>
          </cell>
        </row>
        <row r="943">
          <cell r="A943">
            <v>1932565</v>
          </cell>
          <cell r="B943" t="str">
            <v>Gray city, Iowa</v>
          </cell>
          <cell r="C943">
            <v>61</v>
          </cell>
          <cell r="D943">
            <v>59250</v>
          </cell>
          <cell r="E943">
            <v>0.13200000000000001</v>
          </cell>
          <cell r="F943">
            <v>0.26086956521739102</v>
          </cell>
          <cell r="G943">
            <v>0.217391304347826</v>
          </cell>
          <cell r="H943">
            <v>0</v>
          </cell>
          <cell r="I943">
            <v>0.29299999999999998</v>
          </cell>
          <cell r="J943">
            <v>-3.1746031746031703E-2</v>
          </cell>
          <cell r="K943">
            <v>0.17241379310344801</v>
          </cell>
          <cell r="L943">
            <v>0.42499999999999999</v>
          </cell>
          <cell r="M943">
            <v>4.3478260869565202E-2</v>
          </cell>
          <cell r="N943">
            <v>0.322295805739514</v>
          </cell>
          <cell r="O943">
            <v>0.70276008492568998</v>
          </cell>
          <cell r="P943">
            <v>0.96496815286624205</v>
          </cell>
          <cell r="Q943">
            <v>0.99363057324840698</v>
          </cell>
          <cell r="R943">
            <v>0</v>
          </cell>
          <cell r="S943">
            <v>0.25053078556263197</v>
          </cell>
          <cell r="T943">
            <v>1.38004246284501E-2</v>
          </cell>
          <cell r="U943">
            <v>0.97664543524416103</v>
          </cell>
          <cell r="V943">
            <v>4.0339702760084903E-2</v>
          </cell>
          <cell r="W943">
            <v>2</v>
          </cell>
          <cell r="X943">
            <v>2</v>
          </cell>
          <cell r="Y943">
            <v>2</v>
          </cell>
          <cell r="Z943">
            <v>2</v>
          </cell>
          <cell r="AA943">
            <v>0</v>
          </cell>
          <cell r="AB943">
            <v>0</v>
          </cell>
          <cell r="AC943">
            <v>1</v>
          </cell>
          <cell r="AD943">
            <v>0</v>
          </cell>
          <cell r="AE943">
            <v>2</v>
          </cell>
          <cell r="AF943">
            <v>0</v>
          </cell>
          <cell r="AG943">
            <v>11</v>
          </cell>
          <cell r="AH943" t="str">
            <v>list(list(c(-94.995495, -94.976197, -94.976219, -94.995572, -94.995495, 41.849019, 41.848867, 41.834403, 41.834493, 41.849019)))</v>
          </cell>
        </row>
        <row r="944">
          <cell r="A944">
            <v>1982650</v>
          </cell>
          <cell r="B944" t="str">
            <v>Waucoma city, Iowa</v>
          </cell>
          <cell r="C944">
            <v>229</v>
          </cell>
          <cell r="D944">
            <v>78750</v>
          </cell>
          <cell r="E944">
            <v>3.4000000000000002E-2</v>
          </cell>
          <cell r="F944">
            <v>2.6785714285714201E-2</v>
          </cell>
          <cell r="G944">
            <v>8.9285714285714194E-3</v>
          </cell>
          <cell r="H944">
            <v>2.5999999999999999E-2</v>
          </cell>
          <cell r="I944">
            <v>0.24099999999999999</v>
          </cell>
          <cell r="J944">
            <v>-0.10894941634241199</v>
          </cell>
          <cell r="K944">
            <v>0.4375</v>
          </cell>
          <cell r="L944">
            <v>0.16279069767441801</v>
          </cell>
          <cell r="M944">
            <v>0.125</v>
          </cell>
          <cell r="N944">
            <v>0.75386313465783605</v>
          </cell>
          <cell r="O944">
            <v>0.11889596602972299</v>
          </cell>
          <cell r="P944">
            <v>0.128450106157112</v>
          </cell>
          <cell r="Q944">
            <v>0.168789808917197</v>
          </cell>
          <cell r="R944">
            <v>0.54468085106382902</v>
          </cell>
          <cell r="S944">
            <v>9.3418259023354502E-2</v>
          </cell>
          <cell r="T944">
            <v>0.44055201698513802</v>
          </cell>
          <cell r="U944">
            <v>0.77176220806794005</v>
          </cell>
          <cell r="V944">
            <v>0.21443736730360899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1</v>
          </cell>
          <cell r="AB944">
            <v>0</v>
          </cell>
          <cell r="AC944">
            <v>2</v>
          </cell>
          <cell r="AD944">
            <v>1</v>
          </cell>
          <cell r="AE944">
            <v>2</v>
          </cell>
          <cell r="AF944">
            <v>0</v>
          </cell>
          <cell r="AG944">
            <v>6</v>
          </cell>
          <cell r="AH944" t="str">
            <v>list(list(c(-92.042728, -92.037687, -92.037223, -92.02755, -92.027249, -92.02766, -92.029708, -92.026064, -92.027298, -92.031233, -92.037382, -92.037302, -92.042612, -92.042728, 43.061418, 43.061425, 43.059604, 43.05962, 43.052333, 43.050519, 43.050504, 43.046981, 43.046564, 43.050478, 43.050915, 43.05413, 43.054124, 43.061418)))</v>
          </cell>
        </row>
        <row r="945">
          <cell r="A945">
            <v>1972210</v>
          </cell>
          <cell r="B945" t="str">
            <v>Sheffield city, Iowa</v>
          </cell>
          <cell r="C945">
            <v>1130</v>
          </cell>
          <cell r="D945">
            <v>54458</v>
          </cell>
          <cell r="E945">
            <v>0.13400000000000001</v>
          </cell>
          <cell r="F945">
            <v>3.4115138592750498E-2</v>
          </cell>
          <cell r="G945">
            <v>1.06609808102345E-2</v>
          </cell>
          <cell r="H945">
            <v>3.3000000000000002E-2</v>
          </cell>
          <cell r="I945">
            <v>0.376</v>
          </cell>
          <cell r="J945">
            <v>-3.5836177474402701E-2</v>
          </cell>
          <cell r="K945">
            <v>0.38356164383561597</v>
          </cell>
          <cell r="L945">
            <v>8.0392156862745104E-2</v>
          </cell>
          <cell r="M945">
            <v>0.194029850746268</v>
          </cell>
          <cell r="N945">
            <v>0.20309050772626899</v>
          </cell>
          <cell r="O945">
            <v>0.71125265392781301</v>
          </cell>
          <cell r="P945">
            <v>0.15923566878980799</v>
          </cell>
          <cell r="Q945">
            <v>0.18152866242038199</v>
          </cell>
          <cell r="R945">
            <v>0.626595744680851</v>
          </cell>
          <cell r="S945">
            <v>0.62101910828025397</v>
          </cell>
          <cell r="T945">
            <v>0.26539278131634803</v>
          </cell>
          <cell r="U945">
            <v>0.40976645435244102</v>
          </cell>
          <cell r="V945">
            <v>0.56050955414012704</v>
          </cell>
          <cell r="W945">
            <v>2</v>
          </cell>
          <cell r="X945">
            <v>2</v>
          </cell>
          <cell r="Y945">
            <v>0</v>
          </cell>
          <cell r="Z945">
            <v>0</v>
          </cell>
          <cell r="AA945">
            <v>1</v>
          </cell>
          <cell r="AB945">
            <v>1</v>
          </cell>
          <cell r="AC945">
            <v>1</v>
          </cell>
          <cell r="AD945">
            <v>0</v>
          </cell>
          <cell r="AE945">
            <v>1</v>
          </cell>
          <cell r="AF945">
            <v>1</v>
          </cell>
          <cell r="AG945">
            <v>9</v>
          </cell>
          <cell r="AH945" t="str">
            <v>list(list(c(-93.241531, -93.182425, -93.18233, -93.18913, -93.231626, -93.231641, -93.241297, -93.241531, 42.907699, 42.90764, 42.876667, 42.876756, 42.876939, 42.898618, 42.898475, 42.907699)))</v>
          </cell>
        </row>
        <row r="946">
          <cell r="A946">
            <v>19</v>
          </cell>
          <cell r="B946" t="str">
            <v>Iowa</v>
          </cell>
          <cell r="C946">
            <v>3190369</v>
          </cell>
          <cell r="D946">
            <v>75059</v>
          </cell>
          <cell r="E946">
            <v>0.111</v>
          </cell>
          <cell r="F946">
            <v>9.72214938432341E-2</v>
          </cell>
          <cell r="G946">
            <v>4.0075031902999603E-2</v>
          </cell>
          <cell r="H946">
            <v>3.5999999999999997E-2</v>
          </cell>
          <cell r="I946">
            <v>0.33600000000000002</v>
          </cell>
          <cell r="J946">
            <v>4.72742014637164E-2</v>
          </cell>
          <cell r="K946">
            <v>0.36744533456135098</v>
          </cell>
          <cell r="L946">
            <v>0.10103157893272501</v>
          </cell>
          <cell r="M946">
            <v>0.23681944384274001</v>
          </cell>
          <cell r="N946" t="str">
            <v>NA</v>
          </cell>
          <cell r="O946" t="str">
            <v>NA</v>
          </cell>
          <cell r="P946" t="str">
            <v>NA</v>
          </cell>
          <cell r="Q946" t="str">
            <v>NA</v>
          </cell>
          <cell r="R946" t="str">
            <v>NA</v>
          </cell>
          <cell r="S946" t="str">
            <v>NA</v>
          </cell>
          <cell r="T946" t="str">
            <v>NA</v>
          </cell>
          <cell r="U946" t="str">
            <v>NA</v>
          </cell>
          <cell r="V946" t="str">
            <v>NA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 t="str">
            <v xml:space="preserve">list(list(c(-96.6383589571896, -96.6379691482919, -96.637551, -96.632829, -96.6314239034705, -96.631295, -96.635148, -96.633875, -96.631041, -96.630485, -96.626108, -96.620548, -96.619494, -96.620272, -96.621235, -96.622538, -96.62412, -96.626255, -96.627856, -96.6331651552794, -96.635139, -96.635106, -96.632747, -96.632517, -96.635279, -96.634934, -96.626418, -96.6263176689755, -96.626245, -96.62262, -96.61949, -96.604559, -96.603784, -96.602575, -96.605229, -96.603442, -96.597036, -96.595951, -96.598727, 
-96.59802, -96.594512, -96.592493, -96.590997, -96.5909364865124, -96.590913, -96.592155, -96.595664, -96.596008, -96.5955971966728, -96.594983, -96.591039, -96.585699, -96.584488, -96.5834637264924, -96.577937, -96.577813, -96.58238, -96.581604, -96.579772, -96.571353, -96.5667145165615, -96.565605, -96.563058, -96.56284, -96.560572, -96.558584, -96.556162, -96.553987, -96.552092, -96.551285, -96.5508081179018, -96.549513, -96.549976, -96.552184, -96.554203, -96.554709, -96.553772, -96.550847, -96.545502, 
-96.544321, -96.54146, -96.541708, -96.542702, -96.543417, -96.54379, -96.545282, -96.546556, -96.550439, -96.550469, -96.549659, -96.547327, -96.546394, -96.543908, -96.537851, -96.538438, -96.540396, -96.540116, -96.534395, -96.52774, -96.526357, -96.526563, -96.528886, -96.536007, -96.539397, -96.5411014106979, -96.542847, -96.542971, -96.542473, -96.538555, -96.536564, -96.537353873885, -96.537414960676, -96.537837, -96.540229, -96.541628, -96.541689, -96.541098, -96.525536, -96.523513, -96.52118, 
-96.520559, -96.519378, -96.518258, -96.516888, -96.516203, -96.516419, -96.52012, -96.519994, -96.514888, -96.510749, -96.509472, -96.508069, -96.504857, -96.500308, -96.503132, -96.505028, -96.506148, -96.510693, -96.515922, -96.520246, -96.520773, -96.516724, -96.5165156447979, -96.512237, -96.512203, -96.512886, -96.509986, -96.507337, -96.502728, -96.5015431422498, -96.5002107075548, -96.4986144164823, -96.4984206806301, -96.49782, -96.496699, -96.494341, -96.492693, -96.49167, -96.4935903250836, 
-96.494416, -96.4955680347642, -96.499187, -96.503209, -96.510995, -96.511804, -96.513085, -96.512916, -96.510802, -96.509146, -96.509145, -96.511605, -96.513873, -96.515752, -96.517319, -96.518431, -96.510256, -96.508916, -96.505239, -96.501748, -96.490365, -96.4892773096238, -96.488839, -96.488155, -96.486722, -96.476905, -96.473165, -96.469953, -96.468207, -96.463094, -96.46085, -96.458201, -96.455209, -96.4541882587124, -96.4541258653253, -96.454088, -96.454526, -96.455337, -96.462636, -96.462855, 
-96.460516, -96.451877, -96.448134, -96.439335, -96.436589, -96.439615, -96.440801, -96.441644, -96.442711, -96.443431, -96.450361, -96.455544, -96.458854, -96.459978, -96.465099, -96.466537, -96.467384, -96.4673100843032, -96.467292, -96.4664015802884, -96.4663961109041, -96.464896, -96.465146, -96.467146, -96.468802, -96.469420228108, -96.472395, -96.473834, -96.473777, -96.470781, -96.470626, -96.472158, -96.474912, -96.475571, -96.476697, -96.4850244661839, -96.485264, -96.4915252904012, -96.496454, 
-96.500759, -96.512458, -96.519273, -96.520961, -96.522084, -96.526865, -96.535741, -96.540088, -96.544902, -96.548184, -96.554937, -96.556313, -96.557317, -96.558995, -96.56044, -96.568505, -96.5691860663242, -96.571194, -96.565253, -96.559186, -96.552963, -96.55203, -96.5525585062063, -96.552591, -96.553217, -96.554965, -96.55697, -96.560099, -96.564165, -96.568576, -96.576804, -96.582904, -96.58522, -96.586317, -96.583533, -96.582939, -96.582876, -96.580904, -96.578575, -96.577819, -96.578828, 
-96.580708, -96.579582, -96.581159, -96.584086, -96.587014, -96.5888360184796, -96.588918, -96.588492, -96.585647, -96.582947, -96.580346, -96.573556, -96.571646, -96.570707, -96.56911, -96.56429, -96.563523, -96.555246, -96.553087, -96.54930568024, -96.541037, -96.530392, -96.52738925839, -96.526004, -96.525564, -96.528817, -96.533101, -96.534913, -96.531905, -96.5270452475727, -96.5245723937958, -96.524289, -96.524476, -96.52551, -96.526635, -96.527223, -96.527345, -96.526467, -96.522203, -96.521323, 
-96.521297, -96.521572, -96.524044, -96.525453, -96.529152, -96.530124, -96.530124, -96.531159, -96.537116, -96.553008, -96.557586, -96.562728, -96.568499, -96.573579, -96.570788, -96.569628, -96.570224, -96.575181, -96.581956, -96.587884, -96.5895510825981, -96.5896197170834, -96.592905, -96.594254, -96.6004519303786, -96.602608, -96.600617, -96.6004322058138, -96.600039, -96.593999, -96.593554807608, -96.593333, -96.587929, -96.585387, -96.582475, -96.584603, -96.585137, -96.583702, -96.584126, 
-96.586743, -96.586549, -96.580997, -96.58238, -96.583296, -96.586275, -96.587213, -96.586191, -96.586924, -96.584547, -96.585049, -96.586274, -96.590043, -96.590452, -96.591676, -96.594722, -96.598396, -96.599182, -96.5989289125409, -96.598928, -96.573946, -96.5316700134125, -96.521272, -96.45326, -96.446757907084, -96.400218, -96.332062, -96.3296598300713, -96.29239, -96.2737019176943, -96.2525469421809, -96.229199, -96.214012017675, -96.1926900404535, -96.1724100105051, -96.1544500088845, -96.123895, 
-96.0961967819395, -96.0531620262215, -95.978285954707, -95.97247, -95.9337290004702, -95.866462, -95.8609469808684, -95.8333469827891, -95.8155994842602, -95.7739918864281, -95.749696, -95.7414479966937, -95.695781663927, -95.6841475365411, -95.6491012567703, -95.6431559967514, -95.625003, -95.6232571679904, -95.5741398640835, -95.5651269389761, -95.521726, -95.5048990999445, -95.4971579328916, -95.489028, -95.460478, -95.4544332810506, -95.435849, -95.4338, -95.395064, -95.394587998119, -95.3877870075922, 
-95.364808, -95.3353149696881, -95.3247919701495, -95.306202, -95.2690053373839, -95.250969, -95.250762, -95.244844, -95.2149318110855, -95.21128, -95.2012810055275, -95.1799170279143, -95.179164, -95.167408, -95.154936, -95.1512832041195, -95.12393, -95.0939868681254, -95.072232, -95.0541809889865, -95.0325599904382, -95.010188, -94.9944383388677, -94.9743490271952, -94.9247831986114, -94.914574, -94.884418, -94.8545550412929, -94.807898, -94.7979317676625, -94.7445351691554, -94.7341790666009, 
-94.700303, -94.6784739932203, -94.6142200149529, -94.613352, -94.5672884454977, -94.566525, -94.5608355143405, -94.505798, -94.4923900269951, -94.44285213672, -94.4374740257101, -94.420397, -94.3947199868306, -94.3680646595062, -94.332237, -94.324975629728, -94.258589, -94.2479680112445, -94.2279690268707, -94.2064240186028, -94.183399, -94.1281440006367, -94.1068640012111, -94.0980840001786, -94.094675, -94.0885886920683, -94.0782271482604, -94.0682709645898, -94.008240751931, -93.973497, -93.9707619925695, 
-93.88843, -93.8522620628616, -93.808507, -93.7684980032123, -93.733950022701, -93.7161220980208, -93.6962879937349, -93.66785, -93.6485330076244, -93.6169101165711, -93.6045520461811, -93.589571, -93.5284830152248, -93.500436, -93.4984250185694, -93.4973524517344, -93.4786954150198, -93.468321, -93.4086160132505, -93.3986130090299, -93.3799237875102, -93.3789360937442, -93.343972, -93.2989230522061, -93.2890430855024, -93.2716803833066, -93.260984, -93.2286588580119, -93.2260558840076, -93.2010970058159, 
-93.189114, -93.1691728465349, -93.1412200012027, -93.100455964075, -93.0643230504007, -93.0491929755406, -93.03361, -93.0243458560606, -93.007871, -92.9658229554491, -92.9493638135166, -92.9442925832038, -92.9296269175527, -92.9055303021554, -92.8903070159796, -92.878525, -92.8358299651164, -92.8102760054937, -92.8086274687813, -92.7902840625743, -92.78741, -92.72817, -92.695302, -92.6926570028737, -92.6887180168562, -92.6725816060564, -92.6288249587889, -92.60158, -92.5688990054978, -92.5531282924689, 
-92.552189, -92.5388440636815, -92.46174, -92.44894780657, -92.4455317233997, -92.4356052395714, -92.4059590310712, -92.400735, -92.3763430536559, -92.37518, -92.3557309484336, -92.329374, -92.325508, -92.3162820078768, -92.3093470044917, -92.2893900506765, -92.234549, -92.2089658327573, -92.1989491480271, -92.1978994180232, -92.1719, -92.0894775280621, -92.0798019432322, -92.074754, -92.0093400012725, -91.9707129857833, -91.9696769338735, -91.954383, -91.9504999541279, -91.941265, -91.8711209990389, 
-91.850941004784, -91.8496999961056, -91.828025, -91.7906161300681, -91.7905498502496, -91.77892, -91.749998, -91.7314000063341, -91.7302169826645, -91.700717, -91.670872, -91.658401, -91.644456, -91.632178, -91.617114, -91.6108350298755, -91.571002, -91.5210909944484, -91.50391, -91.4910399348927, -91.4910115260099, -91.4654879859612, -91.4652689188967, -91.4650511069465, -91.4616373314905, -91.436624, -91.4044590767167, -91.397319, -91.375136, -91.3717818361319, -91.3693229527268, -91.367422, -91.2919251520377, 
-91.2821281140726, -91.25748, -91.248005, -91.217706, -91.21827, -91.2180007258734, -91.217615, -91.215282, -91.216035, -91.220399, -91.224586, -91.229503, -91.2310506211192, -91.232241, -91.233187, -91.233367, -91.232276, -91.22875, -91.2090561000279, -91.207145, -91.2055506500066, -91.203144, -91.201224, -91.200359, -91.200527, -91.199408, -91.198048, -91.19767, -91.198953, -91.200701, -91.204831, -91.206072, -91.207367, -91.21336, -91.21499, -91.2149138512229, -91.21477, -91.2071543481064, -91.20662, 
-91.203964, -91.201847, -91.188014, -91.181115, -91.1714914498799, -91.171055, -91.154806, -91.137343, -91.132813, -91.129121, -91.1197206193245, -91.117661, -91.107237, -91.085652, -91.079875, -91.07371, -91.071724, -91.071574, -91.072782, -91.072649, -91.071698, -91.069937, -91.061798, -91.05975, -91.058644, -91.057918, -91.05791, -91.059684, -91.0616956125496, -91.062562, -91.0642714806881, -91.066398, -91.071857, -91.079278, -91.087456, -91.0974555641492, -91.107931, -91.1096416003167, -91.113749, 
-91.119115, -91.12217, -91.123896, -91.124428, -91.134173, -91.135917, -91.138649, -91.141356, -91.1414912302085, -91.143283, -91.1460187538989, -91.1462, -91.1558587558962, -91.1562, -91.160449, -91.170372, -91.175253, -91.177003, -91.177932, -91.178251, -91.177728, -91.175193, -91.177222, -91.177264, -91.178761, -91.179457, -91.177894, -91.178087, -91.1765541263454, -91.1754623856612, -91.1753196541033, -91.174692, -91.1744554049878, -91.1743278964735, -91.1726063324056, -91.168283, -91.1679833760744, 
-91.15749, -91.1568126516435, -91.156743, -91.156562, -91.155519, -91.150906, -91.148001, -91.1471226550075, -91.14655, -91.14543, -91.14554, -91.14909, -91.14988, -91.149784, -91.145517, -91.144315, -91.1438, -91.1438754147135, -91.143878, -91.145868, -91.146182, -91.146177, -91.14556, -91.144706, -91.143375, -91.138, -91.1303025765583, -91.117411, -91.115512, -91.112158, -91.104051, -91.100565, -91.098238, -91.09882, -91.097656, -91.095329, -91.091837, -91.091402, -91.0916993287873, -91.0929781163697, 
-91.0949298289165, -91.095114, -91.09406, -91.090136, -91.08277, -91.078665, -91.079314, -91.0788444543673, -91.078097, -91.0755999267146, -91.075481, -91.072447, -91.071138, -91.070716, -91.0699097662306, -91.069549, -91.063254, -91.060261, -91.060129, -91.061432, -91.06312, -91.065492, -91.065783, -91.06468, -91.060172, -91.058091, -91.056297, -91.05481, -91.054801, -91.053733, -91.051275, -91.049972, -91.046571, -91.0448009429359, -91.044139, -91.039383, -91.035418, -91.032013, -91.030984, -91.0309700788075, 
-91.030718, -91.029692, -91.026786, -91.017239, -91.015687, -91.0151009554964, -91.009577, -91.0081557672561, -91.000128, -90.995536, -90.988776, -90.980578, -90.977735, -90.974237, -90.965048, -90.9545072416918, -90.952415, -90.949213, -90.941567, -90.937045, -90.929881, -90.923634, -90.921155, -90.9134, -90.900261, -90.8988992994428, -90.8968978644181, -90.88743, -90.8811725240647, -90.867125, -90.852497, -90.84391, -90.832702, -90.8281534667702, -90.8054203075852, -90.797017, -90.788226, -90.7809288685894, 
-90.7793700564291, -90.778752, -90.769495, -90.7625316298662, -90.760389, -90.743677, -90.731132, -90.720209, -90.709204, -90.706303, -90.702671, -90.700856, -90.700095, -90.693999, -90.692031, -90.691040548219, -90.687999, -90.687775, -90.686975, -90.685487, -90.679375, -90.677055, -90.6747520439178, -90.672727, -90.6682796285037, -90.661527, -90.6614240934452, -90.659127, -90.654127, -90.64703, -90.644033, -90.6425609193501, -90.641674, -90.635983, -90.6359889217903, -90.635989, -90.642843, -90.647865, 
-90.655927, -90.6559328003026, -90.656527, -90.656327, -90.654027, -90.646727, -90.6430513521351, -90.6409003095658, -90.624328, -90.606328, -90.590416, -90.5853037864202, -90.582128, -90.570736, -90.567968, -90.565248, -90.560439, -90.558801, -90.558168, -90.55755, -90.555018, -90.548068, -90.5273105395828, -90.517516, -90.506829, -90.5066749708131, -90.500128, -90.495766, -90.490334, -90.487154, -90.484621, -90.480148, -90.477279, -90.474121, -90.473812167653, -90.470273, -90.4676697189142, -90.464788, 
-90.462619, -90.452724, -90.44632, -90.443874, -90.430546, -90.4292377737485, -90.425363, -90.42135, -90.419027, -90.4183980842163, -90.416535, -90.415937, -90.4162, -90.417125, -90.420075, -90.421047, -90.4203, -90.420454, -90.4239554222801, -90.424326, -90.426909, -90.4305957697959, -90.430735, -90.430884, -90.4257152229707, -90.424098, -90.4223828279623, -90.422181, -90.419326, -90.416315, -90.4152167204431, -90.410471, -90.400653, -90.395883, -90.3948650784963, -90.394749, -90.391108, -90.375129, 
-90.365138, -90.3604060397684, -90.356964, -90.338169, -90.328273, -90.317774, -90.3173312688908, -90.3068879691028, -90.298442, -90.2961515406243, -90.282173, -90.26908, -90.255456, -90.250129, -90.234919, -90.224244, -90.216107, -90.209479, -90.207421, -90.206369, -90.20536, -90.201404, -90.197342, -90.1946954534042, -90.190452, -90.187474, -90.17097, -90.167533, -90.162895, -90.161884, -90.1614852320327, -90.161159, -90.161504, -90.163405, -90.1680262794418, -90.168358, -90.1658954656731, -90.165555, 
-90.1653783689635, -90.165294, -90.164485, -90.163446, -90.158829, -90.154221, -90.151579, -90.150916, -90.149733, -90.149112, -90.1486140253186, -90.148096, -90.143776, -90.141167, -90.1401310752616, -90.140061, -90.140613, -90.146033, -90.146225, -90.1467541080021, -90.148599, -90.153834, -90.1545597075235, -90.162141, -90.164135, -90.1648673567363, -90.164939, -90.163847, -90.160648, -90.156902, -90.1549821239637, -90.152659, -90.1516, -90.1518383787674, -90.153362, -90.1535084344323, -90.153584, 
-90.1539860489443, -90.157019, -90.165065, -90.1663819574666, -90.1678627885029, -90.1687436426227, -90.170041, -90.1715053125747, -90.1723950669122, -90.1724700111653, -90.172765, -90.1728068689937, -90.173006, -90.1748872580213, -90.175051, -90.1790648293101, -90.1803537768324, -90.181401, -90.1817884378145, -90.181901, -90.1833312346892, -90.1833357732364, -90.183765, -90.183973, -90.18172, -90.180643, -90.180954, -90.181973, -90.187969, -90.2084670622592, -90.2094928988248, -90.2101243221809, 
-90.216889, -90.222263, -90.2423802567555, -90.2466566625497, -90.248631, -90.258622, -90.263286, -90.278633, -90.2797111770965, -90.302782, -90.310708, -90.31522, -90.3163577470743, -90.317668, -90.317421, -90.31332, -90.312893, -90.31277, -90.3131945315601, -90.313435, -90.314687, -90.317315, -90.319924, -90.330222, -90.332481, -90.3338613177078, -90.334525, -90.3358608153637, -90.3367033220262, -90.336729, -90.3397761046706, -90.3401460615335, -90.3401478087669, -90.343452, -90.34333, -90.340942355535, 
-90.3406780852329, -90.339528, -90.339891, -90.3410717647059, -90.341528, -90.343228, -90.351894876694, -90.3561357871259, -90.364128, -90.3646696505308, -90.370997985557, -90.3787799267403, -90.381329, -90.39793, -90.40573, -90.41283, -90.4129863973, -90.41583, -90.4198866339156, -90.42223, -90.4245346498286, -90.4251658682347, -90.427231, -90.432731, -90.4338997635036, -90.438431, -90.4435803468795, -90.445231, -90.461432, -90.474332, -90.4752949778353, -90.4894869918826, -90.489933, -90.500633, 
-90.5036140774327, -90.513134, -90.5131890192399, -90.5324969815929, -90.533035, -90.537235, -90.540935, -90.5549302919613, -90.556235, -90.5662884753087, -90.567236, -90.571136, -90.5804143427495, -90.5816120330379, -90.5816139501871, -90.582036, -90.591037, -90.5945266206896, -90.595237, -90.602137, -90.604237, -90.6057338713886, -90.605937, -90.6086060982744, -90.618537, -90.6306668798482, -90.632538, -90.640238, -90.650238, -90.655839, -90.666239, -90.668939, -90.676439, -90.6814450896964, -90.690951, 
-90.701159, -90.7233269653468, -90.723545, -90.737537, -90.750142, -90.771672, -90.777583, -90.781604601216, -90.786282, -90.807283, -90.824736, -90.837414, -90.846558, -90.853604, -90.857554, -90.867282, -90.8713111421113, -90.879778, -90.8904714304942, -90.890787, -90.8914955310046, -90.8995879719034, -90.900471, -90.919351, -90.924343, -90.930016, -90.949791, -90.953198, -90.966662, -90.975168, -90.979815, -90.984898, -91.005846, -91.0095720469579, -91.01198, -91.0214637128883, -91.027787, -91.0347524997036, 
-91.037131, -91.039872, -91.043988, -91.0450638756385, -91.04589, -91.047819, -91.0492203780419, -91.050328, -91.05069830819, -91.05101, -91.05158, -91.0526992946552, -91.0637200439197, -91.065058, -91.06652, -91.071552, -91.071940564762, -91.0719555241451, -91.073233, -91.074841, -91.077505, -91.08688, -91.092034, -91.101142, -91.104462, -91.110304, -91.114186, -91.1139187830516, -91.113648, -91.112333, -91.110401158097, -91.109562, -91.100829, -91.093018, -91.081445, -91.07298, -91.065899, -91.0602465877734, 
-91.0578376183422, -91.055069, -91.041536, -91.030029, -91.027214, -91.0144460817448, -91.012557, -91.0096280729265, -91.007586, -90.997906, -90.99496, -90.9925924236216, -90.989663, -90.9845992427906, -90.981311, -90.970851, -90.965905, -90.9609064627032, -90.957246, -90.9510198050146, -90.946627, -90.946259, -90.948058263261, -90.948207, -90.949383, -90.949136, -90.9489900261598, -90.945549, -90.944577, -90.943652, -90.94232, -90.942253, -90.9432711327646, -90.9438890440927, -90.945324, -90.945054, 
-90.945949, -90.949634, -90.955201, -90.9554600825403, -90.958142, -90.958089, -90.955111, -90.952715, -90.951967, -90.952233, -90.9523248864118, -90.9537763662046, -90.960462, -90.962916, -90.965344, -90.968995, -90.97919, -90.985462, -90.9985, -91.003536, -91.009536, -91.0117926988919, -91.01324, -91.0139013709393, -91.021562, -91.0231492356838, -91.027489, -91.0279192464286, -91.036789, -91.039097, -91.044653, -91.047344, -91.050241, -91.05643, -91.058749, -91.067159, -91.077521, -91.078332091716, 
-91.090072, -91.0912282493129, -91.092993, -91.0934985890928, -91.0966925398961, -91.096846, -91.0972124994174, -91.097649, -91.097031, -91.0946136284287, -91.0926442175853, -91.092256, -91.091246, -91.0916659912748, -91.091703, -91.0936054305101, -91.096133, -91.098105, -91.102486, -91.1054895963794, -91.1082, -91.110424, -91.1142491611375, -91.115735, -91.115158, -91.1144732204151, -91.113885, -91.111095, -91.110927, -91.11194, -91.1124335845794, -91.115407, -91.119632, -91.12082, -91.122421, -91.123928, 
-91.138055, -91.154293, -91.1591399958007, -91.185428463588, -91.18698, -91.1955137728746, -91.197906, -91.218437, -91.2281881796316, -91.247851, -91.253074, -91.2561110348281, -91.258249, -91.264953, -91.276175, -91.2970258384887, -91.306524, -91.339719, -91.3412699727344, -91.348733, -91.353989, -91.3548480314576, -91.359873, -91.364670847587, -91.3696144993302, -91.374252, -91.379752, -91.3820508918384, -91.3881921016982, -91.401482, -91.405241, -91.4063315056927, -91.406373, -91.406851, -91.406202, 
-91.404125, -91.400725, -91.394475, -91.388067, -91.384531, -91.381857, -91.3776237763362, -91.369059, -91.3685167709789, -91.367876, -91.3669075570718, -91.364211, -91.363683, -91.363743344583, -91.36391, -91.364915, -91.3675483995117, -91.368074, -91.3719518395388, -91.3736896678816, -91.3739543376618, -91.378144, -91.379907, -91.381468, -91.381769, -91.3812707756395, -91.380965, -91.3795407922934, -91.3777307547307, -91.377625, -91.373721, -91.37245, -91.3724926524621, -91.3725215981457, -91.372554, 
-91.372921, -91.375746, -91.3767075305693, -91.3767571709521, -91.378422, -91.381958, -91.38836, -91.3900953076272, -91.3922280596004, -91.396996, -91.413011, -91.415695, -91.419422, -91.422324, -91.425662, -91.4351977836224, -91.4362375460985, -91.4369471113513, -91.441243, -91.445168, -91.445371, -91.451627, -91.463895, -91.465891, -91.463008, -91.463386, -91.465116, -91.471967, -91.480251, -91.482322, -91.484507, -91.490977, -91.490816, -91.488597, -91.487955, -91.487829, -91.488481, -91.489816, 
-91.4926886453445, -91.493644, -91.498093, -91.505272, -91.506745, -91.507427, -91.509063, -91.513993, -91.518392, -91.522333, -91.524612, -91.526425, -91.527057, -91.526555, -91.521388, -91.519012, -91.519134, -91.519935, -91.525, -91.529132, -91.532807, -91.533623, -91.533548, -91.531912, -91.526108, -91.524053, -91.523271, -91.5231285205391, -91.523072, -91.523864, -91.52509, -91.526155, -91.5286, -91.5343447817137, -91.543785, -91.552691, -91.5605707698809, -91.563844, -91.567743, -91.574746, 
-91.5759601979705, -91.580355, -91.581528, -91.582437, -91.583315, -91.586884, -91.590817, -91.594644, -91.6022503066979, -91.608347, -91.612821, -91.616948, -91.619486, -91.621353, -91.622362, -91.622196, -91.618793, -91.618028, -91.618999, -91.620071, -91.620412, -91.6219, -91.6229943727228, -91.625161, -91.638082, -91.654345, -91.670993, -91.681714, -91.6887, -91.6895262886835, -91.690804, -91.691591, -91.691557, -91.685723, -91.685381, -91.686357, -91.68882, -91.696359, -91.712025, -91.716769, 
-91.720058, -91.729115, -91.785916, -91.795374, -91.800133, -91.813968, -91.8241961132178, -91.824826, -91.8323948137026, -91.832481, -91.8332500099241, -91.868401, -91.939292, -91.943113186634, -91.947708, -91.9486572730446, -91.970988, -91.998683, -92.029649, -92.0532314315529, -92.0537469667444, -92.063931037129, -92.067904, -92.069521, -92.082339, -92.0832, -92.092875, -92.096387, -92.17978, -92.196162, -92.201669, -92.217603, -92.2222999861473, -92.236484, -92.2460387187319, -92.2935932104975, 
-92.298754, -92.331205, -92.331445, -92.350776, -92.3508067122935, -92.379691, -92.4090465421927, -92.4277724698605, -92.453745, -92.461609, -92.4730428495203, -92.481692, -92.482394, -92.484588, -92.522243979, -92.5237369133992, -92.5593374477405, -92.580278, -92.6183719330232, -92.637898, -92.639223, -92.686693, -92.689854, -92.7145977730885, -92.742232, -92.7482781402416, -92.7528931269096, -92.7536816767123, -92.757407, -92.828061, -92.827992, -92.835074, -92.857391, -92.8614804239757, -92.863034, 
-92.8673082301257, -92.879178, -92.889796, -92.903544, -92.941595, -92.9434709273572, -92.9565966915631, -92.957747, -92.9760382415608, -92.9823700018124, -92.9867645016922, -93.0666002119789, -93.085517, -93.0897840027334, -93.097296, -93.098507, -93.135802, -93.2040976067192, -93.2123954505122, -93.260612, -93.2889178970241, -93.317605, -93.3277603968538, -93.345442, -93.3743860081406, -93.4416467873479, -93.441767, -93.465297, -93.466887, -93.4890508557501, -93.5136349026787, -93.52054888243, 
-93.5231548494058, -93.524124, -93.5270607531911, -93.527607, -93.528177, -93.5327329733654, -93.548284, -93.553986, -93.556899, -93.558938, -93.560798, -93.56524, -93.56581, -93.566189, -93.597352, -93.6231598366806, -93.63309611923, -93.656211, -93.659272, -93.661913, -93.668845, -93.6691180658948, -93.6712494752818, -93.677099, -93.690333, -93.699862069649, -93.722443, -93.728355, -93.737259, -93.7380090024992, -93.742759, -93.7478472610131, -93.750223, -93.770231, -93.7743442708352, -93.7868681607872, 
-93.8013743357048, -93.815485, -93.818725, -93.8252794941172, -93.84093, -93.853656, -93.88904951274, -93.898327, -93.899317, -93.9008554992321, -93.900877, -93.913961, -93.935687, -93.936317, -93.937097, -93.9374486456954, -93.938627, -93.939857, -93.963863, -93.976766, -93.9874314229973, -94.0033238293714, -94.015492, -94.034134, -94.0721399004369, -94.080223, -94.080463, -94.089194, -94.091085, -94.1185427321377, -94.1301300833749, -94.2322400446736, -94.2340288658393, -94.243149901032, -94.28735, 
-94.294813, -94.310724, -94.324765, -94.336556, -94.336706, -94.3461970078091, -94.358307, -94.3583909622239, -94.3894118843242, -94.429725, -94.4432011349008, -94.460088, -94.4606614612098, -94.470648, -94.471213, -94.48928, -94.533878, -94.537058, -94.537848, -94.538318, -94.541828, -94.542154, -94.547404941958, -94.585766003782, -94.594001, -94.632032, -94.6701293766138, -94.682601, -94.6883547329906, -94.6978075783957, -94.714925, -94.716665, -94.7455179302886, -94.773988, -94.7998869940877, 
-94.8014749995283, -94.811188, -94.819978, -94.823758, -94.8967729924285, -94.896801, -94.901451, -94.914896, -94.9532709974018, -94.955134, -94.966491, -94.991661, -95.0218218539645, -95.0218363844726, -95.0306757758406, -95.040228445122, -95.068921, -95.079742, -95.097607, -95.107213, -95.110303, -95.110663, -95.112222, -95.120829, -95.1451112794183, -95.154499, -95.1640079977187, -95.164058, -95.2022644684083, -95.211408, -95.21159, -95.2116601874788, -95.212715, -95.213327, -95.217455, -95.218783, 
-95.221525, -95.2247354840633, -95.2308634899177, -95.2590104111472, -95.335588, -95.357802, -95.373893, -95.3739230201308, -95.415406, -95.4310750039469, -95.455064, -95.469319, -95.4881440819169, -95.4991554406477, -95.525392, -95.526682, -95.533182, -95.5453059434979, -95.554959, -95.574046, -95.6108810329186, -95.611069, -95.6380673764452, -95.64184, -95.6521983900732, -95.687442, -95.6875, -95.746443, -95.765645, -95.758895, -95.753148, -95.750053, -95.748858, -95.748626, -95.749685, -95.751271, 
-95.7529175762875, -95.758045, -95.764412, -95.766823, -95.768926, -95.770083, -95.7703164407663, -95.770442, -95.771325, -95.772832, -95.7741763595843, -95.776251, -95.781909, -95.786568, -95.789485, -95.795489, -95.804307, -95.81415, -95.822913, -95.83073027461, -95.8308255653888, -95.832177, -95.8355881252786, -95.8377387932003, -95.842801, -95.844827, -95.8449462545511, -95.8451025007458, -95.846034, -95.847931, -95.8492256424835, -95.849828, -95.852615, -95.8530810373483, -95.859378, -95.8631672287627, 
-95.870481, -95.87528, -95.877015, -95.883178, -95.885349, -95.888907, -95.888697, -95.88669, -95.883643, -95.879027, -95.873335, -95.869982, -95.861695, -95.852776, -95.84662, -95.842824, -95.838879, -95.836903, -95.835232, -95.834156, -95.8342151936933, -95.834523, -95.835815, -95.843745, -95.8448823328026, -95.845342, -95.8449331493606, -95.844852, -95.843921, -95.838601, -95.837303, -95.837186, -95.841309, -95.8417676823509, -95.847084, -95.84849, -95.8485474555595, -95.84859, -95.847785, -95.846938, 
-95.844073, -95.842521, -95.8404527906158, -95.838735, -95.824989, -95.81959, -95.815933, -95.812083, -95.810709, -95.809474, -95.809775, -95.810886, -95.8134577460103, -95.814302, -95.818709, -95.830699, -95.833041, -95.836438, -95.837774, -95.8384303686866, -95.839743, -95.840275, -95.8393781235404, -95.837951, -95.8329881514547, -95.829829, -95.828329, -95.829074, -95.830297, -95.833537, -95.838908, -95.8401732360629, -95.844351, -95.852547, -95.860116, -95.863492, -95.8668085651503, -95.8668306186634, 
-95.867286, -95.869198, -95.869486, -95.868374, -95.865878, -95.859918, -95.859102, -95.859654, -95.860462, -95.861782, -95.869807, -95.879487, -95.881855, -95.882415, -95.881375, -95.878103, -95.8734409264084, -95.870631, -95.865463, -95.863839, -95.862587, -95.863268, -95.86545, -95.8654795758646, -95.8658756806668, -95.865888, -95.868688, -95.8750266929803, -95.878888, -95.8791942197558, -95.882088, -95.883389, -95.8834874395626, -95.883489, -95.881289, -95.8809355605553, -95.876289, -95.871912, 
-95.86964, -95.867344, -95.865072, -95.852788, -95.846188, -95.841888, -95.8413229421149, -95.841288, -95.8417164, -95.8431422583942, -95.844088, -95.850188, -95.856788, -95.864789, -95.8735484308257, -95.90969, -95.91459, -95.91829, -95.920817812, -95.92319, -95.9233116732375, -95.92599, -95.9274848781543, -95.927491, -95.924954718865, -95.924891, -95.9246588872832, -95.915091, -95.912591, -95.9109619269411, -95.9109518276128, -95.910891, -95.910891, -95.910891, -95.911391, -95.9139138185291, -95.9163664692047, 
-95.9170871805789, -95.921291, -95.9214105496406, -95.9214118319992, -95.921891, -95.920391, -95.918791, -95.913991, -95.9145383725837, -95.9182262040359, -95.928691, -95.9295879707301, -95.929591, -95.929591, -95.927491, -95.9223739410576, -95.920291, -95.90589, -95.90429, -95.90429, -95.90429, -95.9087606120403, -95.909304683906, -95.912491, -95.9038524138419, -95.90249, -95.8909641080232, -95.88239, -95.87689, -95.872889, -95.8728840800664, -95.8727279882353, -95.871489, -95.874689, -95.878189, 
-95.883089, -95.88869, -95.89929, -95.9127493633136, -95.91379, -95.92209, -95.92569, -95.9269377073171, -95.939291, -95.9393706921877, -95.9432291696037, -95.946891, -95.953091, -95.956691, -95.9566940330672, -95.9566993445255, -95.956791, -95.954891, -95.952191, -95.94099, -95.93549, -95.93099, -95.9309451251532, -95.92879, -95.92929, -95.93519, -95.9369307120276, -95.93749, -95.93689, -95.930778, -95.929721, -95.929889, -95.931228607404, -95.932297, -95.933169, -95.932193, -95.930705, -95.923905, 
-95.921833, -95.920577, -95.919865, -95.920281, -95.922529, -95.925713, -95.932921, -95.936801, -95.941969, -95.946465, -95.957017, -95.962329, -95.965481, -95.973449, -95.982962, -95.991018, -96.004708, -96.008833, -96.011757, -96.016389, -96.016612104014, -96.019542, -96.019817, -96.019224, -96.015986, -96.007334, -95.997903, -95.9961745006599, -95.993943, -95.992833, -95.992599, -95.99267, -95.993891, -95.999966, -96.005112, -96.013876, -96.01915, -96.02349, -96.026657, -96.026891, -96.02931, 
-96.031705, -96.034441, -96.033675, -96.034397, -96.034877, -96.036603, -96.038101, -96.040701, -96.048118, -96.05369, -96.057935, -96.063638, -96.068633, -96.0691962075987, -96.074156, -96.079922, -96.082654, -96.089814, -96.092008, -96.0965021952453, -96.096586, -96.095851, -96.0942689235228, -96.093613, -96.09182, -96.0884003411456, -96.084786, -96.082406, -96.081178, -96.081152, -96.081843, -96.0819741753158, -96.083417, -96.085771, -96.088683, -96.101496, -96.104465, -96.1075365818006, -96.109387, 
-96.1096093715473, -96.113833, -96.1146505862797, -96.11583, -96.117558, -96.118105, -96.11795, -96.116233, -96.114146, -96.100701, -96.097728, -96.095046, -96.0952460299849, -96.095415, -96.097933, -96.099837, -96.111483, -96.114978, -96.11812, -96.120983, -96.121726, -96.121711955686, -96.121401, -96.1208999542561, -96.120157, -96.117751, -96.111968, -96.105119, -96.090579, -96.082429, -96.0794925379592, -96.075955, -96.073063, -96.072321, -96.072494, -96.073376, -96.075151, -96.079682, -96.0876, 
-96.0929856874241, -96.10261, -96.105582, -96.106326, -96.106425, -96.104622, -96.102772, -96.097511, -96.0974177460584, -96.091687, -96.084673, -96.079915, -96.0783, -96.0783238381219, -96.078939, -96.077543, -96.073197, -96.066413, -96.064537, -96.064879, -96.067329, -96.069662, -96.075548, -96.081026, -96.093835, -96.09827, -96.103749, -96.107592, -96.109347, -96.11081, -96.1108555021591, -96.110907, -96.1092490644499, -96.107911, -96.108029, -96.110246, -96.113962, -96.116202, -96.123215, -96.13062, 
-96.135253, -96.1390095052264, -96.142045, -96.144483, -96.146083, -96.146757, -96.14735, -96.148826, -96.152179, -96.158204, -96.161756, -96.161988, -96.160767, -96.159098, -96.154301, -96.142265, -96.1398642494219, -96.139653, -96.136743, -96.136133, -96.136613, -96.143493, -96.144583, -96.143603, -96.142597, -96.137047125099, -96.135393, -96.133318, -96.129186, -96.1289, -96.129505, -96.132537, -96.141228, -96.156538, -96.16068, -96.168071, -96.174154, -96.177203, -96.184243, -96.186265, -96.1869638181829, 
-96.190602, -96.191549, -96.192141, -96.189516, -96.184784, -96.183801, -96.183568, -96.184644, -96.188067, -96.194556, -96.206083, -96.2070502674321, -96.215225, -96.217637, -96.221813, -96.223896, -96.225463, -96.229739, -96.231053134572, -96.236487, -96.240713, -96.242035, -96.24238, -96.241932, -96.238859, -96.2373591671796, -96.227867, -96.223611, -96.22173, -96.221901, -96.223822, -96.225656, -96.232125, -96.238392, -96.246832, -96.254542, -96.256087, -96.261132, -96.2622216428571, -96.263886, 
-96.268637, -96.271427, -96.272877, -96.2729013791207, -96.275548, -96.2776262940837, -96.278445, -96.279342, -96.279079, -96.276758, -96.2745315689106, -96.274135, -96.271777, -96.2712270789795, -96.267636, -96.266594, -96.2666630021892, -96.267318, -96.2689, -96.272299, -96.275002, -96.279203, -96.28567, -96.2988432682133, -96.301023, -96.3013562012148, -96.305884, -96.310085, -96.313819, -96.316979, -96.319528, -96.325872, -96.3296101712424, -96.33798, -96.342395, -96.3439603339807, -96.347752, 
-96.349688, -96.350323, -96.347243, -96.3477155241203, -96.348066, -96.349166, -96.351515, -96.359087, -96.35987, -96.358141, -96.35665510863, -96.356591, -96.345055, -96.339086, 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DF76-078B-421A-8A5C-98E2A6630750}">
  <sheetPr>
    <pageSetUpPr fitToPage="1"/>
  </sheetPr>
  <dimension ref="B1:I100"/>
  <sheetViews>
    <sheetView showGridLines="0" showRowColHeaders="0" topLeftCell="A37" zoomScaleNormal="100" workbookViewId="0">
      <selection activeCell="B100" sqref="B100"/>
    </sheetView>
  </sheetViews>
  <sheetFormatPr defaultColWidth="8.8984375" defaultRowHeight="13" x14ac:dyDescent="0.3"/>
  <cols>
    <col min="1" max="1" width="1.3984375" style="184" customWidth="1"/>
    <col min="2" max="3" width="8.8984375" style="184"/>
    <col min="4" max="4" width="13.296875" style="184" customWidth="1"/>
    <col min="5" max="7" width="16" style="184" customWidth="1"/>
    <col min="8" max="16384" width="8.8984375" style="184"/>
  </cols>
  <sheetData>
    <row r="1" spans="2:2" ht="7" customHeight="1" x14ac:dyDescent="0.3"/>
    <row r="2" spans="2:2" ht="21" x14ac:dyDescent="0.5">
      <c r="B2" s="28" t="s">
        <v>0</v>
      </c>
    </row>
    <row r="4" spans="2:2" s="185" customFormat="1" ht="16" x14ac:dyDescent="0.4">
      <c r="B4" s="185" t="s">
        <v>3096</v>
      </c>
    </row>
    <row r="5" spans="2:2" s="185" customFormat="1" ht="16" x14ac:dyDescent="0.4">
      <c r="B5" s="185" t="s">
        <v>3097</v>
      </c>
    </row>
    <row r="22" spans="2:9" s="185" customFormat="1" ht="16" x14ac:dyDescent="0.4">
      <c r="B22" s="185" t="s">
        <v>1</v>
      </c>
      <c r="C22" s="186"/>
      <c r="D22" s="186"/>
      <c r="E22" s="186"/>
      <c r="F22" s="186"/>
      <c r="G22" s="186"/>
      <c r="H22" s="186"/>
      <c r="I22" s="186"/>
    </row>
    <row r="23" spans="2:9" s="185" customFormat="1" ht="16" x14ac:dyDescent="0.4">
      <c r="B23" s="185" t="s">
        <v>2</v>
      </c>
      <c r="C23" s="186"/>
      <c r="D23" s="186"/>
      <c r="E23" s="186"/>
      <c r="F23" s="186"/>
      <c r="G23" s="186"/>
      <c r="H23" s="186"/>
      <c r="I23" s="186"/>
    </row>
    <row r="24" spans="2:9" x14ac:dyDescent="0.3">
      <c r="B24" s="187"/>
      <c r="C24" s="187"/>
      <c r="D24" s="187"/>
      <c r="E24" s="187"/>
      <c r="F24" s="187"/>
      <c r="G24" s="187"/>
      <c r="H24" s="187"/>
      <c r="I24" s="187"/>
    </row>
    <row r="25" spans="2:9" ht="16" x14ac:dyDescent="0.4">
      <c r="B25" s="185" t="s">
        <v>3</v>
      </c>
      <c r="C25" s="187"/>
      <c r="D25" s="187"/>
      <c r="E25" s="187"/>
      <c r="F25" s="187"/>
      <c r="G25" s="187"/>
      <c r="H25" s="187"/>
      <c r="I25" s="187"/>
    </row>
    <row r="26" spans="2:9" ht="16" x14ac:dyDescent="0.4">
      <c r="B26" s="185" t="s">
        <v>4</v>
      </c>
      <c r="C26" s="188"/>
      <c r="D26" s="188"/>
      <c r="E26" s="188"/>
      <c r="F26" s="188"/>
      <c r="G26" s="188"/>
      <c r="H26" s="188"/>
      <c r="I26" s="188"/>
    </row>
    <row r="27" spans="2:9" x14ac:dyDescent="0.3">
      <c r="B27" s="189"/>
      <c r="C27" s="189"/>
      <c r="D27" s="189"/>
      <c r="E27" s="189"/>
      <c r="F27" s="189"/>
      <c r="G27" s="189"/>
      <c r="H27" s="189"/>
      <c r="I27" s="189"/>
    </row>
    <row r="28" spans="2:9" x14ac:dyDescent="0.3">
      <c r="B28" s="190"/>
      <c r="D28" s="191"/>
      <c r="E28" s="192" t="s">
        <v>5</v>
      </c>
      <c r="F28" s="192" t="s">
        <v>6</v>
      </c>
      <c r="G28" s="193" t="s">
        <v>7</v>
      </c>
      <c r="H28" s="190"/>
      <c r="I28" s="190"/>
    </row>
    <row r="29" spans="2:9" x14ac:dyDescent="0.3">
      <c r="D29" s="194" t="s">
        <v>8</v>
      </c>
      <c r="E29" s="195">
        <v>1500</v>
      </c>
      <c r="F29" s="196">
        <v>1500</v>
      </c>
      <c r="G29" s="197">
        <f>SUM(E29:F29)</f>
        <v>3000</v>
      </c>
    </row>
    <row r="30" spans="2:9" x14ac:dyDescent="0.3">
      <c r="D30" s="194" t="s">
        <v>9</v>
      </c>
      <c r="E30" s="198">
        <f>E29/$G$29</f>
        <v>0.5</v>
      </c>
      <c r="F30" s="199">
        <f>F29/$G$29</f>
        <v>0.5</v>
      </c>
      <c r="G30" s="200">
        <f>SUM(E30:F30)</f>
        <v>1</v>
      </c>
    </row>
    <row r="32" spans="2:9" ht="16" x14ac:dyDescent="0.4">
      <c r="B32" s="185" t="s">
        <v>10</v>
      </c>
    </row>
    <row r="33" spans="2:2" ht="16" x14ac:dyDescent="0.4">
      <c r="B33" s="185" t="s">
        <v>11</v>
      </c>
    </row>
    <row r="55" spans="2:2" s="185" customFormat="1" ht="16" x14ac:dyDescent="0.4">
      <c r="B55" s="185" t="s">
        <v>12</v>
      </c>
    </row>
    <row r="77" spans="2:2" s="185" customFormat="1" ht="16" x14ac:dyDescent="0.4">
      <c r="B77" s="185" t="s">
        <v>13</v>
      </c>
    </row>
    <row r="100" spans="2:2" ht="16" x14ac:dyDescent="0.4">
      <c r="B100" s="185" t="s">
        <v>14</v>
      </c>
    </row>
  </sheetData>
  <sheetProtection sheet="1" objects="1" scenarios="1"/>
  <pageMargins left="0.25" right="0.25" top="0.75" bottom="0.75" header="0.3" footer="0.3"/>
  <pageSetup scale="85" fitToHeight="0" orientation="portrait" r:id="rId1"/>
  <rowBreaks count="1" manualBreakCount="1">
    <brk id="54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72AC3-9FE7-481A-8F0B-E3C8EC9F80CE}">
  <sheetPr>
    <pageSetUpPr fitToPage="1"/>
  </sheetPr>
  <dimension ref="A1:AC57"/>
  <sheetViews>
    <sheetView showGridLines="0" showRowColHeaders="0" topLeftCell="A5" zoomScale="130" zoomScaleNormal="130" zoomScalePageLayoutView="70" workbookViewId="0">
      <selection activeCell="H5" sqref="H5:K5"/>
    </sheetView>
  </sheetViews>
  <sheetFormatPr defaultColWidth="8.69921875" defaultRowHeight="13" x14ac:dyDescent="0.3"/>
  <cols>
    <col min="1" max="1" width="2.69921875" style="23" customWidth="1"/>
    <col min="2" max="2" width="3.69921875" style="24" customWidth="1"/>
    <col min="3" max="3" width="38.8984375" style="24" bestFit="1" customWidth="1"/>
    <col min="4" max="9" width="14.8984375" style="24" customWidth="1"/>
    <col min="10" max="10" width="2.69921875" style="24" customWidth="1"/>
    <col min="11" max="11" width="13.3984375" style="24" customWidth="1"/>
    <col min="12" max="12" width="2.3984375" style="24" customWidth="1"/>
    <col min="13" max="13" width="15.09765625" style="25" customWidth="1"/>
    <col min="14" max="14" width="2.3984375" style="25" customWidth="1"/>
    <col min="15" max="15" width="6.8984375" style="26" customWidth="1"/>
    <col min="16" max="16" width="8.69921875" style="26"/>
    <col min="17" max="17" width="23.3984375" style="26" customWidth="1"/>
    <col min="18" max="18" width="8.69921875" style="26"/>
    <col min="19" max="19" width="8.69921875" style="25"/>
    <col min="20" max="20" width="3.3984375" style="25" customWidth="1"/>
    <col min="21" max="21" width="8.69921875" style="25"/>
    <col min="22" max="16384" width="8.69921875" style="24"/>
  </cols>
  <sheetData>
    <row r="1" spans="1:21" ht="12" customHeight="1" x14ac:dyDescent="0.3"/>
    <row r="2" spans="1:21" s="30" customFormat="1" ht="21" x14ac:dyDescent="0.5">
      <c r="A2" s="27"/>
      <c r="B2" s="28" t="s">
        <v>15</v>
      </c>
      <c r="C2" s="29"/>
      <c r="M2" s="31"/>
      <c r="N2" s="31"/>
      <c r="O2" s="32"/>
      <c r="P2" s="32"/>
      <c r="Q2" s="32"/>
      <c r="R2" s="32"/>
      <c r="S2" s="31"/>
      <c r="T2" s="31"/>
      <c r="U2" s="31"/>
    </row>
    <row r="3" spans="1:21" s="30" customFormat="1" ht="16" x14ac:dyDescent="0.4">
      <c r="A3" s="27"/>
      <c r="B3" s="213" t="s">
        <v>3094</v>
      </c>
      <c r="C3" s="29"/>
      <c r="M3" s="31"/>
      <c r="N3" s="31"/>
      <c r="O3" s="32"/>
      <c r="P3" s="32"/>
      <c r="Q3" s="32"/>
      <c r="R3" s="32"/>
      <c r="S3" s="31"/>
      <c r="T3" s="31"/>
      <c r="U3" s="31"/>
    </row>
    <row r="4" spans="1:21" s="141" customFormat="1" x14ac:dyDescent="0.3">
      <c r="A4" s="138"/>
      <c r="B4" s="139"/>
      <c r="C4" s="140"/>
      <c r="M4" s="142"/>
      <c r="N4" s="142"/>
      <c r="O4" s="143"/>
      <c r="P4" s="143"/>
      <c r="Q4" s="143"/>
      <c r="R4" s="143"/>
      <c r="S4" s="142"/>
      <c r="T4" s="142"/>
      <c r="U4" s="142"/>
    </row>
    <row r="5" spans="1:21" s="50" customFormat="1" ht="16.5" customHeight="1" x14ac:dyDescent="0.3">
      <c r="A5" s="144"/>
      <c r="G5" s="41" t="s">
        <v>16</v>
      </c>
      <c r="H5" s="208"/>
      <c r="I5" s="208"/>
      <c r="J5" s="208"/>
      <c r="K5" s="208"/>
      <c r="M5" s="145"/>
      <c r="N5" s="145"/>
      <c r="O5" s="146"/>
      <c r="P5" s="146"/>
      <c r="Q5" s="146"/>
      <c r="R5" s="146"/>
      <c r="S5" s="145"/>
      <c r="T5" s="145"/>
      <c r="U5" s="145"/>
    </row>
    <row r="6" spans="1:21" s="46" customFormat="1" ht="4.5" x14ac:dyDescent="0.15">
      <c r="A6" s="44"/>
      <c r="B6" s="45"/>
      <c r="E6" s="47"/>
      <c r="F6" s="47"/>
      <c r="M6" s="48"/>
      <c r="N6" s="48"/>
      <c r="O6" s="49"/>
      <c r="P6" s="49"/>
      <c r="Q6" s="49"/>
      <c r="R6" s="49"/>
      <c r="S6" s="48"/>
      <c r="T6" s="48"/>
      <c r="U6" s="48"/>
    </row>
    <row r="7" spans="1:21" s="50" customFormat="1" ht="16.5" customHeight="1" x14ac:dyDescent="0.3">
      <c r="A7" s="144"/>
      <c r="G7" s="41" t="s">
        <v>17</v>
      </c>
      <c r="H7" s="208"/>
      <c r="I7" s="208"/>
      <c r="J7" s="208"/>
      <c r="K7" s="208"/>
      <c r="M7" s="145"/>
      <c r="N7" s="145"/>
      <c r="O7" s="146"/>
      <c r="P7" s="146"/>
      <c r="Q7" s="146"/>
      <c r="R7" s="146"/>
      <c r="S7" s="145"/>
      <c r="T7" s="145"/>
      <c r="U7" s="145"/>
    </row>
    <row r="8" spans="1:21" s="56" customFormat="1" ht="21.5" thickBot="1" x14ac:dyDescent="0.55000000000000004">
      <c r="A8" s="55"/>
      <c r="C8" s="147"/>
      <c r="D8" s="148"/>
      <c r="I8" s="68"/>
      <c r="M8" s="59"/>
      <c r="N8" s="59"/>
      <c r="O8" s="60"/>
      <c r="P8" s="60"/>
      <c r="Q8" s="61"/>
      <c r="R8" s="61"/>
      <c r="S8" s="59"/>
      <c r="T8" s="59"/>
      <c r="U8" s="59"/>
    </row>
    <row r="9" spans="1:21" s="76" customFormat="1" ht="22.5" customHeight="1" thickBot="1" x14ac:dyDescent="0.3">
      <c r="A9" s="69"/>
      <c r="C9" s="149" t="s">
        <v>18</v>
      </c>
      <c r="D9" s="150">
        <v>1</v>
      </c>
      <c r="E9" s="150"/>
      <c r="F9" s="150"/>
      <c r="G9" s="150"/>
      <c r="H9" s="151"/>
      <c r="I9" s="219" t="str">
        <f>IF(K9&lt;&gt;1,"% Must total 100%","")</f>
        <v/>
      </c>
      <c r="K9" s="214">
        <f>SUM(D9:H9)</f>
        <v>1</v>
      </c>
      <c r="M9" s="77"/>
      <c r="N9" s="77"/>
      <c r="O9" s="51"/>
      <c r="P9" s="51"/>
      <c r="Q9" s="51"/>
      <c r="R9" s="51"/>
      <c r="S9" s="77"/>
      <c r="T9" s="77"/>
      <c r="U9" s="77"/>
    </row>
    <row r="10" spans="1:21" s="76" customFormat="1" ht="34.5" customHeight="1" x14ac:dyDescent="0.25">
      <c r="A10" s="23"/>
      <c r="C10" s="149" t="s">
        <v>19</v>
      </c>
      <c r="D10" s="152"/>
      <c r="E10" s="152"/>
      <c r="F10" s="152"/>
      <c r="G10" s="152"/>
      <c r="H10" s="152"/>
      <c r="I10" s="116" t="s">
        <v>3095</v>
      </c>
      <c r="J10" s="153"/>
      <c r="K10" s="154" t="s">
        <v>21</v>
      </c>
      <c r="L10" s="155"/>
      <c r="M10" s="77"/>
      <c r="N10" s="77"/>
      <c r="O10" s="51"/>
      <c r="P10" s="51"/>
      <c r="Q10" s="51"/>
      <c r="R10" s="51"/>
      <c r="S10" s="77"/>
      <c r="T10" s="77"/>
      <c r="U10" s="77"/>
    </row>
    <row r="11" spans="1:21" s="76" customFormat="1" ht="22.5" customHeight="1" x14ac:dyDescent="0.3">
      <c r="A11" s="211">
        <v>5</v>
      </c>
      <c r="B11" s="156">
        <v>1</v>
      </c>
      <c r="C11" s="157" t="s">
        <v>22</v>
      </c>
      <c r="D11" s="158">
        <f>IF(D$10="",,IF(VLOOKUP(D$10,SA_DATA,$A11,FALSE)=0,"NA",VLOOKUP(D$10,SA_DATA,$A11,FALSE)))</f>
        <v>0</v>
      </c>
      <c r="E11" s="158">
        <f t="shared" ref="D11:H20" si="0">IF(E$10="",,VLOOKUP(E$10,SA_DATA,$A11,FALSE))</f>
        <v>0</v>
      </c>
      <c r="F11" s="158">
        <f t="shared" si="0"/>
        <v>0</v>
      </c>
      <c r="G11" s="158">
        <f t="shared" si="0"/>
        <v>0</v>
      </c>
      <c r="H11" s="158">
        <f t="shared" si="0"/>
        <v>0</v>
      </c>
      <c r="I11" s="159" t="str" cm="1">
        <f t="array" ref="I11">IF(OR($D$10="",$D$9="",$K$9&lt;&gt;1),"",IFERROR(IF((AND(D11="",E11="",F11="",G11="",H11="")),"",SUM($D$9:$H$9*D11:H11)),"NA"))</f>
        <v/>
      </c>
      <c r="J11" s="160"/>
      <c r="K11" s="161" t="str">
        <f>IF(OR($D$10="",$D$9="",$K$9&lt;&gt;1),"",IF(AND(I11&gt;=SA_DATA!$H$953,I11&lt;SA_DATA!$H$954),1,IF(I11&lt;SA_DATA!$H$953,2,0)))</f>
        <v/>
      </c>
      <c r="L11" s="124"/>
      <c r="M11" s="119"/>
      <c r="N11" s="77"/>
      <c r="O11" s="51"/>
      <c r="P11" s="51"/>
      <c r="Q11" s="132"/>
      <c r="R11" s="51"/>
      <c r="S11" s="77"/>
      <c r="T11" s="77"/>
      <c r="U11" s="77"/>
    </row>
    <row r="12" spans="1:21" s="76" customFormat="1" ht="22.5" customHeight="1" x14ac:dyDescent="0.3">
      <c r="A12" s="211">
        <v>6</v>
      </c>
      <c r="B12" s="162">
        <v>2</v>
      </c>
      <c r="C12" s="163" t="s">
        <v>23</v>
      </c>
      <c r="D12" s="164">
        <f t="shared" si="0"/>
        <v>0</v>
      </c>
      <c r="E12" s="164">
        <f t="shared" si="0"/>
        <v>0</v>
      </c>
      <c r="F12" s="164">
        <f t="shared" si="0"/>
        <v>0</v>
      </c>
      <c r="G12" s="164">
        <f t="shared" si="0"/>
        <v>0</v>
      </c>
      <c r="H12" s="164">
        <f t="shared" si="0"/>
        <v>0</v>
      </c>
      <c r="I12" s="165" t="str" cm="1">
        <f t="array" ref="I12">IF(OR($D$10="",$D$9="",$K$9&lt;&gt;1),"",IF((AND(D12="",E12="",F12="",G12="",H12="")),"",SUM($D$9:$H$9*D12:H12)))</f>
        <v/>
      </c>
      <c r="J12" s="166"/>
      <c r="K12" s="167" t="str">
        <f>IF(OR($D$10="",$D$9="",$K$9&lt;&gt;1),"",IF(AND(I12&gt;=SA_DATA!$I$953,I12&lt;SA_DATA!$I$954),1,IF(I12&lt;SA_DATA!$I$953,0,2)))</f>
        <v/>
      </c>
      <c r="L12" s="129"/>
      <c r="M12" s="168"/>
      <c r="N12" s="77"/>
      <c r="O12" s="51"/>
      <c r="P12" s="51"/>
      <c r="Q12" s="132"/>
      <c r="R12" s="51"/>
      <c r="S12" s="77"/>
      <c r="T12" s="77"/>
      <c r="U12" s="77"/>
    </row>
    <row r="13" spans="1:21" s="76" customFormat="1" ht="22.5" customHeight="1" x14ac:dyDescent="0.3">
      <c r="A13" s="211">
        <v>7</v>
      </c>
      <c r="B13" s="162">
        <v>3</v>
      </c>
      <c r="C13" s="163" t="s">
        <v>24</v>
      </c>
      <c r="D13" s="164">
        <f t="shared" si="0"/>
        <v>0</v>
      </c>
      <c r="E13" s="164">
        <f t="shared" si="0"/>
        <v>0</v>
      </c>
      <c r="F13" s="164">
        <f t="shared" si="0"/>
        <v>0</v>
      </c>
      <c r="G13" s="164">
        <f t="shared" si="0"/>
        <v>0</v>
      </c>
      <c r="H13" s="164">
        <f t="shared" si="0"/>
        <v>0</v>
      </c>
      <c r="I13" s="165" t="str" cm="1">
        <f t="array" ref="I13">IF(OR($D$10="",$D$9="",$K$9&lt;&gt;1),"",IF((AND(D13="",E13="",F13="",G13="",H13="")),"",SUM($D$9:$H$9*D13:H13)))</f>
        <v/>
      </c>
      <c r="J13" s="166"/>
      <c r="K13" s="167" t="str">
        <f>IF(OR($D$10="",$D$9="",$K$9&lt;&gt;1),"",IF(AND(I13&gt;=SA_DATA!$J$953,I13&lt;SA_DATA!$J$954),1,IF(I13&lt;SA_DATA!$J$953,0,2)))</f>
        <v/>
      </c>
      <c r="L13" s="129"/>
      <c r="M13" s="168"/>
      <c r="N13" s="77"/>
      <c r="O13" s="51"/>
      <c r="P13" s="51"/>
      <c r="Q13" s="132"/>
      <c r="R13" s="51"/>
      <c r="S13" s="77"/>
      <c r="T13" s="77"/>
      <c r="U13" s="77"/>
    </row>
    <row r="14" spans="1:21" s="76" customFormat="1" ht="22.5" customHeight="1" x14ac:dyDescent="0.3">
      <c r="A14" s="211">
        <v>8</v>
      </c>
      <c r="B14" s="162">
        <v>4</v>
      </c>
      <c r="C14" s="163" t="s">
        <v>25</v>
      </c>
      <c r="D14" s="164">
        <f t="shared" si="0"/>
        <v>0</v>
      </c>
      <c r="E14" s="164">
        <f t="shared" si="0"/>
        <v>0</v>
      </c>
      <c r="F14" s="164">
        <f t="shared" si="0"/>
        <v>0</v>
      </c>
      <c r="G14" s="164">
        <f t="shared" si="0"/>
        <v>0</v>
      </c>
      <c r="H14" s="164">
        <f t="shared" si="0"/>
        <v>0</v>
      </c>
      <c r="I14" s="165" t="str" cm="1">
        <f t="array" ref="I14">IF(OR($D$10="",$D$9="",$K$9&lt;&gt;1),"",IF((AND(D14="",E14="",F14="",G14="",H14="")),"",SUM($D$9:$H$9*D14:H14)))</f>
        <v/>
      </c>
      <c r="J14" s="166"/>
      <c r="K14" s="167" t="str">
        <f>IF(OR($D$10="",$D$9="",$K$9&lt;&gt;1),"",IF(AND(I14&gt;=SA_DATA!$K$953,I14&lt;SA_DATA!$K$954),1,IF(I14&lt;SA_DATA!$K$953,0,2)))</f>
        <v/>
      </c>
      <c r="L14" s="129"/>
      <c r="M14" s="119"/>
      <c r="N14" s="77"/>
      <c r="O14" s="51"/>
      <c r="P14" s="51"/>
      <c r="Q14" s="132"/>
      <c r="R14" s="51"/>
      <c r="S14" s="77"/>
      <c r="T14" s="77"/>
      <c r="U14" s="77"/>
    </row>
    <row r="15" spans="1:21" s="76" customFormat="1" ht="22.5" customHeight="1" x14ac:dyDescent="0.3">
      <c r="A15" s="211">
        <v>9</v>
      </c>
      <c r="B15" s="162">
        <v>5</v>
      </c>
      <c r="C15" s="163" t="s">
        <v>26</v>
      </c>
      <c r="D15" s="164">
        <f t="shared" si="0"/>
        <v>0</v>
      </c>
      <c r="E15" s="164">
        <f t="shared" si="0"/>
        <v>0</v>
      </c>
      <c r="F15" s="164">
        <f t="shared" si="0"/>
        <v>0</v>
      </c>
      <c r="G15" s="164">
        <f t="shared" si="0"/>
        <v>0</v>
      </c>
      <c r="H15" s="164">
        <f t="shared" si="0"/>
        <v>0</v>
      </c>
      <c r="I15" s="165" t="str" cm="1">
        <f t="array" ref="I15">IF(OR($D$10="",$D$9="",$K$9&lt;&gt;1),"",IF((AND(D15="",E15="",F15="",G15="",H15="")),"",SUM($D$9:$H$9*D15:H15)))</f>
        <v/>
      </c>
      <c r="J15" s="166"/>
      <c r="K15" s="167" t="str">
        <f>IF(OR($D$10="",$D$9="",$K$9&lt;&gt;1),"",IF(AND(I15&gt;=SA_DATA!$L$953,I15&lt;SA_DATA!$L$954),1,IF(I15&lt;SA_DATA!$L$953,0,2)))</f>
        <v/>
      </c>
      <c r="L15" s="129"/>
      <c r="M15" s="119"/>
      <c r="N15" s="77"/>
      <c r="O15" s="51"/>
      <c r="P15" s="51"/>
      <c r="Q15" s="132"/>
      <c r="R15" s="51"/>
      <c r="S15" s="77"/>
      <c r="T15" s="77"/>
      <c r="U15" s="77"/>
    </row>
    <row r="16" spans="1:21" s="76" customFormat="1" ht="22.5" customHeight="1" x14ac:dyDescent="0.3">
      <c r="A16" s="211">
        <v>10</v>
      </c>
      <c r="B16" s="162">
        <v>6</v>
      </c>
      <c r="C16" s="163" t="s">
        <v>27</v>
      </c>
      <c r="D16" s="164">
        <f t="shared" si="0"/>
        <v>0</v>
      </c>
      <c r="E16" s="164">
        <f t="shared" si="0"/>
        <v>0</v>
      </c>
      <c r="F16" s="164">
        <f t="shared" si="0"/>
        <v>0</v>
      </c>
      <c r="G16" s="164">
        <f t="shared" si="0"/>
        <v>0</v>
      </c>
      <c r="H16" s="164">
        <f t="shared" si="0"/>
        <v>0</v>
      </c>
      <c r="I16" s="165" t="str" cm="1">
        <f t="array" ref="I16">IF(OR($D$10="",$D$9="",$K$9&lt;&gt;1),"",IF((AND(D16="",E16="",F16="",G16="",H16="")),"",SUM($D$9:$H$9*D16:H16)))</f>
        <v/>
      </c>
      <c r="J16" s="166"/>
      <c r="K16" s="167" t="str">
        <f>IF(OR($D$10="",$D$9="",$K$9&lt;&gt;1),"",IF(AND(I16&gt;=SA_DATA!$M$953,I16&lt;SA_DATA!$M$954),1,IF(I16&lt;SA_DATA!$M$953,0,2)))</f>
        <v/>
      </c>
      <c r="L16" s="129"/>
      <c r="M16" s="119"/>
      <c r="N16" s="77"/>
      <c r="O16" s="51"/>
      <c r="P16" s="51"/>
      <c r="Q16" s="132"/>
      <c r="R16" s="51"/>
      <c r="S16" s="77"/>
      <c r="T16" s="77"/>
      <c r="U16" s="77"/>
    </row>
    <row r="17" spans="1:29" s="76" customFormat="1" ht="22.5" customHeight="1" x14ac:dyDescent="0.3">
      <c r="A17" s="211">
        <v>11</v>
      </c>
      <c r="B17" s="162">
        <v>7</v>
      </c>
      <c r="C17" s="163" t="s">
        <v>28</v>
      </c>
      <c r="D17" s="164">
        <f>IF(D$10="",,VLOOKUP(D$10,SA_DATA,$A17,FALSE))</f>
        <v>0</v>
      </c>
      <c r="E17" s="164">
        <f t="shared" si="0"/>
        <v>0</v>
      </c>
      <c r="F17" s="164">
        <f t="shared" si="0"/>
        <v>0</v>
      </c>
      <c r="G17" s="164">
        <f t="shared" si="0"/>
        <v>0</v>
      </c>
      <c r="H17" s="164">
        <f t="shared" si="0"/>
        <v>0</v>
      </c>
      <c r="I17" s="165" t="str" cm="1">
        <f t="array" ref="I17">IF(OR($D$10="",$D$9="",$K$9&lt;&gt;1),"",IF((AND(D17="",E17="",F17="",G17="",H17="")),"",SUM($D$9:$H$9*D17:H17)))</f>
        <v/>
      </c>
      <c r="J17" s="166"/>
      <c r="K17" s="167" t="str">
        <f>IF(OR($D$10="",$D$9="",$K$9&lt;&gt;1),"",IF(AND($I17&lt;=0,$I17&gt;=-0.075),1,IF($I17&lt;-0.075,2,0)))</f>
        <v/>
      </c>
      <c r="L17" s="129"/>
      <c r="M17" s="119"/>
      <c r="N17" s="77"/>
      <c r="O17" s="51"/>
      <c r="P17" s="51"/>
      <c r="Q17" s="132"/>
      <c r="R17" s="51"/>
      <c r="S17" s="77"/>
      <c r="T17" s="77"/>
      <c r="U17" s="77"/>
    </row>
    <row r="18" spans="1:29" s="76" customFormat="1" ht="22.5" customHeight="1" x14ac:dyDescent="0.3">
      <c r="A18" s="211">
        <v>12</v>
      </c>
      <c r="B18" s="162">
        <v>8</v>
      </c>
      <c r="C18" s="163" t="s">
        <v>29</v>
      </c>
      <c r="D18" s="164">
        <f t="shared" si="0"/>
        <v>0</v>
      </c>
      <c r="E18" s="164">
        <f t="shared" si="0"/>
        <v>0</v>
      </c>
      <c r="F18" s="164">
        <f t="shared" si="0"/>
        <v>0</v>
      </c>
      <c r="G18" s="164">
        <f t="shared" si="0"/>
        <v>0</v>
      </c>
      <c r="H18" s="164">
        <f t="shared" si="0"/>
        <v>0</v>
      </c>
      <c r="I18" s="165" t="str" cm="1">
        <f t="array" ref="I18">IF(OR($D$10="",$D$9="",$K$9&lt;&gt;1),"",IF((AND(D18="",E18="",F18="",G18="",H18="")),"",SUM($D$9:$H$9*D18:H18)))</f>
        <v/>
      </c>
      <c r="J18" s="166"/>
      <c r="K18" s="167" t="str">
        <f>IF(OR($D$10="",$D$9="",$K$9&lt;&gt;1),"",IF(AND(I18&gt;=SA_DATA!$O$953,I18&lt;SA_DATA!$O$954),1,IF(I18&lt;SA_DATA!$O$953,0,2)))</f>
        <v/>
      </c>
      <c r="L18" s="129"/>
      <c r="M18" s="119"/>
      <c r="N18" s="77"/>
      <c r="O18" s="51"/>
      <c r="P18" s="51"/>
      <c r="Q18" s="132"/>
      <c r="R18" s="51"/>
      <c r="S18" s="77"/>
      <c r="T18" s="77"/>
      <c r="U18" s="77"/>
    </row>
    <row r="19" spans="1:29" s="76" customFormat="1" ht="22.5" customHeight="1" x14ac:dyDescent="0.3">
      <c r="A19" s="211">
        <v>13</v>
      </c>
      <c r="B19" s="162">
        <v>9</v>
      </c>
      <c r="C19" s="163" t="s">
        <v>30</v>
      </c>
      <c r="D19" s="164">
        <f t="shared" si="0"/>
        <v>0</v>
      </c>
      <c r="E19" s="164">
        <f t="shared" si="0"/>
        <v>0</v>
      </c>
      <c r="F19" s="164">
        <f t="shared" si="0"/>
        <v>0</v>
      </c>
      <c r="G19" s="164">
        <f t="shared" si="0"/>
        <v>0</v>
      </c>
      <c r="H19" s="164">
        <f t="shared" si="0"/>
        <v>0</v>
      </c>
      <c r="I19" s="165" t="str" cm="1">
        <f t="array" ref="I19">IF(OR($D$10="",$D$9="",$K$9&lt;&gt;1),"",IF((AND(D19="",E19="",F19="",G19="",H19="")),"",SUM($D$9:$H$9*D19:H19)))</f>
        <v/>
      </c>
      <c r="J19" s="166"/>
      <c r="K19" s="167" t="str">
        <f>IF(OR($D$10="",$D$9="",$K$9&lt;&gt;1),"",IF(AND(I19&gt;=SA_DATA!$P$953,I19&lt;SA_DATA!$P$954),1,IF(I19&lt;SA_DATA!$P$953,0,2)))</f>
        <v/>
      </c>
      <c r="L19" s="129"/>
      <c r="M19" s="119"/>
      <c r="N19" s="77"/>
      <c r="O19" s="51"/>
      <c r="P19" s="51"/>
      <c r="Q19" s="132"/>
      <c r="R19" s="51"/>
      <c r="S19" s="77"/>
      <c r="T19" s="77"/>
      <c r="U19" s="77"/>
    </row>
    <row r="20" spans="1:29" s="76" customFormat="1" ht="22.5" customHeight="1" thickBot="1" x14ac:dyDescent="0.35">
      <c r="A20" s="211">
        <v>14</v>
      </c>
      <c r="B20" s="134">
        <v>10</v>
      </c>
      <c r="C20" s="169" t="s">
        <v>31</v>
      </c>
      <c r="D20" s="170">
        <f t="shared" si="0"/>
        <v>0</v>
      </c>
      <c r="E20" s="170">
        <f t="shared" si="0"/>
        <v>0</v>
      </c>
      <c r="F20" s="170">
        <f t="shared" si="0"/>
        <v>0</v>
      </c>
      <c r="G20" s="170">
        <f t="shared" si="0"/>
        <v>0</v>
      </c>
      <c r="H20" s="170">
        <f t="shared" si="0"/>
        <v>0</v>
      </c>
      <c r="I20" s="135" t="str" cm="1">
        <f t="array" ref="I20">IF(OR($D$10="",$D$9="",$K$9&lt;&gt;1),"",IF((AND(D20="",E20="",F20="",G20="",H20="")),"",SUM($D$9:$H$9*D20:H20)))</f>
        <v/>
      </c>
      <c r="J20" s="166"/>
      <c r="K20" s="167" t="str">
        <f>IF(OR($D$10="",$D$9="",$K$9&lt;&gt;1),"",IF(AND(I20&gt;=SA_DATA!$Q$953,I20&lt;SA_DATA!$Q$954),1,IF(I20&lt;SA_DATA!$Q$953,0,2)))</f>
        <v/>
      </c>
      <c r="L20" s="129"/>
      <c r="M20" s="119"/>
      <c r="N20" s="77"/>
      <c r="O20" s="51"/>
      <c r="P20" s="51"/>
      <c r="Q20" s="132"/>
      <c r="R20" s="51"/>
      <c r="S20" s="77"/>
      <c r="T20" s="77"/>
      <c r="U20" s="77"/>
    </row>
    <row r="21" spans="1:29" s="172" customFormat="1" ht="23.25" customHeight="1" thickBot="1" x14ac:dyDescent="0.35">
      <c r="A21" s="171"/>
      <c r="C21" s="173"/>
      <c r="D21" s="174"/>
      <c r="E21" s="174"/>
      <c r="F21" s="174"/>
      <c r="G21" s="174"/>
      <c r="H21" s="174"/>
      <c r="I21" s="174" t="s">
        <v>32</v>
      </c>
      <c r="K21" s="175" t="str">
        <f>IF(D10="","",SUM(K11:K20))</f>
        <v/>
      </c>
      <c r="M21" s="176"/>
      <c r="N21" s="176"/>
      <c r="O21" s="131"/>
      <c r="P21" s="131"/>
      <c r="Q21" s="131"/>
      <c r="R21" s="131"/>
      <c r="S21" s="176"/>
      <c r="T21" s="176"/>
      <c r="U21" s="176"/>
    </row>
    <row r="22" spans="1:29" s="178" customFormat="1" ht="21" x14ac:dyDescent="0.3">
      <c r="A22" s="177"/>
      <c r="C22" s="179"/>
      <c r="D22" s="180"/>
      <c r="E22" s="180"/>
      <c r="F22" s="180"/>
      <c r="G22" s="180"/>
      <c r="H22" s="180"/>
      <c r="I22" s="180"/>
      <c r="K22" s="180"/>
      <c r="M22" s="181"/>
      <c r="N22" s="181"/>
      <c r="O22" s="182"/>
      <c r="P22" s="182"/>
      <c r="Q22" s="182"/>
      <c r="R22" s="182"/>
      <c r="S22" s="181"/>
      <c r="T22" s="181"/>
      <c r="U22" s="181"/>
    </row>
    <row r="23" spans="1:29" s="110" customFormat="1" ht="23.25" customHeight="1" thickBot="1" x14ac:dyDescent="0.35">
      <c r="A23" s="108"/>
      <c r="B23" s="109" t="s">
        <v>33</v>
      </c>
      <c r="D23" s="111"/>
      <c r="E23" s="111"/>
      <c r="F23" s="111"/>
      <c r="G23" s="111"/>
      <c r="H23" s="111"/>
      <c r="I23" s="111"/>
      <c r="J23" s="111"/>
      <c r="K23" s="112"/>
      <c r="L23" s="113"/>
      <c r="M23" s="114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</row>
    <row r="24" spans="1:29" s="76" customFormat="1" ht="34.5" customHeight="1" thickBot="1" x14ac:dyDescent="0.35">
      <c r="A24" s="211">
        <f>A20+1</f>
        <v>15</v>
      </c>
      <c r="B24" s="204"/>
      <c r="C24" s="205"/>
      <c r="D24" s="116" t="str">
        <f>I10</f>
        <v>Total Service Area 
(Wtd. Avg.)</v>
      </c>
      <c r="E24" s="116" t="s">
        <v>34</v>
      </c>
      <c r="F24" s="117"/>
      <c r="G24" s="85"/>
      <c r="H24" s="85"/>
      <c r="I24" s="85"/>
      <c r="J24" s="85"/>
      <c r="K24" s="118"/>
      <c r="L24" s="118"/>
      <c r="M24" s="119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</row>
    <row r="25" spans="1:29" ht="22.5" customHeight="1" x14ac:dyDescent="0.3">
      <c r="A25" s="212">
        <f>A11</f>
        <v>5</v>
      </c>
      <c r="B25" s="156">
        <v>1</v>
      </c>
      <c r="C25" s="157" t="s">
        <v>22</v>
      </c>
      <c r="D25" s="159" t="str">
        <f>I11</f>
        <v/>
      </c>
      <c r="E25" s="159">
        <f t="shared" ref="E25:E34" si="1">VLOOKUP("Iowa",SA_DATA,$A25,FALSE)</f>
        <v>75059</v>
      </c>
      <c r="F25" s="124"/>
      <c r="K25" s="120"/>
      <c r="L25" s="120"/>
      <c r="M25" s="119"/>
      <c r="N25" s="119"/>
      <c r="O25" s="119"/>
      <c r="P25" s="119"/>
      <c r="Q25" s="119"/>
      <c r="R25" s="119"/>
      <c r="S25" s="119"/>
      <c r="T25" s="125"/>
      <c r="U25" s="125"/>
      <c r="V25" s="119"/>
      <c r="W25" s="119"/>
      <c r="X25" s="119"/>
      <c r="Y25" s="119"/>
      <c r="Z25" s="119"/>
      <c r="AA25" s="119"/>
      <c r="AB25" s="119"/>
      <c r="AC25" s="119"/>
    </row>
    <row r="26" spans="1:29" ht="22.5" customHeight="1" x14ac:dyDescent="0.3">
      <c r="A26" s="212">
        <f t="shared" ref="A26:A34" si="2">A12</f>
        <v>6</v>
      </c>
      <c r="B26" s="162">
        <v>2</v>
      </c>
      <c r="C26" s="163" t="s">
        <v>23</v>
      </c>
      <c r="D26" s="165" t="str">
        <f t="shared" ref="D26:D34" si="3">I12</f>
        <v/>
      </c>
      <c r="E26" s="165">
        <f t="shared" si="1"/>
        <v>0.111</v>
      </c>
      <c r="F26" s="129"/>
      <c r="K26" s="120"/>
      <c r="L26" s="120"/>
      <c r="M26" s="119"/>
      <c r="N26" s="119"/>
      <c r="O26" s="119"/>
      <c r="P26" s="119"/>
      <c r="Q26" s="119"/>
      <c r="R26" s="119"/>
      <c r="S26" s="119"/>
      <c r="T26" s="119"/>
      <c r="U26" s="125"/>
      <c r="V26" s="119"/>
      <c r="W26" s="119"/>
      <c r="X26" s="119"/>
      <c r="Y26" s="119"/>
      <c r="Z26" s="119"/>
      <c r="AA26" s="119"/>
      <c r="AB26" s="119"/>
      <c r="AC26" s="119"/>
    </row>
    <row r="27" spans="1:29" ht="22.5" customHeight="1" x14ac:dyDescent="0.3">
      <c r="A27" s="212">
        <f t="shared" si="2"/>
        <v>7</v>
      </c>
      <c r="B27" s="162">
        <v>3</v>
      </c>
      <c r="C27" s="163" t="s">
        <v>24</v>
      </c>
      <c r="D27" s="165" t="str">
        <f t="shared" si="3"/>
        <v/>
      </c>
      <c r="E27" s="165">
        <f t="shared" si="1"/>
        <v>9.72214938432341E-2</v>
      </c>
      <c r="F27" s="129"/>
      <c r="K27" s="120"/>
      <c r="L27" s="120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</row>
    <row r="28" spans="1:29" ht="22.5" customHeight="1" x14ac:dyDescent="0.3">
      <c r="A28" s="212">
        <f t="shared" si="2"/>
        <v>8</v>
      </c>
      <c r="B28" s="162">
        <v>4</v>
      </c>
      <c r="C28" s="163" t="s">
        <v>25</v>
      </c>
      <c r="D28" s="165" t="str">
        <f t="shared" si="3"/>
        <v/>
      </c>
      <c r="E28" s="165">
        <f t="shared" si="1"/>
        <v>4.0075031902999603E-2</v>
      </c>
      <c r="F28" s="129"/>
      <c r="K28" s="120"/>
      <c r="L28" s="120"/>
      <c r="M28" s="26"/>
      <c r="N28" s="183"/>
      <c r="S28" s="131"/>
      <c r="T28" s="26"/>
      <c r="U28" s="26"/>
      <c r="V28" s="26"/>
      <c r="W28" s="26"/>
      <c r="X28" s="26"/>
      <c r="Y28" s="119"/>
      <c r="Z28" s="119"/>
      <c r="AA28" s="119"/>
      <c r="AB28" s="119"/>
      <c r="AC28" s="119"/>
    </row>
    <row r="29" spans="1:29" ht="22.5" customHeight="1" x14ac:dyDescent="0.3">
      <c r="A29" s="212">
        <f t="shared" si="2"/>
        <v>9</v>
      </c>
      <c r="B29" s="162">
        <v>5</v>
      </c>
      <c r="C29" s="163" t="s">
        <v>26</v>
      </c>
      <c r="D29" s="165" t="str">
        <f t="shared" si="3"/>
        <v/>
      </c>
      <c r="E29" s="165">
        <f t="shared" si="1"/>
        <v>3.5999999999999997E-2</v>
      </c>
      <c r="F29" s="129"/>
      <c r="K29" s="120"/>
      <c r="L29" s="120"/>
      <c r="M29" s="26"/>
      <c r="N29" s="26"/>
      <c r="S29" s="26"/>
      <c r="T29" s="26"/>
      <c r="U29" s="26"/>
      <c r="V29" s="26"/>
      <c r="W29" s="26"/>
      <c r="X29" s="26"/>
      <c r="Y29" s="119"/>
      <c r="Z29" s="119"/>
      <c r="AA29" s="119"/>
      <c r="AB29" s="119"/>
      <c r="AC29" s="119"/>
    </row>
    <row r="30" spans="1:29" ht="22.5" customHeight="1" x14ac:dyDescent="0.3">
      <c r="A30" s="212">
        <f t="shared" si="2"/>
        <v>10</v>
      </c>
      <c r="B30" s="162">
        <v>6</v>
      </c>
      <c r="C30" s="163" t="s">
        <v>27</v>
      </c>
      <c r="D30" s="165" t="str">
        <f t="shared" si="3"/>
        <v/>
      </c>
      <c r="E30" s="165">
        <f t="shared" si="1"/>
        <v>0.33600000000000002</v>
      </c>
      <c r="F30" s="129"/>
      <c r="K30" s="120"/>
      <c r="L30" s="120"/>
      <c r="M30" s="26"/>
      <c r="N30" s="26"/>
      <c r="O30" s="215" t="s">
        <v>35</v>
      </c>
      <c r="P30" s="215" t="s">
        <v>36</v>
      </c>
      <c r="Q30" s="215" t="s">
        <v>37</v>
      </c>
      <c r="R30" s="215" t="s">
        <v>38</v>
      </c>
      <c r="S30" s="131"/>
      <c r="T30" s="26"/>
      <c r="U30" s="26"/>
      <c r="V30" s="26"/>
      <c r="W30" s="26"/>
      <c r="X30" s="26"/>
      <c r="Y30" s="119"/>
      <c r="Z30" s="119"/>
      <c r="AA30" s="119"/>
      <c r="AB30" s="119"/>
      <c r="AC30" s="119"/>
    </row>
    <row r="31" spans="1:29" ht="22.5" customHeight="1" x14ac:dyDescent="0.3">
      <c r="A31" s="212">
        <f t="shared" si="2"/>
        <v>11</v>
      </c>
      <c r="B31" s="162">
        <v>7</v>
      </c>
      <c r="C31" s="163" t="s">
        <v>28</v>
      </c>
      <c r="D31" s="165" t="str">
        <f t="shared" si="3"/>
        <v/>
      </c>
      <c r="E31" s="165">
        <f t="shared" si="1"/>
        <v>4.72742014637164E-2</v>
      </c>
      <c r="F31" s="129"/>
      <c r="K31" s="120"/>
      <c r="L31" s="120"/>
      <c r="M31" s="26"/>
      <c r="N31" s="26"/>
      <c r="O31" s="216" t="e">
        <f>(_xlfn.PERCENTRANK.INC(SA_DATA!$H$6:$H$946,I11))*10</f>
        <v>#VALUE!</v>
      </c>
      <c r="P31" s="217">
        <v>10</v>
      </c>
      <c r="Q31" s="216" t="e">
        <f t="shared" ref="Q31:Q40" si="4">IF(P31-((10-O31)+(R31))&lt;0,0,P31-((10-O31)+(R31)))</f>
        <v>#VALUE!</v>
      </c>
      <c r="R31" s="215">
        <v>0.15</v>
      </c>
      <c r="S31" s="26"/>
      <c r="T31" s="51"/>
      <c r="U31" s="26"/>
      <c r="V31" s="26"/>
      <c r="W31" s="26"/>
      <c r="X31" s="26"/>
      <c r="Y31" s="119"/>
      <c r="Z31" s="119"/>
      <c r="AA31" s="119"/>
      <c r="AB31" s="119"/>
      <c r="AC31" s="119"/>
    </row>
    <row r="32" spans="1:29" ht="22.5" customHeight="1" x14ac:dyDescent="0.3">
      <c r="A32" s="212">
        <f t="shared" si="2"/>
        <v>12</v>
      </c>
      <c r="B32" s="162">
        <v>8</v>
      </c>
      <c r="C32" s="163" t="s">
        <v>29</v>
      </c>
      <c r="D32" s="165" t="str">
        <f t="shared" si="3"/>
        <v/>
      </c>
      <c r="E32" s="165">
        <f t="shared" si="1"/>
        <v>0.36744533456135098</v>
      </c>
      <c r="F32" s="129"/>
      <c r="K32" s="120"/>
      <c r="L32" s="120"/>
      <c r="M32" s="26"/>
      <c r="N32" s="26"/>
      <c r="O32" s="216" t="e">
        <f>(_xlfn.PERCENTRANK.INC(SA_DATA!$I$6:$I$946,I12))*10</f>
        <v>#VALUE!</v>
      </c>
      <c r="P32" s="217">
        <v>10</v>
      </c>
      <c r="Q32" s="216" t="e">
        <f t="shared" si="4"/>
        <v>#VALUE!</v>
      </c>
      <c r="R32" s="215">
        <v>0.15</v>
      </c>
      <c r="S32" s="26"/>
      <c r="T32" s="51"/>
      <c r="U32" s="26"/>
      <c r="V32" s="26"/>
      <c r="W32" s="26"/>
      <c r="X32" s="26"/>
      <c r="Y32" s="119"/>
      <c r="Z32" s="119"/>
      <c r="AA32" s="119"/>
      <c r="AB32" s="119"/>
      <c r="AC32" s="119"/>
    </row>
    <row r="33" spans="1:29" ht="22.5" customHeight="1" x14ac:dyDescent="0.3">
      <c r="A33" s="212">
        <f t="shared" si="2"/>
        <v>13</v>
      </c>
      <c r="B33" s="162">
        <v>9</v>
      </c>
      <c r="C33" s="163" t="s">
        <v>30</v>
      </c>
      <c r="D33" s="165" t="str">
        <f t="shared" si="3"/>
        <v/>
      </c>
      <c r="E33" s="165">
        <f t="shared" si="1"/>
        <v>0.10103157893272501</v>
      </c>
      <c r="F33" s="129"/>
      <c r="K33" s="120"/>
      <c r="L33" s="120"/>
      <c r="M33" s="26"/>
      <c r="N33" s="26"/>
      <c r="O33" s="216" t="e">
        <f>(_xlfn.PERCENTRANK.INC(SA_DATA!$J$6:$J$946,I13))*10</f>
        <v>#VALUE!</v>
      </c>
      <c r="P33" s="217">
        <v>10</v>
      </c>
      <c r="Q33" s="216" t="e">
        <f t="shared" si="4"/>
        <v>#VALUE!</v>
      </c>
      <c r="R33" s="215">
        <v>0.15</v>
      </c>
      <c r="S33" s="26"/>
      <c r="T33" s="51"/>
      <c r="U33" s="26"/>
      <c r="V33" s="26"/>
      <c r="W33" s="26"/>
      <c r="X33" s="26"/>
      <c r="Y33" s="119"/>
      <c r="Z33" s="119"/>
      <c r="AA33" s="119"/>
      <c r="AB33" s="119"/>
      <c r="AC33" s="119"/>
    </row>
    <row r="34" spans="1:29" ht="22.5" customHeight="1" thickBot="1" x14ac:dyDescent="0.35">
      <c r="A34" s="212">
        <f t="shared" si="2"/>
        <v>14</v>
      </c>
      <c r="B34" s="134">
        <v>10</v>
      </c>
      <c r="C34" s="169" t="s">
        <v>31</v>
      </c>
      <c r="D34" s="135" t="str">
        <f t="shared" si="3"/>
        <v/>
      </c>
      <c r="E34" s="135">
        <f t="shared" si="1"/>
        <v>0.23681944384274001</v>
      </c>
      <c r="F34" s="129"/>
      <c r="K34" s="120"/>
      <c r="L34" s="120"/>
      <c r="M34" s="26"/>
      <c r="N34" s="26"/>
      <c r="O34" s="216" t="e">
        <f>(_xlfn.PERCENTRANK.INC(SA_DATA!$K$6:$K$946,I14))*10</f>
        <v>#VALUE!</v>
      </c>
      <c r="P34" s="217">
        <v>10</v>
      </c>
      <c r="Q34" s="216" t="e">
        <f t="shared" si="4"/>
        <v>#VALUE!</v>
      </c>
      <c r="R34" s="215">
        <v>0.15</v>
      </c>
      <c r="S34" s="26"/>
      <c r="T34" s="51"/>
      <c r="U34" s="26"/>
      <c r="V34" s="26"/>
      <c r="W34" s="26"/>
      <c r="X34" s="26"/>
      <c r="Y34" s="119"/>
      <c r="Z34" s="119"/>
      <c r="AA34" s="119"/>
      <c r="AB34" s="119"/>
      <c r="AC34" s="119"/>
    </row>
    <row r="35" spans="1:29" x14ac:dyDescent="0.3">
      <c r="F35" s="129"/>
      <c r="K35" s="120"/>
      <c r="L35" s="120"/>
      <c r="M35" s="26"/>
      <c r="N35" s="26"/>
      <c r="O35" s="216" t="e">
        <f>(_xlfn.PERCENTRANK.INC(SA_DATA!$L$6:$L$946,I15))*10</f>
        <v>#VALUE!</v>
      </c>
      <c r="P35" s="217">
        <v>10</v>
      </c>
      <c r="Q35" s="216" t="e">
        <f t="shared" si="4"/>
        <v>#VALUE!</v>
      </c>
      <c r="R35" s="215">
        <v>0.15</v>
      </c>
      <c r="S35" s="26"/>
      <c r="T35" s="51"/>
      <c r="U35" s="26"/>
      <c r="V35" s="26"/>
      <c r="W35" s="26"/>
      <c r="X35" s="26"/>
      <c r="Y35" s="119"/>
      <c r="Z35" s="119"/>
      <c r="AA35" s="119"/>
      <c r="AB35" s="119"/>
      <c r="AC35" s="119"/>
    </row>
    <row r="36" spans="1:29" x14ac:dyDescent="0.3">
      <c r="K36" s="119"/>
      <c r="L36" s="119"/>
      <c r="M36" s="26"/>
      <c r="N36" s="26"/>
      <c r="O36" s="216" t="e">
        <f>(_xlfn.PERCENTRANK.INC(SA_DATA!$M$6:$M$946,I16))*10</f>
        <v>#VALUE!</v>
      </c>
      <c r="P36" s="217">
        <v>10</v>
      </c>
      <c r="Q36" s="216" t="e">
        <f t="shared" si="4"/>
        <v>#VALUE!</v>
      </c>
      <c r="R36" s="215">
        <v>0.15</v>
      </c>
      <c r="S36" s="51"/>
      <c r="T36" s="51"/>
      <c r="U36" s="26"/>
      <c r="V36" s="26"/>
      <c r="W36" s="26"/>
      <c r="X36" s="26"/>
      <c r="Y36" s="119"/>
      <c r="Z36" s="119"/>
      <c r="AA36" s="119"/>
      <c r="AB36" s="119"/>
      <c r="AC36" s="119"/>
    </row>
    <row r="37" spans="1:29" x14ac:dyDescent="0.3">
      <c r="K37" s="137"/>
      <c r="L37" s="119"/>
      <c r="M37" s="26"/>
      <c r="N37" s="26"/>
      <c r="O37" s="216" t="e">
        <f>(_xlfn.PERCENTRANK.INC(SA_DATA!$N$6:$N$946,I17))*10</f>
        <v>#VALUE!</v>
      </c>
      <c r="P37" s="217">
        <v>10</v>
      </c>
      <c r="Q37" s="216" t="e">
        <f t="shared" si="4"/>
        <v>#VALUE!</v>
      </c>
      <c r="R37" s="215">
        <v>0.15</v>
      </c>
      <c r="S37" s="51"/>
      <c r="T37" s="51"/>
      <c r="U37" s="26"/>
      <c r="V37" s="26"/>
      <c r="W37" s="26"/>
      <c r="X37" s="26"/>
      <c r="Y37" s="119"/>
      <c r="Z37" s="119"/>
      <c r="AA37" s="119"/>
      <c r="AB37" s="119"/>
      <c r="AC37" s="119"/>
    </row>
    <row r="38" spans="1:29" x14ac:dyDescent="0.3">
      <c r="K38" s="119"/>
      <c r="L38" s="119"/>
      <c r="M38" s="26"/>
      <c r="N38" s="26"/>
      <c r="O38" s="216" t="e">
        <f>(_xlfn.PERCENTRANK.INC(SA_DATA!$O$6:$O$946,I18))*10</f>
        <v>#VALUE!</v>
      </c>
      <c r="P38" s="217">
        <v>10</v>
      </c>
      <c r="Q38" s="216" t="e">
        <f t="shared" si="4"/>
        <v>#VALUE!</v>
      </c>
      <c r="R38" s="215">
        <v>0.15</v>
      </c>
      <c r="S38" s="51"/>
      <c r="T38" s="51"/>
      <c r="U38" s="26"/>
      <c r="V38" s="26"/>
      <c r="W38" s="26"/>
      <c r="X38" s="26"/>
      <c r="Y38" s="119"/>
      <c r="Z38" s="119"/>
      <c r="AA38" s="119"/>
      <c r="AB38" s="119"/>
      <c r="AC38" s="119"/>
    </row>
    <row r="39" spans="1:29" x14ac:dyDescent="0.3">
      <c r="K39" s="119"/>
      <c r="L39" s="119"/>
      <c r="M39" s="26"/>
      <c r="N39" s="26"/>
      <c r="O39" s="216" t="e">
        <f>(_xlfn.PERCENTRANK.INC(SA_DATA!$P$6:$P$946,I19))*10</f>
        <v>#VALUE!</v>
      </c>
      <c r="P39" s="217">
        <v>10</v>
      </c>
      <c r="Q39" s="216" t="e">
        <f t="shared" si="4"/>
        <v>#VALUE!</v>
      </c>
      <c r="R39" s="215">
        <v>0.15</v>
      </c>
      <c r="S39" s="51"/>
      <c r="T39" s="51"/>
      <c r="U39" s="26"/>
      <c r="V39" s="26"/>
      <c r="W39" s="26"/>
      <c r="X39" s="26"/>
      <c r="Y39" s="119"/>
      <c r="Z39" s="119"/>
      <c r="AA39" s="119"/>
      <c r="AB39" s="119"/>
      <c r="AC39" s="119"/>
    </row>
    <row r="40" spans="1:29" x14ac:dyDescent="0.3">
      <c r="K40" s="119"/>
      <c r="L40" s="119"/>
      <c r="M40" s="26"/>
      <c r="N40" s="26"/>
      <c r="O40" s="216" t="e">
        <f>(_xlfn.PERCENTRANK.INC(SA_DATA!$Q$6:$Q$946,I20))*10</f>
        <v>#VALUE!</v>
      </c>
      <c r="P40" s="217">
        <v>10</v>
      </c>
      <c r="Q40" s="216" t="e">
        <f t="shared" si="4"/>
        <v>#VALUE!</v>
      </c>
      <c r="R40" s="215">
        <v>0.15</v>
      </c>
      <c r="S40" s="51"/>
      <c r="T40" s="51"/>
      <c r="U40" s="26"/>
      <c r="V40" s="26"/>
      <c r="W40" s="26"/>
      <c r="X40" s="26"/>
      <c r="Y40" s="119"/>
      <c r="Z40" s="119"/>
      <c r="AA40" s="119"/>
      <c r="AB40" s="119"/>
      <c r="AC40" s="119"/>
    </row>
    <row r="41" spans="1:29" x14ac:dyDescent="0.3">
      <c r="K41" s="119"/>
      <c r="L41" s="119"/>
      <c r="M41" s="26"/>
      <c r="N41" s="26"/>
      <c r="O41" s="132"/>
      <c r="P41" s="133"/>
      <c r="Q41" s="132"/>
      <c r="R41" s="132"/>
      <c r="S41" s="51"/>
      <c r="T41" s="51"/>
      <c r="U41" s="26"/>
      <c r="V41" s="26"/>
      <c r="W41" s="26"/>
      <c r="X41" s="26"/>
      <c r="Y41" s="119"/>
      <c r="Z41" s="119"/>
      <c r="AA41" s="119"/>
      <c r="AB41" s="119"/>
      <c r="AC41" s="119"/>
    </row>
    <row r="42" spans="1:29" x14ac:dyDescent="0.3">
      <c r="K42" s="119"/>
      <c r="L42" s="119"/>
      <c r="M42" s="26"/>
      <c r="N42" s="26"/>
      <c r="S42" s="26"/>
      <c r="T42" s="26"/>
      <c r="U42" s="26"/>
      <c r="V42" s="26"/>
      <c r="W42" s="26"/>
      <c r="X42" s="26"/>
      <c r="Y42" s="119"/>
      <c r="Z42" s="119"/>
      <c r="AA42" s="119"/>
      <c r="AB42" s="119"/>
      <c r="AC42" s="119"/>
    </row>
    <row r="43" spans="1:29" x14ac:dyDescent="0.3">
      <c r="K43" s="119"/>
      <c r="L43" s="119"/>
      <c r="M43" s="26"/>
      <c r="N43" s="26"/>
      <c r="S43" s="26"/>
      <c r="T43" s="26"/>
      <c r="U43" s="26"/>
      <c r="V43" s="26"/>
      <c r="W43" s="26"/>
      <c r="X43" s="26"/>
      <c r="Y43" s="119"/>
      <c r="Z43" s="119"/>
      <c r="AA43" s="119"/>
      <c r="AB43" s="119"/>
      <c r="AC43" s="119"/>
    </row>
    <row r="44" spans="1:29" x14ac:dyDescent="0.3">
      <c r="K44" s="119"/>
      <c r="L44" s="119"/>
      <c r="M44" s="26"/>
      <c r="N44" s="26"/>
      <c r="O44" s="215" t="s">
        <v>39</v>
      </c>
      <c r="P44" s="215" t="s">
        <v>40</v>
      </c>
      <c r="Q44" s="215" t="s">
        <v>41</v>
      </c>
      <c r="R44" s="215" t="s">
        <v>42</v>
      </c>
      <c r="S44" s="26"/>
      <c r="T44" s="26"/>
      <c r="U44" s="26"/>
      <c r="V44" s="26"/>
      <c r="W44" s="26"/>
      <c r="X44" s="26"/>
      <c r="Y44" s="119"/>
      <c r="Z44" s="119"/>
      <c r="AA44" s="119"/>
      <c r="AB44" s="119"/>
      <c r="AC44" s="119"/>
    </row>
    <row r="45" spans="1:29" x14ac:dyDescent="0.3">
      <c r="K45" s="119"/>
      <c r="L45" s="119"/>
      <c r="M45" s="26"/>
      <c r="N45" s="26"/>
      <c r="O45" s="216">
        <f>(_xlfn.PERCENTRANK.INC(SA_DATA!$H$6:$H$946,E25))*10</f>
        <v>6.97</v>
      </c>
      <c r="P45" s="217">
        <v>10</v>
      </c>
      <c r="Q45" s="216">
        <f t="shared" ref="Q45:Q54" si="5">IF(P31-((10-O45)+(R31))&lt;0,0,P31-((10-O45)+(R31)))</f>
        <v>6.82</v>
      </c>
      <c r="R45" s="215">
        <v>0.15</v>
      </c>
      <c r="S45" s="26"/>
      <c r="T45" s="26"/>
      <c r="U45" s="26"/>
      <c r="V45" s="26"/>
      <c r="W45" s="26"/>
      <c r="X45" s="26"/>
      <c r="Y45" s="119"/>
      <c r="Z45" s="119"/>
      <c r="AA45" s="119"/>
      <c r="AB45" s="119"/>
      <c r="AC45" s="119"/>
    </row>
    <row r="46" spans="1:29" x14ac:dyDescent="0.3">
      <c r="K46" s="119"/>
      <c r="L46" s="119"/>
      <c r="M46" s="26"/>
      <c r="N46" s="26"/>
      <c r="O46" s="216">
        <f>(_xlfn.PERCENTRANK.INC(SA_DATA!$I$6:$I$946,E26))*10</f>
        <v>5.9499999999999993</v>
      </c>
      <c r="P46" s="217">
        <v>10</v>
      </c>
      <c r="Q46" s="216">
        <f t="shared" si="5"/>
        <v>5.7999999999999989</v>
      </c>
      <c r="R46" s="215">
        <v>0.15</v>
      </c>
      <c r="S46" s="26"/>
      <c r="T46" s="26"/>
      <c r="U46" s="26"/>
      <c r="V46" s="26"/>
      <c r="W46" s="26"/>
      <c r="X46" s="26"/>
      <c r="Y46" s="119"/>
      <c r="Z46" s="119"/>
      <c r="AA46" s="119"/>
      <c r="AB46" s="119"/>
      <c r="AC46" s="119"/>
    </row>
    <row r="47" spans="1:29" x14ac:dyDescent="0.3">
      <c r="K47" s="119"/>
      <c r="L47" s="119"/>
      <c r="M47" s="26"/>
      <c r="N47" s="26"/>
      <c r="O47" s="216">
        <f>(_xlfn.PERCENTRANK.INC(SA_DATA!$J$6:$J$946,E27))*10</f>
        <v>5.25</v>
      </c>
      <c r="P47" s="217">
        <v>10</v>
      </c>
      <c r="Q47" s="216">
        <f t="shared" si="5"/>
        <v>5.0999999999999996</v>
      </c>
      <c r="R47" s="215">
        <v>0.15</v>
      </c>
      <c r="S47" s="26"/>
      <c r="T47" s="26"/>
      <c r="U47" s="26"/>
      <c r="V47" s="26"/>
      <c r="W47" s="26"/>
      <c r="X47" s="26"/>
      <c r="Y47" s="119"/>
      <c r="Z47" s="119"/>
      <c r="AA47" s="119"/>
      <c r="AB47" s="119"/>
      <c r="AC47" s="119"/>
    </row>
    <row r="48" spans="1:29" x14ac:dyDescent="0.3">
      <c r="M48" s="26"/>
      <c r="N48" s="26"/>
      <c r="O48" s="216">
        <f>(_xlfn.PERCENTRANK.INC(SA_DATA!$K$6:$K$946,E28))*10</f>
        <v>5.4</v>
      </c>
      <c r="P48" s="217">
        <v>10</v>
      </c>
      <c r="Q48" s="216">
        <f t="shared" si="5"/>
        <v>5.25</v>
      </c>
      <c r="R48" s="215">
        <v>0.15</v>
      </c>
      <c r="S48" s="26"/>
      <c r="T48" s="26"/>
      <c r="U48" s="26"/>
      <c r="V48" s="26"/>
      <c r="W48" s="26"/>
      <c r="X48" s="26"/>
    </row>
    <row r="49" spans="13:24" x14ac:dyDescent="0.3">
      <c r="M49" s="26"/>
      <c r="N49" s="26"/>
      <c r="O49" s="216">
        <f>(_xlfn.PERCENTRANK.INC(SA_DATA!$L$6:$L$946,E29))*10</f>
        <v>6.65</v>
      </c>
      <c r="P49" s="217">
        <v>10</v>
      </c>
      <c r="Q49" s="216">
        <f t="shared" si="5"/>
        <v>6.5</v>
      </c>
      <c r="R49" s="215">
        <v>0.15</v>
      </c>
      <c r="S49" s="26"/>
      <c r="T49" s="26"/>
      <c r="U49" s="26"/>
      <c r="V49" s="26"/>
      <c r="W49" s="26"/>
      <c r="X49" s="26"/>
    </row>
    <row r="50" spans="13:24" x14ac:dyDescent="0.3">
      <c r="M50" s="26"/>
      <c r="N50" s="26"/>
      <c r="O50" s="216">
        <f>(_xlfn.PERCENTRANK.INC(SA_DATA!$M$6:$M$946,E30))*10</f>
        <v>4.26</v>
      </c>
      <c r="P50" s="217">
        <v>10</v>
      </c>
      <c r="Q50" s="216">
        <f t="shared" si="5"/>
        <v>4.1099999999999994</v>
      </c>
      <c r="R50" s="215">
        <v>0.15</v>
      </c>
      <c r="S50" s="26"/>
      <c r="T50" s="26"/>
      <c r="U50" s="26"/>
      <c r="V50" s="26"/>
      <c r="W50" s="26"/>
      <c r="X50" s="26"/>
    </row>
    <row r="51" spans="13:24" x14ac:dyDescent="0.3">
      <c r="M51" s="26"/>
      <c r="N51" s="26"/>
      <c r="O51" s="216">
        <f>(_xlfn.PERCENTRANK.INC(SA_DATA!$N$6:$N$946,E31))*10</f>
        <v>8.120000000000001</v>
      </c>
      <c r="P51" s="217">
        <v>10</v>
      </c>
      <c r="Q51" s="216">
        <f t="shared" si="5"/>
        <v>7.9700000000000006</v>
      </c>
      <c r="R51" s="215">
        <v>0.15</v>
      </c>
      <c r="S51" s="26"/>
      <c r="T51" s="26"/>
      <c r="U51" s="26"/>
      <c r="V51" s="26"/>
      <c r="W51" s="26"/>
      <c r="X51" s="26"/>
    </row>
    <row r="52" spans="13:24" x14ac:dyDescent="0.3">
      <c r="M52" s="26"/>
      <c r="N52" s="26"/>
      <c r="O52" s="216">
        <f>(_xlfn.PERCENTRANK.INC(SA_DATA!$O$6:$O$946,E32))*10</f>
        <v>2.2200000000000002</v>
      </c>
      <c r="P52" s="217">
        <v>10</v>
      </c>
      <c r="Q52" s="216">
        <f t="shared" si="5"/>
        <v>2.0700000000000003</v>
      </c>
      <c r="R52" s="215">
        <v>0.15</v>
      </c>
      <c r="S52" s="26"/>
      <c r="T52" s="26"/>
      <c r="U52" s="26"/>
      <c r="V52" s="26"/>
      <c r="W52" s="26"/>
      <c r="X52" s="26"/>
    </row>
    <row r="53" spans="13:24" x14ac:dyDescent="0.3">
      <c r="M53" s="26"/>
      <c r="N53" s="26"/>
      <c r="O53" s="216">
        <f>(_xlfn.PERCENTRANK.INC(SA_DATA!$P$6:$P$946,E33))*10</f>
        <v>5.3100000000000005</v>
      </c>
      <c r="P53" s="217">
        <v>10</v>
      </c>
      <c r="Q53" s="216">
        <f t="shared" si="5"/>
        <v>5.16</v>
      </c>
      <c r="R53" s="215">
        <v>0.15</v>
      </c>
      <c r="S53" s="26"/>
      <c r="T53" s="26"/>
      <c r="U53" s="26"/>
      <c r="V53" s="26"/>
      <c r="W53" s="26"/>
      <c r="X53" s="26"/>
    </row>
    <row r="54" spans="13:24" x14ac:dyDescent="0.3">
      <c r="M54" s="26"/>
      <c r="N54" s="26"/>
      <c r="O54" s="216">
        <f>(_xlfn.PERCENTRANK.INC(SA_DATA!$Q$6:$Q$946,E34))*10</f>
        <v>7.63</v>
      </c>
      <c r="P54" s="217">
        <v>10</v>
      </c>
      <c r="Q54" s="216">
        <f t="shared" si="5"/>
        <v>7.48</v>
      </c>
      <c r="R54" s="215">
        <v>0.15</v>
      </c>
      <c r="S54" s="26"/>
      <c r="T54" s="26"/>
      <c r="U54" s="26"/>
      <c r="V54" s="26"/>
      <c r="W54" s="26"/>
      <c r="X54" s="26"/>
    </row>
    <row r="55" spans="13:24" x14ac:dyDescent="0.3">
      <c r="M55" s="26"/>
      <c r="N55" s="26"/>
      <c r="S55" s="26"/>
      <c r="T55" s="26"/>
      <c r="U55" s="26"/>
      <c r="V55" s="26"/>
      <c r="W55" s="26"/>
      <c r="X55" s="26"/>
    </row>
    <row r="56" spans="13:24" x14ac:dyDescent="0.3">
      <c r="M56" s="26"/>
      <c r="N56" s="26"/>
      <c r="S56" s="26"/>
      <c r="T56" s="26"/>
      <c r="U56" s="26"/>
      <c r="V56" s="26"/>
      <c r="W56" s="26"/>
      <c r="X56" s="26"/>
    </row>
    <row r="57" spans="13:24" x14ac:dyDescent="0.3">
      <c r="M57" s="26"/>
      <c r="N57" s="26"/>
      <c r="S57" s="26"/>
      <c r="T57" s="26"/>
      <c r="U57" s="26"/>
      <c r="V57" s="26"/>
      <c r="W57" s="26"/>
      <c r="X57" s="26"/>
    </row>
  </sheetData>
  <sheetProtection sheet="1" selectLockedCells="1"/>
  <mergeCells count="2">
    <mergeCell ref="H5:K5"/>
    <mergeCell ref="H7:K7"/>
  </mergeCells>
  <conditionalFormatting sqref="D25:D34">
    <cfRule type="expression" dxfId="10" priority="1">
      <formula>D$10=""</formula>
    </cfRule>
  </conditionalFormatting>
  <conditionalFormatting sqref="D11:I20">
    <cfRule type="expression" dxfId="9" priority="3">
      <formula>D$10=""</formula>
    </cfRule>
  </conditionalFormatting>
  <conditionalFormatting sqref="K11:K20">
    <cfRule type="cellIs" dxfId="8" priority="8" operator="equal">
      <formula>0</formula>
    </cfRule>
    <cfRule type="cellIs" dxfId="7" priority="9" operator="equal">
      <formula>2</formula>
    </cfRule>
    <cfRule type="cellIs" dxfId="6" priority="10" operator="equal">
      <formula>1</formula>
    </cfRule>
  </conditionalFormatting>
  <pageMargins left="0.25" right="0.25" top="0.5" bottom="0.25" header="0.25" footer="0.25"/>
  <pageSetup scale="77" fitToHeight="0" orientation="portrait" r:id="rId1"/>
  <headerFooter differentFirst="1">
    <oddFooter>&amp;R&amp;"+,Regular"&amp;8Page &amp;P of &amp;N</oddFooter>
  </headerFooter>
  <ignoredErrors>
    <ignoredError sqref="O41:Q44 P31:Q31 P32:Q32 P33:Q33 P34:Q34 P35:Q35 P36:Q36 P37:Q37 P38:Q38 P39:Q39 P40:Q40 P45:Q53 O31:O40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AD256B9-CBAE-4BF5-8BEB-8B695F4A6DF1}">
          <x14:formula1>
            <xm:f>dim!$A$1:$A$942</xm:f>
          </x14:formula1>
          <xm:sqref>D10:H10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9C03-2107-4CBB-9A3A-263215D4CBC8}">
  <dimension ref="A2:A942"/>
  <sheetViews>
    <sheetView workbookViewId="0">
      <selection activeCell="C7" sqref="C7"/>
    </sheetView>
  </sheetViews>
  <sheetFormatPr defaultRowHeight="13" x14ac:dyDescent="0.3"/>
  <sheetData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</v>
      </c>
    </row>
    <row r="10" spans="1:1" x14ac:dyDescent="0.3">
      <c r="A10" t="s">
        <v>50</v>
      </c>
    </row>
    <row r="11" spans="1:1" x14ac:dyDescent="0.3">
      <c r="A11" t="s">
        <v>51</v>
      </c>
    </row>
    <row r="12" spans="1:1" x14ac:dyDescent="0.3">
      <c r="A12" t="s">
        <v>52</v>
      </c>
    </row>
    <row r="13" spans="1:1" x14ac:dyDescent="0.3">
      <c r="A13" t="s">
        <v>53</v>
      </c>
    </row>
    <row r="14" spans="1:1" x14ac:dyDescent="0.3">
      <c r="A14" t="s">
        <v>54</v>
      </c>
    </row>
    <row r="15" spans="1:1" x14ac:dyDescent="0.3">
      <c r="A15" t="s">
        <v>55</v>
      </c>
    </row>
    <row r="16" spans="1:1" x14ac:dyDescent="0.3">
      <c r="A16" t="s">
        <v>56</v>
      </c>
    </row>
    <row r="17" spans="1:1" x14ac:dyDescent="0.3">
      <c r="A17" t="s">
        <v>57</v>
      </c>
    </row>
    <row r="18" spans="1:1" x14ac:dyDescent="0.3">
      <c r="A18" t="s">
        <v>58</v>
      </c>
    </row>
    <row r="19" spans="1:1" x14ac:dyDescent="0.3">
      <c r="A19" t="s">
        <v>59</v>
      </c>
    </row>
    <row r="20" spans="1:1" x14ac:dyDescent="0.3">
      <c r="A20" t="s">
        <v>60</v>
      </c>
    </row>
    <row r="21" spans="1:1" x14ac:dyDescent="0.3">
      <c r="A21" t="s">
        <v>61</v>
      </c>
    </row>
    <row r="22" spans="1:1" x14ac:dyDescent="0.3">
      <c r="A22" t="s">
        <v>62</v>
      </c>
    </row>
    <row r="23" spans="1:1" x14ac:dyDescent="0.3">
      <c r="A23" t="s">
        <v>63</v>
      </c>
    </row>
    <row r="24" spans="1:1" x14ac:dyDescent="0.3">
      <c r="A24" t="s">
        <v>64</v>
      </c>
    </row>
    <row r="25" spans="1:1" x14ac:dyDescent="0.3">
      <c r="A25" t="s">
        <v>65</v>
      </c>
    </row>
    <row r="26" spans="1:1" x14ac:dyDescent="0.3">
      <c r="A26" t="s">
        <v>66</v>
      </c>
    </row>
    <row r="27" spans="1:1" x14ac:dyDescent="0.3">
      <c r="A27" t="s">
        <v>67</v>
      </c>
    </row>
    <row r="28" spans="1:1" x14ac:dyDescent="0.3">
      <c r="A28" t="s">
        <v>68</v>
      </c>
    </row>
    <row r="29" spans="1:1" x14ac:dyDescent="0.3">
      <c r="A29" t="s">
        <v>69</v>
      </c>
    </row>
    <row r="30" spans="1:1" x14ac:dyDescent="0.3">
      <c r="A30" t="s">
        <v>70</v>
      </c>
    </row>
    <row r="31" spans="1:1" x14ac:dyDescent="0.3">
      <c r="A31" t="s">
        <v>71</v>
      </c>
    </row>
    <row r="32" spans="1:1" x14ac:dyDescent="0.3">
      <c r="A32" t="s">
        <v>72</v>
      </c>
    </row>
    <row r="33" spans="1:1" x14ac:dyDescent="0.3">
      <c r="A33" t="s">
        <v>73</v>
      </c>
    </row>
    <row r="34" spans="1:1" x14ac:dyDescent="0.3">
      <c r="A34" t="s">
        <v>74</v>
      </c>
    </row>
    <row r="35" spans="1:1" x14ac:dyDescent="0.3">
      <c r="A35" t="s">
        <v>75</v>
      </c>
    </row>
    <row r="36" spans="1:1" x14ac:dyDescent="0.3">
      <c r="A36" t="s">
        <v>76</v>
      </c>
    </row>
    <row r="37" spans="1:1" x14ac:dyDescent="0.3">
      <c r="A37" t="s">
        <v>77</v>
      </c>
    </row>
    <row r="38" spans="1:1" x14ac:dyDescent="0.3">
      <c r="A38" t="s">
        <v>78</v>
      </c>
    </row>
    <row r="39" spans="1:1" x14ac:dyDescent="0.3">
      <c r="A39" t="s">
        <v>79</v>
      </c>
    </row>
    <row r="40" spans="1:1" x14ac:dyDescent="0.3">
      <c r="A40" t="s">
        <v>80</v>
      </c>
    </row>
    <row r="41" spans="1:1" x14ac:dyDescent="0.3">
      <c r="A41" t="s">
        <v>81</v>
      </c>
    </row>
    <row r="42" spans="1:1" x14ac:dyDescent="0.3">
      <c r="A42" t="s">
        <v>82</v>
      </c>
    </row>
    <row r="43" spans="1:1" x14ac:dyDescent="0.3">
      <c r="A43" t="s">
        <v>83</v>
      </c>
    </row>
    <row r="44" spans="1:1" x14ac:dyDescent="0.3">
      <c r="A44" t="s">
        <v>84</v>
      </c>
    </row>
    <row r="45" spans="1:1" x14ac:dyDescent="0.3">
      <c r="A45" t="s">
        <v>85</v>
      </c>
    </row>
    <row r="46" spans="1:1" x14ac:dyDescent="0.3">
      <c r="A46" t="s">
        <v>86</v>
      </c>
    </row>
    <row r="47" spans="1:1" x14ac:dyDescent="0.3">
      <c r="A47" t="s">
        <v>87</v>
      </c>
    </row>
    <row r="48" spans="1:1" x14ac:dyDescent="0.3">
      <c r="A48" t="s">
        <v>88</v>
      </c>
    </row>
    <row r="49" spans="1:1" x14ac:dyDescent="0.3">
      <c r="A49" t="s">
        <v>89</v>
      </c>
    </row>
    <row r="50" spans="1:1" x14ac:dyDescent="0.3">
      <c r="A50" t="s">
        <v>90</v>
      </c>
    </row>
    <row r="51" spans="1:1" x14ac:dyDescent="0.3">
      <c r="A51" t="s">
        <v>91</v>
      </c>
    </row>
    <row r="52" spans="1:1" x14ac:dyDescent="0.3">
      <c r="A52" t="s">
        <v>92</v>
      </c>
    </row>
    <row r="53" spans="1:1" x14ac:dyDescent="0.3">
      <c r="A53" t="s">
        <v>93</v>
      </c>
    </row>
    <row r="54" spans="1:1" x14ac:dyDescent="0.3">
      <c r="A54" t="s">
        <v>94</v>
      </c>
    </row>
    <row r="55" spans="1:1" x14ac:dyDescent="0.3">
      <c r="A55" t="s">
        <v>95</v>
      </c>
    </row>
    <row r="56" spans="1:1" x14ac:dyDescent="0.3">
      <c r="A56" t="s">
        <v>96</v>
      </c>
    </row>
    <row r="57" spans="1:1" x14ac:dyDescent="0.3">
      <c r="A57" t="s">
        <v>97</v>
      </c>
    </row>
    <row r="58" spans="1:1" x14ac:dyDescent="0.3">
      <c r="A58" t="s">
        <v>98</v>
      </c>
    </row>
    <row r="59" spans="1:1" x14ac:dyDescent="0.3">
      <c r="A59" t="s">
        <v>99</v>
      </c>
    </row>
    <row r="60" spans="1:1" x14ac:dyDescent="0.3">
      <c r="A60" t="s">
        <v>100</v>
      </c>
    </row>
    <row r="61" spans="1:1" x14ac:dyDescent="0.3">
      <c r="A61" t="s">
        <v>101</v>
      </c>
    </row>
    <row r="62" spans="1:1" x14ac:dyDescent="0.3">
      <c r="A62" t="s">
        <v>102</v>
      </c>
    </row>
    <row r="63" spans="1:1" x14ac:dyDescent="0.3">
      <c r="A63" t="s">
        <v>103</v>
      </c>
    </row>
    <row r="64" spans="1:1" x14ac:dyDescent="0.3">
      <c r="A64" t="s">
        <v>104</v>
      </c>
    </row>
    <row r="65" spans="1:1" x14ac:dyDescent="0.3">
      <c r="A65" t="s">
        <v>105</v>
      </c>
    </row>
    <row r="66" spans="1:1" x14ac:dyDescent="0.3">
      <c r="A66" t="s">
        <v>106</v>
      </c>
    </row>
    <row r="67" spans="1:1" x14ac:dyDescent="0.3">
      <c r="A67" t="s">
        <v>107</v>
      </c>
    </row>
    <row r="68" spans="1:1" x14ac:dyDescent="0.3">
      <c r="A68" t="s">
        <v>108</v>
      </c>
    </row>
    <row r="69" spans="1:1" x14ac:dyDescent="0.3">
      <c r="A69" t="s">
        <v>109</v>
      </c>
    </row>
    <row r="70" spans="1:1" x14ac:dyDescent="0.3">
      <c r="A70" t="s">
        <v>110</v>
      </c>
    </row>
    <row r="71" spans="1:1" x14ac:dyDescent="0.3">
      <c r="A71" t="s">
        <v>111</v>
      </c>
    </row>
    <row r="72" spans="1:1" x14ac:dyDescent="0.3">
      <c r="A72" t="s">
        <v>112</v>
      </c>
    </row>
    <row r="73" spans="1:1" x14ac:dyDescent="0.3">
      <c r="A73" t="s">
        <v>113</v>
      </c>
    </row>
    <row r="74" spans="1:1" x14ac:dyDescent="0.3">
      <c r="A74" t="s">
        <v>114</v>
      </c>
    </row>
    <row r="75" spans="1:1" x14ac:dyDescent="0.3">
      <c r="A75" t="s">
        <v>115</v>
      </c>
    </row>
    <row r="76" spans="1:1" x14ac:dyDescent="0.3">
      <c r="A76" t="s">
        <v>116</v>
      </c>
    </row>
    <row r="77" spans="1:1" x14ac:dyDescent="0.3">
      <c r="A77" t="s">
        <v>117</v>
      </c>
    </row>
    <row r="78" spans="1:1" x14ac:dyDescent="0.3">
      <c r="A78" t="s">
        <v>118</v>
      </c>
    </row>
    <row r="79" spans="1:1" x14ac:dyDescent="0.3">
      <c r="A79" t="s">
        <v>119</v>
      </c>
    </row>
    <row r="80" spans="1:1" x14ac:dyDescent="0.3">
      <c r="A80" t="s">
        <v>120</v>
      </c>
    </row>
    <row r="81" spans="1:1" x14ac:dyDescent="0.3">
      <c r="A81" t="s">
        <v>121</v>
      </c>
    </row>
    <row r="82" spans="1:1" x14ac:dyDescent="0.3">
      <c r="A82" t="s">
        <v>122</v>
      </c>
    </row>
    <row r="83" spans="1:1" x14ac:dyDescent="0.3">
      <c r="A83" t="s">
        <v>123</v>
      </c>
    </row>
    <row r="84" spans="1:1" x14ac:dyDescent="0.3">
      <c r="A84" t="s">
        <v>124</v>
      </c>
    </row>
    <row r="85" spans="1:1" x14ac:dyDescent="0.3">
      <c r="A85" t="s">
        <v>125</v>
      </c>
    </row>
    <row r="86" spans="1:1" x14ac:dyDescent="0.3">
      <c r="A86" t="s">
        <v>126</v>
      </c>
    </row>
    <row r="87" spans="1:1" x14ac:dyDescent="0.3">
      <c r="A87" t="s">
        <v>127</v>
      </c>
    </row>
    <row r="88" spans="1:1" x14ac:dyDescent="0.3">
      <c r="A88" t="s">
        <v>128</v>
      </c>
    </row>
    <row r="89" spans="1:1" x14ac:dyDescent="0.3">
      <c r="A89" t="s">
        <v>129</v>
      </c>
    </row>
    <row r="90" spans="1:1" x14ac:dyDescent="0.3">
      <c r="A90" t="s">
        <v>130</v>
      </c>
    </row>
    <row r="91" spans="1:1" x14ac:dyDescent="0.3">
      <c r="A91" t="s">
        <v>131</v>
      </c>
    </row>
    <row r="92" spans="1:1" x14ac:dyDescent="0.3">
      <c r="A92" t="s">
        <v>132</v>
      </c>
    </row>
    <row r="93" spans="1:1" x14ac:dyDescent="0.3">
      <c r="A93" t="s">
        <v>133</v>
      </c>
    </row>
    <row r="94" spans="1:1" x14ac:dyDescent="0.3">
      <c r="A94" t="s">
        <v>134</v>
      </c>
    </row>
    <row r="95" spans="1:1" x14ac:dyDescent="0.3">
      <c r="A95" t="s">
        <v>135</v>
      </c>
    </row>
    <row r="96" spans="1:1" x14ac:dyDescent="0.3">
      <c r="A96" t="s">
        <v>136</v>
      </c>
    </row>
    <row r="97" spans="1:1" x14ac:dyDescent="0.3">
      <c r="A97" t="s">
        <v>137</v>
      </c>
    </row>
    <row r="98" spans="1:1" x14ac:dyDescent="0.3">
      <c r="A98" t="s">
        <v>138</v>
      </c>
    </row>
    <row r="99" spans="1:1" x14ac:dyDescent="0.3">
      <c r="A99" t="s">
        <v>139</v>
      </c>
    </row>
    <row r="100" spans="1:1" x14ac:dyDescent="0.3">
      <c r="A100" t="s">
        <v>140</v>
      </c>
    </row>
    <row r="101" spans="1:1" x14ac:dyDescent="0.3">
      <c r="A101" t="s">
        <v>141</v>
      </c>
    </row>
    <row r="102" spans="1:1" x14ac:dyDescent="0.3">
      <c r="A102" t="s">
        <v>142</v>
      </c>
    </row>
    <row r="103" spans="1:1" x14ac:dyDescent="0.3">
      <c r="A103" t="s">
        <v>143</v>
      </c>
    </row>
    <row r="104" spans="1:1" x14ac:dyDescent="0.3">
      <c r="A104" t="s">
        <v>144</v>
      </c>
    </row>
    <row r="105" spans="1:1" x14ac:dyDescent="0.3">
      <c r="A105" t="s">
        <v>145</v>
      </c>
    </row>
    <row r="106" spans="1:1" x14ac:dyDescent="0.3">
      <c r="A106" t="s">
        <v>146</v>
      </c>
    </row>
    <row r="107" spans="1:1" x14ac:dyDescent="0.3">
      <c r="A107" t="s">
        <v>147</v>
      </c>
    </row>
    <row r="108" spans="1:1" x14ac:dyDescent="0.3">
      <c r="A108" t="s">
        <v>148</v>
      </c>
    </row>
    <row r="109" spans="1:1" x14ac:dyDescent="0.3">
      <c r="A109" t="s">
        <v>149</v>
      </c>
    </row>
    <row r="110" spans="1:1" x14ac:dyDescent="0.3">
      <c r="A110" t="s">
        <v>150</v>
      </c>
    </row>
    <row r="111" spans="1:1" x14ac:dyDescent="0.3">
      <c r="A111" t="s">
        <v>151</v>
      </c>
    </row>
    <row r="112" spans="1:1" x14ac:dyDescent="0.3">
      <c r="A112" t="s">
        <v>152</v>
      </c>
    </row>
    <row r="113" spans="1:1" x14ac:dyDescent="0.3">
      <c r="A113" t="s">
        <v>153</v>
      </c>
    </row>
    <row r="114" spans="1:1" x14ac:dyDescent="0.3">
      <c r="A114" t="s">
        <v>154</v>
      </c>
    </row>
    <row r="115" spans="1:1" x14ac:dyDescent="0.3">
      <c r="A115" t="s">
        <v>155</v>
      </c>
    </row>
    <row r="116" spans="1:1" x14ac:dyDescent="0.3">
      <c r="A116" t="s">
        <v>156</v>
      </c>
    </row>
    <row r="117" spans="1:1" x14ac:dyDescent="0.3">
      <c r="A117" t="s">
        <v>157</v>
      </c>
    </row>
    <row r="118" spans="1:1" x14ac:dyDescent="0.3">
      <c r="A118" t="s">
        <v>158</v>
      </c>
    </row>
    <row r="119" spans="1:1" x14ac:dyDescent="0.3">
      <c r="A119" t="s">
        <v>159</v>
      </c>
    </row>
    <row r="120" spans="1:1" x14ac:dyDescent="0.3">
      <c r="A120" t="s">
        <v>160</v>
      </c>
    </row>
    <row r="121" spans="1:1" x14ac:dyDescent="0.3">
      <c r="A121" t="s">
        <v>161</v>
      </c>
    </row>
    <row r="122" spans="1:1" x14ac:dyDescent="0.3">
      <c r="A122" t="s">
        <v>162</v>
      </c>
    </row>
    <row r="123" spans="1:1" x14ac:dyDescent="0.3">
      <c r="A123" t="s">
        <v>163</v>
      </c>
    </row>
    <row r="124" spans="1:1" x14ac:dyDescent="0.3">
      <c r="A124" t="s">
        <v>164</v>
      </c>
    </row>
    <row r="125" spans="1:1" x14ac:dyDescent="0.3">
      <c r="A125" t="s">
        <v>165</v>
      </c>
    </row>
    <row r="126" spans="1:1" x14ac:dyDescent="0.3">
      <c r="A126" t="s">
        <v>166</v>
      </c>
    </row>
    <row r="127" spans="1:1" x14ac:dyDescent="0.3">
      <c r="A127" t="s">
        <v>167</v>
      </c>
    </row>
    <row r="128" spans="1:1" x14ac:dyDescent="0.3">
      <c r="A128" t="s">
        <v>168</v>
      </c>
    </row>
    <row r="129" spans="1:1" x14ac:dyDescent="0.3">
      <c r="A129" t="s">
        <v>169</v>
      </c>
    </row>
    <row r="130" spans="1:1" x14ac:dyDescent="0.3">
      <c r="A130" t="s">
        <v>170</v>
      </c>
    </row>
    <row r="131" spans="1:1" x14ac:dyDescent="0.3">
      <c r="A131" t="s">
        <v>171</v>
      </c>
    </row>
    <row r="132" spans="1:1" x14ac:dyDescent="0.3">
      <c r="A132" t="s">
        <v>172</v>
      </c>
    </row>
    <row r="133" spans="1:1" x14ac:dyDescent="0.3">
      <c r="A133" t="s">
        <v>173</v>
      </c>
    </row>
    <row r="134" spans="1:1" x14ac:dyDescent="0.3">
      <c r="A134" t="s">
        <v>174</v>
      </c>
    </row>
    <row r="135" spans="1:1" x14ac:dyDescent="0.3">
      <c r="A135" t="s">
        <v>175</v>
      </c>
    </row>
    <row r="136" spans="1:1" x14ac:dyDescent="0.3">
      <c r="A136" t="s">
        <v>176</v>
      </c>
    </row>
    <row r="137" spans="1:1" x14ac:dyDescent="0.3">
      <c r="A137" t="s">
        <v>177</v>
      </c>
    </row>
    <row r="138" spans="1:1" x14ac:dyDescent="0.3">
      <c r="A138" t="s">
        <v>178</v>
      </c>
    </row>
    <row r="139" spans="1:1" x14ac:dyDescent="0.3">
      <c r="A139" t="s">
        <v>179</v>
      </c>
    </row>
    <row r="140" spans="1:1" x14ac:dyDescent="0.3">
      <c r="A140" t="s">
        <v>180</v>
      </c>
    </row>
    <row r="141" spans="1:1" x14ac:dyDescent="0.3">
      <c r="A141" t="s">
        <v>181</v>
      </c>
    </row>
    <row r="142" spans="1:1" x14ac:dyDescent="0.3">
      <c r="A142" t="s">
        <v>182</v>
      </c>
    </row>
    <row r="143" spans="1:1" x14ac:dyDescent="0.3">
      <c r="A143" t="s">
        <v>183</v>
      </c>
    </row>
    <row r="144" spans="1:1" x14ac:dyDescent="0.3">
      <c r="A144" t="s">
        <v>184</v>
      </c>
    </row>
    <row r="145" spans="1:1" x14ac:dyDescent="0.3">
      <c r="A145" t="s">
        <v>185</v>
      </c>
    </row>
    <row r="146" spans="1:1" x14ac:dyDescent="0.3">
      <c r="A146" t="s">
        <v>186</v>
      </c>
    </row>
    <row r="147" spans="1:1" x14ac:dyDescent="0.3">
      <c r="A147" t="s">
        <v>187</v>
      </c>
    </row>
    <row r="148" spans="1:1" x14ac:dyDescent="0.3">
      <c r="A148" t="s">
        <v>188</v>
      </c>
    </row>
    <row r="149" spans="1:1" x14ac:dyDescent="0.3">
      <c r="A149" t="s">
        <v>189</v>
      </c>
    </row>
    <row r="150" spans="1:1" x14ac:dyDescent="0.3">
      <c r="A150" t="s">
        <v>190</v>
      </c>
    </row>
    <row r="151" spans="1:1" x14ac:dyDescent="0.3">
      <c r="A151" t="s">
        <v>191</v>
      </c>
    </row>
    <row r="152" spans="1:1" x14ac:dyDescent="0.3">
      <c r="A152" t="s">
        <v>192</v>
      </c>
    </row>
    <row r="153" spans="1:1" x14ac:dyDescent="0.3">
      <c r="A153" t="s">
        <v>193</v>
      </c>
    </row>
    <row r="154" spans="1:1" x14ac:dyDescent="0.3">
      <c r="A154" t="s">
        <v>194</v>
      </c>
    </row>
    <row r="155" spans="1:1" x14ac:dyDescent="0.3">
      <c r="A155" t="s">
        <v>195</v>
      </c>
    </row>
    <row r="156" spans="1:1" x14ac:dyDescent="0.3">
      <c r="A156" t="s">
        <v>196</v>
      </c>
    </row>
    <row r="157" spans="1:1" x14ac:dyDescent="0.3">
      <c r="A157" t="s">
        <v>197</v>
      </c>
    </row>
    <row r="158" spans="1:1" x14ac:dyDescent="0.3">
      <c r="A158" t="s">
        <v>198</v>
      </c>
    </row>
    <row r="159" spans="1:1" x14ac:dyDescent="0.3">
      <c r="A159" t="s">
        <v>199</v>
      </c>
    </row>
    <row r="160" spans="1:1" x14ac:dyDescent="0.3">
      <c r="A160" t="s">
        <v>200</v>
      </c>
    </row>
    <row r="161" spans="1:1" x14ac:dyDescent="0.3">
      <c r="A161" t="s">
        <v>201</v>
      </c>
    </row>
    <row r="162" spans="1:1" x14ac:dyDescent="0.3">
      <c r="A162" t="s">
        <v>202</v>
      </c>
    </row>
    <row r="163" spans="1:1" x14ac:dyDescent="0.3">
      <c r="A163" t="s">
        <v>203</v>
      </c>
    </row>
    <row r="164" spans="1:1" x14ac:dyDescent="0.3">
      <c r="A164" t="s">
        <v>20</v>
      </c>
    </row>
    <row r="165" spans="1:1" x14ac:dyDescent="0.3">
      <c r="A165" t="s">
        <v>204</v>
      </c>
    </row>
    <row r="166" spans="1:1" x14ac:dyDescent="0.3">
      <c r="A166" t="s">
        <v>205</v>
      </c>
    </row>
    <row r="167" spans="1:1" x14ac:dyDescent="0.3">
      <c r="A167" t="s">
        <v>206</v>
      </c>
    </row>
    <row r="168" spans="1:1" x14ac:dyDescent="0.3">
      <c r="A168" t="s">
        <v>207</v>
      </c>
    </row>
    <row r="169" spans="1:1" x14ac:dyDescent="0.3">
      <c r="A169" t="s">
        <v>208</v>
      </c>
    </row>
    <row r="170" spans="1:1" x14ac:dyDescent="0.3">
      <c r="A170" t="s">
        <v>209</v>
      </c>
    </row>
    <row r="171" spans="1:1" x14ac:dyDescent="0.3">
      <c r="A171" t="s">
        <v>210</v>
      </c>
    </row>
    <row r="172" spans="1:1" x14ac:dyDescent="0.3">
      <c r="A172" t="s">
        <v>211</v>
      </c>
    </row>
    <row r="173" spans="1:1" x14ac:dyDescent="0.3">
      <c r="A173" t="s">
        <v>212</v>
      </c>
    </row>
    <row r="174" spans="1:1" x14ac:dyDescent="0.3">
      <c r="A174" t="s">
        <v>213</v>
      </c>
    </row>
    <row r="175" spans="1:1" x14ac:dyDescent="0.3">
      <c r="A175" t="s">
        <v>214</v>
      </c>
    </row>
    <row r="176" spans="1:1" x14ac:dyDescent="0.3">
      <c r="A176" t="s">
        <v>215</v>
      </c>
    </row>
    <row r="177" spans="1:1" x14ac:dyDescent="0.3">
      <c r="A177" t="s">
        <v>216</v>
      </c>
    </row>
    <row r="178" spans="1:1" x14ac:dyDescent="0.3">
      <c r="A178" t="s">
        <v>217</v>
      </c>
    </row>
    <row r="179" spans="1:1" x14ac:dyDescent="0.3">
      <c r="A179" t="s">
        <v>218</v>
      </c>
    </row>
    <row r="180" spans="1:1" x14ac:dyDescent="0.3">
      <c r="A180" t="s">
        <v>219</v>
      </c>
    </row>
    <row r="181" spans="1:1" x14ac:dyDescent="0.3">
      <c r="A181" t="s">
        <v>220</v>
      </c>
    </row>
    <row r="182" spans="1:1" x14ac:dyDescent="0.3">
      <c r="A182" t="s">
        <v>221</v>
      </c>
    </row>
    <row r="183" spans="1:1" x14ac:dyDescent="0.3">
      <c r="A183" t="s">
        <v>222</v>
      </c>
    </row>
    <row r="184" spans="1:1" x14ac:dyDescent="0.3">
      <c r="A184" t="s">
        <v>223</v>
      </c>
    </row>
    <row r="185" spans="1:1" x14ac:dyDescent="0.3">
      <c r="A185" t="s">
        <v>224</v>
      </c>
    </row>
    <row r="186" spans="1:1" x14ac:dyDescent="0.3">
      <c r="A186" t="s">
        <v>225</v>
      </c>
    </row>
    <row r="187" spans="1:1" x14ac:dyDescent="0.3">
      <c r="A187" t="s">
        <v>226</v>
      </c>
    </row>
    <row r="188" spans="1:1" x14ac:dyDescent="0.3">
      <c r="A188" t="s">
        <v>227</v>
      </c>
    </row>
    <row r="189" spans="1:1" x14ac:dyDescent="0.3">
      <c r="A189" t="s">
        <v>228</v>
      </c>
    </row>
    <row r="190" spans="1:1" x14ac:dyDescent="0.3">
      <c r="A190" t="s">
        <v>229</v>
      </c>
    </row>
    <row r="191" spans="1:1" x14ac:dyDescent="0.3">
      <c r="A191" t="s">
        <v>230</v>
      </c>
    </row>
    <row r="192" spans="1:1" x14ac:dyDescent="0.3">
      <c r="A192" t="s">
        <v>231</v>
      </c>
    </row>
    <row r="193" spans="1:1" x14ac:dyDescent="0.3">
      <c r="A193" t="s">
        <v>232</v>
      </c>
    </row>
    <row r="194" spans="1:1" x14ac:dyDescent="0.3">
      <c r="A194" t="s">
        <v>233</v>
      </c>
    </row>
    <row r="195" spans="1:1" x14ac:dyDescent="0.3">
      <c r="A195" t="s">
        <v>234</v>
      </c>
    </row>
    <row r="196" spans="1:1" x14ac:dyDescent="0.3">
      <c r="A196" t="s">
        <v>235</v>
      </c>
    </row>
    <row r="197" spans="1:1" x14ac:dyDescent="0.3">
      <c r="A197" t="s">
        <v>236</v>
      </c>
    </row>
    <row r="198" spans="1:1" x14ac:dyDescent="0.3">
      <c r="A198" t="s">
        <v>237</v>
      </c>
    </row>
    <row r="199" spans="1:1" x14ac:dyDescent="0.3">
      <c r="A199" t="s">
        <v>238</v>
      </c>
    </row>
    <row r="200" spans="1:1" x14ac:dyDescent="0.3">
      <c r="A200" t="s">
        <v>239</v>
      </c>
    </row>
    <row r="201" spans="1:1" x14ac:dyDescent="0.3">
      <c r="A201" t="s">
        <v>240</v>
      </c>
    </row>
    <row r="202" spans="1:1" x14ac:dyDescent="0.3">
      <c r="A202" t="s">
        <v>241</v>
      </c>
    </row>
    <row r="203" spans="1:1" x14ac:dyDescent="0.3">
      <c r="A203" t="s">
        <v>242</v>
      </c>
    </row>
    <row r="204" spans="1:1" x14ac:dyDescent="0.3">
      <c r="A204" t="s">
        <v>243</v>
      </c>
    </row>
    <row r="205" spans="1:1" x14ac:dyDescent="0.3">
      <c r="A205" t="s">
        <v>244</v>
      </c>
    </row>
    <row r="206" spans="1:1" x14ac:dyDescent="0.3">
      <c r="A206" t="s">
        <v>245</v>
      </c>
    </row>
    <row r="207" spans="1:1" x14ac:dyDescent="0.3">
      <c r="A207" t="s">
        <v>246</v>
      </c>
    </row>
    <row r="208" spans="1:1" x14ac:dyDescent="0.3">
      <c r="A208" t="s">
        <v>247</v>
      </c>
    </row>
    <row r="209" spans="1:1" x14ac:dyDescent="0.3">
      <c r="A209" t="s">
        <v>248</v>
      </c>
    </row>
    <row r="210" spans="1:1" x14ac:dyDescent="0.3">
      <c r="A210" t="s">
        <v>249</v>
      </c>
    </row>
    <row r="211" spans="1:1" x14ac:dyDescent="0.3">
      <c r="A211" t="s">
        <v>250</v>
      </c>
    </row>
    <row r="212" spans="1:1" x14ac:dyDescent="0.3">
      <c r="A212" t="s">
        <v>251</v>
      </c>
    </row>
    <row r="213" spans="1:1" x14ac:dyDescent="0.3">
      <c r="A213" t="s">
        <v>252</v>
      </c>
    </row>
    <row r="214" spans="1:1" x14ac:dyDescent="0.3">
      <c r="A214" t="s">
        <v>253</v>
      </c>
    </row>
    <row r="215" spans="1:1" x14ac:dyDescent="0.3">
      <c r="A215" t="s">
        <v>254</v>
      </c>
    </row>
    <row r="216" spans="1:1" x14ac:dyDescent="0.3">
      <c r="A216" t="s">
        <v>255</v>
      </c>
    </row>
    <row r="217" spans="1:1" x14ac:dyDescent="0.3">
      <c r="A217" t="s">
        <v>256</v>
      </c>
    </row>
    <row r="218" spans="1:1" x14ac:dyDescent="0.3">
      <c r="A218" t="s">
        <v>257</v>
      </c>
    </row>
    <row r="219" spans="1:1" x14ac:dyDescent="0.3">
      <c r="A219" t="s">
        <v>258</v>
      </c>
    </row>
    <row r="220" spans="1:1" x14ac:dyDescent="0.3">
      <c r="A220" t="s">
        <v>259</v>
      </c>
    </row>
    <row r="221" spans="1:1" x14ac:dyDescent="0.3">
      <c r="A221" t="s">
        <v>260</v>
      </c>
    </row>
    <row r="222" spans="1:1" x14ac:dyDescent="0.3">
      <c r="A222" t="s">
        <v>261</v>
      </c>
    </row>
    <row r="223" spans="1:1" x14ac:dyDescent="0.3">
      <c r="A223" t="s">
        <v>262</v>
      </c>
    </row>
    <row r="224" spans="1:1" x14ac:dyDescent="0.3">
      <c r="A224" t="s">
        <v>263</v>
      </c>
    </row>
    <row r="225" spans="1:1" x14ac:dyDescent="0.3">
      <c r="A225" t="s">
        <v>264</v>
      </c>
    </row>
    <row r="226" spans="1:1" x14ac:dyDescent="0.3">
      <c r="A226" t="s">
        <v>265</v>
      </c>
    </row>
    <row r="227" spans="1:1" x14ac:dyDescent="0.3">
      <c r="A227" t="s">
        <v>266</v>
      </c>
    </row>
    <row r="228" spans="1:1" x14ac:dyDescent="0.3">
      <c r="A228" t="s">
        <v>267</v>
      </c>
    </row>
    <row r="229" spans="1:1" x14ac:dyDescent="0.3">
      <c r="A229" t="s">
        <v>268</v>
      </c>
    </row>
    <row r="230" spans="1:1" x14ac:dyDescent="0.3">
      <c r="A230" t="s">
        <v>269</v>
      </c>
    </row>
    <row r="231" spans="1:1" x14ac:dyDescent="0.3">
      <c r="A231" t="s">
        <v>270</v>
      </c>
    </row>
    <row r="232" spans="1:1" x14ac:dyDescent="0.3">
      <c r="A232" t="s">
        <v>271</v>
      </c>
    </row>
    <row r="233" spans="1:1" x14ac:dyDescent="0.3">
      <c r="A233" t="s">
        <v>272</v>
      </c>
    </row>
    <row r="234" spans="1:1" x14ac:dyDescent="0.3">
      <c r="A234" t="s">
        <v>273</v>
      </c>
    </row>
    <row r="235" spans="1:1" x14ac:dyDescent="0.3">
      <c r="A235" t="s">
        <v>274</v>
      </c>
    </row>
    <row r="236" spans="1:1" x14ac:dyDescent="0.3">
      <c r="A236" t="s">
        <v>275</v>
      </c>
    </row>
    <row r="237" spans="1:1" x14ac:dyDescent="0.3">
      <c r="A237" t="s">
        <v>276</v>
      </c>
    </row>
    <row r="238" spans="1:1" x14ac:dyDescent="0.3">
      <c r="A238" t="s">
        <v>277</v>
      </c>
    </row>
    <row r="239" spans="1:1" x14ac:dyDescent="0.3">
      <c r="A239" t="s">
        <v>278</v>
      </c>
    </row>
    <row r="240" spans="1:1" x14ac:dyDescent="0.3">
      <c r="A240" t="s">
        <v>279</v>
      </c>
    </row>
    <row r="241" spans="1:1" x14ac:dyDescent="0.3">
      <c r="A241" t="s">
        <v>280</v>
      </c>
    </row>
    <row r="242" spans="1:1" x14ac:dyDescent="0.3">
      <c r="A242" t="s">
        <v>281</v>
      </c>
    </row>
    <row r="243" spans="1:1" x14ac:dyDescent="0.3">
      <c r="A243" t="s">
        <v>282</v>
      </c>
    </row>
    <row r="244" spans="1:1" x14ac:dyDescent="0.3">
      <c r="A244" t="s">
        <v>283</v>
      </c>
    </row>
    <row r="245" spans="1:1" x14ac:dyDescent="0.3">
      <c r="A245" t="s">
        <v>284</v>
      </c>
    </row>
    <row r="246" spans="1:1" x14ac:dyDescent="0.3">
      <c r="A246" t="s">
        <v>285</v>
      </c>
    </row>
    <row r="247" spans="1:1" x14ac:dyDescent="0.3">
      <c r="A247" t="s">
        <v>286</v>
      </c>
    </row>
    <row r="248" spans="1:1" x14ac:dyDescent="0.3">
      <c r="A248" t="s">
        <v>287</v>
      </c>
    </row>
    <row r="249" spans="1:1" x14ac:dyDescent="0.3">
      <c r="A249" t="s">
        <v>288</v>
      </c>
    </row>
    <row r="250" spans="1:1" x14ac:dyDescent="0.3">
      <c r="A250" t="s">
        <v>289</v>
      </c>
    </row>
    <row r="251" spans="1:1" x14ac:dyDescent="0.3">
      <c r="A251" t="s">
        <v>290</v>
      </c>
    </row>
    <row r="252" spans="1:1" x14ac:dyDescent="0.3">
      <c r="A252" t="s">
        <v>291</v>
      </c>
    </row>
    <row r="253" spans="1:1" x14ac:dyDescent="0.3">
      <c r="A253" t="s">
        <v>292</v>
      </c>
    </row>
    <row r="254" spans="1:1" x14ac:dyDescent="0.3">
      <c r="A254" t="s">
        <v>293</v>
      </c>
    </row>
    <row r="255" spans="1:1" x14ac:dyDescent="0.3">
      <c r="A255" t="s">
        <v>294</v>
      </c>
    </row>
    <row r="256" spans="1:1" x14ac:dyDescent="0.3">
      <c r="A256" t="s">
        <v>295</v>
      </c>
    </row>
    <row r="257" spans="1:1" x14ac:dyDescent="0.3">
      <c r="A257" t="s">
        <v>296</v>
      </c>
    </row>
    <row r="258" spans="1:1" x14ac:dyDescent="0.3">
      <c r="A258" t="s">
        <v>297</v>
      </c>
    </row>
    <row r="259" spans="1:1" x14ac:dyDescent="0.3">
      <c r="A259" t="s">
        <v>298</v>
      </c>
    </row>
    <row r="260" spans="1:1" x14ac:dyDescent="0.3">
      <c r="A260" t="s">
        <v>299</v>
      </c>
    </row>
    <row r="261" spans="1:1" x14ac:dyDescent="0.3">
      <c r="A261" t="s">
        <v>300</v>
      </c>
    </row>
    <row r="262" spans="1:1" x14ac:dyDescent="0.3">
      <c r="A262" t="s">
        <v>301</v>
      </c>
    </row>
    <row r="263" spans="1:1" x14ac:dyDescent="0.3">
      <c r="A263" t="s">
        <v>302</v>
      </c>
    </row>
    <row r="264" spans="1:1" x14ac:dyDescent="0.3">
      <c r="A264" t="s">
        <v>303</v>
      </c>
    </row>
    <row r="265" spans="1:1" x14ac:dyDescent="0.3">
      <c r="A265" t="s">
        <v>304</v>
      </c>
    </row>
    <row r="266" spans="1:1" x14ac:dyDescent="0.3">
      <c r="A266" t="s">
        <v>305</v>
      </c>
    </row>
    <row r="267" spans="1:1" x14ac:dyDescent="0.3">
      <c r="A267" t="s">
        <v>306</v>
      </c>
    </row>
    <row r="268" spans="1:1" x14ac:dyDescent="0.3">
      <c r="A268" t="s">
        <v>307</v>
      </c>
    </row>
    <row r="269" spans="1:1" x14ac:dyDescent="0.3">
      <c r="A269" t="s">
        <v>308</v>
      </c>
    </row>
    <row r="270" spans="1:1" x14ac:dyDescent="0.3">
      <c r="A270" t="s">
        <v>309</v>
      </c>
    </row>
    <row r="271" spans="1:1" x14ac:dyDescent="0.3">
      <c r="A271" t="s">
        <v>310</v>
      </c>
    </row>
    <row r="272" spans="1:1" x14ac:dyDescent="0.3">
      <c r="A272" t="s">
        <v>311</v>
      </c>
    </row>
    <row r="273" spans="1:1" x14ac:dyDescent="0.3">
      <c r="A273" t="s">
        <v>312</v>
      </c>
    </row>
    <row r="274" spans="1:1" x14ac:dyDescent="0.3">
      <c r="A274" t="s">
        <v>313</v>
      </c>
    </row>
    <row r="275" spans="1:1" x14ac:dyDescent="0.3">
      <c r="A275" t="s">
        <v>314</v>
      </c>
    </row>
    <row r="276" spans="1:1" x14ac:dyDescent="0.3">
      <c r="A276" t="s">
        <v>315</v>
      </c>
    </row>
    <row r="277" spans="1:1" x14ac:dyDescent="0.3">
      <c r="A277" t="s">
        <v>316</v>
      </c>
    </row>
    <row r="278" spans="1:1" x14ac:dyDescent="0.3">
      <c r="A278" t="s">
        <v>317</v>
      </c>
    </row>
    <row r="279" spans="1:1" x14ac:dyDescent="0.3">
      <c r="A279" t="s">
        <v>318</v>
      </c>
    </row>
    <row r="280" spans="1:1" x14ac:dyDescent="0.3">
      <c r="A280" t="s">
        <v>319</v>
      </c>
    </row>
    <row r="281" spans="1:1" x14ac:dyDescent="0.3">
      <c r="A281" t="s">
        <v>320</v>
      </c>
    </row>
    <row r="282" spans="1:1" x14ac:dyDescent="0.3">
      <c r="A282" t="s">
        <v>321</v>
      </c>
    </row>
    <row r="283" spans="1:1" x14ac:dyDescent="0.3">
      <c r="A283" t="s">
        <v>322</v>
      </c>
    </row>
    <row r="284" spans="1:1" x14ac:dyDescent="0.3">
      <c r="A284" t="s">
        <v>323</v>
      </c>
    </row>
    <row r="285" spans="1:1" x14ac:dyDescent="0.3">
      <c r="A285" t="s">
        <v>324</v>
      </c>
    </row>
    <row r="286" spans="1:1" x14ac:dyDescent="0.3">
      <c r="A286" t="s">
        <v>325</v>
      </c>
    </row>
    <row r="287" spans="1:1" x14ac:dyDescent="0.3">
      <c r="A287" t="s">
        <v>326</v>
      </c>
    </row>
    <row r="288" spans="1:1" x14ac:dyDescent="0.3">
      <c r="A288" t="s">
        <v>327</v>
      </c>
    </row>
    <row r="289" spans="1:1" x14ac:dyDescent="0.3">
      <c r="A289" t="s">
        <v>328</v>
      </c>
    </row>
    <row r="290" spans="1:1" x14ac:dyDescent="0.3">
      <c r="A290" t="s">
        <v>329</v>
      </c>
    </row>
    <row r="291" spans="1:1" x14ac:dyDescent="0.3">
      <c r="A291" t="s">
        <v>330</v>
      </c>
    </row>
    <row r="292" spans="1:1" x14ac:dyDescent="0.3">
      <c r="A292" t="s">
        <v>331</v>
      </c>
    </row>
    <row r="293" spans="1:1" x14ac:dyDescent="0.3">
      <c r="A293" t="s">
        <v>332</v>
      </c>
    </row>
    <row r="294" spans="1:1" x14ac:dyDescent="0.3">
      <c r="A294" t="s">
        <v>333</v>
      </c>
    </row>
    <row r="295" spans="1:1" x14ac:dyDescent="0.3">
      <c r="A295" t="s">
        <v>334</v>
      </c>
    </row>
    <row r="296" spans="1:1" x14ac:dyDescent="0.3">
      <c r="A296" t="s">
        <v>335</v>
      </c>
    </row>
    <row r="297" spans="1:1" x14ac:dyDescent="0.3">
      <c r="A297" t="s">
        <v>336</v>
      </c>
    </row>
    <row r="298" spans="1:1" x14ac:dyDescent="0.3">
      <c r="A298" t="s">
        <v>337</v>
      </c>
    </row>
    <row r="299" spans="1:1" x14ac:dyDescent="0.3">
      <c r="A299" t="s">
        <v>338</v>
      </c>
    </row>
    <row r="300" spans="1:1" x14ac:dyDescent="0.3">
      <c r="A300" t="s">
        <v>339</v>
      </c>
    </row>
    <row r="301" spans="1:1" x14ac:dyDescent="0.3">
      <c r="A301" t="s">
        <v>340</v>
      </c>
    </row>
    <row r="302" spans="1:1" x14ac:dyDescent="0.3">
      <c r="A302" t="s">
        <v>341</v>
      </c>
    </row>
    <row r="303" spans="1:1" x14ac:dyDescent="0.3">
      <c r="A303" t="s">
        <v>342</v>
      </c>
    </row>
    <row r="304" spans="1:1" x14ac:dyDescent="0.3">
      <c r="A304" t="s">
        <v>343</v>
      </c>
    </row>
    <row r="305" spans="1:1" x14ac:dyDescent="0.3">
      <c r="A305" t="s">
        <v>344</v>
      </c>
    </row>
    <row r="306" spans="1:1" x14ac:dyDescent="0.3">
      <c r="A306" t="s">
        <v>345</v>
      </c>
    </row>
    <row r="307" spans="1:1" x14ac:dyDescent="0.3">
      <c r="A307" t="s">
        <v>346</v>
      </c>
    </row>
    <row r="308" spans="1:1" x14ac:dyDescent="0.3">
      <c r="A308" t="s">
        <v>347</v>
      </c>
    </row>
    <row r="309" spans="1:1" x14ac:dyDescent="0.3">
      <c r="A309" t="s">
        <v>348</v>
      </c>
    </row>
    <row r="310" spans="1:1" x14ac:dyDescent="0.3">
      <c r="A310" t="s">
        <v>349</v>
      </c>
    </row>
    <row r="311" spans="1:1" x14ac:dyDescent="0.3">
      <c r="A311" t="s">
        <v>350</v>
      </c>
    </row>
    <row r="312" spans="1:1" x14ac:dyDescent="0.3">
      <c r="A312" t="s">
        <v>351</v>
      </c>
    </row>
    <row r="313" spans="1:1" x14ac:dyDescent="0.3">
      <c r="A313" t="s">
        <v>352</v>
      </c>
    </row>
    <row r="314" spans="1:1" x14ac:dyDescent="0.3">
      <c r="A314" t="s">
        <v>353</v>
      </c>
    </row>
    <row r="315" spans="1:1" x14ac:dyDescent="0.3">
      <c r="A315" t="s">
        <v>354</v>
      </c>
    </row>
    <row r="316" spans="1:1" x14ac:dyDescent="0.3">
      <c r="A316" t="s">
        <v>355</v>
      </c>
    </row>
    <row r="317" spans="1:1" x14ac:dyDescent="0.3">
      <c r="A317" t="s">
        <v>356</v>
      </c>
    </row>
    <row r="318" spans="1:1" x14ac:dyDescent="0.3">
      <c r="A318" t="s">
        <v>357</v>
      </c>
    </row>
    <row r="319" spans="1:1" x14ac:dyDescent="0.3">
      <c r="A319" t="s">
        <v>358</v>
      </c>
    </row>
    <row r="320" spans="1:1" x14ac:dyDescent="0.3">
      <c r="A320" t="s">
        <v>359</v>
      </c>
    </row>
    <row r="321" spans="1:1" x14ac:dyDescent="0.3">
      <c r="A321" t="s">
        <v>360</v>
      </c>
    </row>
    <row r="322" spans="1:1" x14ac:dyDescent="0.3">
      <c r="A322" t="s">
        <v>361</v>
      </c>
    </row>
    <row r="323" spans="1:1" x14ac:dyDescent="0.3">
      <c r="A323" t="s">
        <v>362</v>
      </c>
    </row>
    <row r="324" spans="1:1" x14ac:dyDescent="0.3">
      <c r="A324" t="s">
        <v>363</v>
      </c>
    </row>
    <row r="325" spans="1:1" x14ac:dyDescent="0.3">
      <c r="A325" t="s">
        <v>364</v>
      </c>
    </row>
    <row r="326" spans="1:1" x14ac:dyDescent="0.3">
      <c r="A326" t="s">
        <v>365</v>
      </c>
    </row>
    <row r="327" spans="1:1" x14ac:dyDescent="0.3">
      <c r="A327" t="s">
        <v>366</v>
      </c>
    </row>
    <row r="328" spans="1:1" x14ac:dyDescent="0.3">
      <c r="A328" t="s">
        <v>367</v>
      </c>
    </row>
    <row r="329" spans="1:1" x14ac:dyDescent="0.3">
      <c r="A329" t="s">
        <v>368</v>
      </c>
    </row>
    <row r="330" spans="1:1" x14ac:dyDescent="0.3">
      <c r="A330" t="s">
        <v>369</v>
      </c>
    </row>
    <row r="331" spans="1:1" x14ac:dyDescent="0.3">
      <c r="A331" t="s">
        <v>370</v>
      </c>
    </row>
    <row r="332" spans="1:1" x14ac:dyDescent="0.3">
      <c r="A332" t="s">
        <v>371</v>
      </c>
    </row>
    <row r="333" spans="1:1" x14ac:dyDescent="0.3">
      <c r="A333" t="s">
        <v>372</v>
      </c>
    </row>
    <row r="334" spans="1:1" x14ac:dyDescent="0.3">
      <c r="A334" t="s">
        <v>373</v>
      </c>
    </row>
    <row r="335" spans="1:1" x14ac:dyDescent="0.3">
      <c r="A335" t="s">
        <v>374</v>
      </c>
    </row>
    <row r="336" spans="1:1" x14ac:dyDescent="0.3">
      <c r="A336" t="s">
        <v>375</v>
      </c>
    </row>
    <row r="337" spans="1:1" x14ac:dyDescent="0.3">
      <c r="A337" t="s">
        <v>376</v>
      </c>
    </row>
    <row r="338" spans="1:1" x14ac:dyDescent="0.3">
      <c r="A338" t="s">
        <v>377</v>
      </c>
    </row>
    <row r="339" spans="1:1" x14ac:dyDescent="0.3">
      <c r="A339" t="s">
        <v>378</v>
      </c>
    </row>
    <row r="340" spans="1:1" x14ac:dyDescent="0.3">
      <c r="A340" t="s">
        <v>379</v>
      </c>
    </row>
    <row r="341" spans="1:1" x14ac:dyDescent="0.3">
      <c r="A341" t="s">
        <v>380</v>
      </c>
    </row>
    <row r="342" spans="1:1" x14ac:dyDescent="0.3">
      <c r="A342" t="s">
        <v>381</v>
      </c>
    </row>
    <row r="343" spans="1:1" x14ac:dyDescent="0.3">
      <c r="A343" t="s">
        <v>382</v>
      </c>
    </row>
    <row r="344" spans="1:1" x14ac:dyDescent="0.3">
      <c r="A344" t="s">
        <v>383</v>
      </c>
    </row>
    <row r="345" spans="1:1" x14ac:dyDescent="0.3">
      <c r="A345" t="s">
        <v>384</v>
      </c>
    </row>
    <row r="346" spans="1:1" x14ac:dyDescent="0.3">
      <c r="A346" t="s">
        <v>385</v>
      </c>
    </row>
    <row r="347" spans="1:1" x14ac:dyDescent="0.3">
      <c r="A347" t="s">
        <v>386</v>
      </c>
    </row>
    <row r="348" spans="1:1" x14ac:dyDescent="0.3">
      <c r="A348" t="s">
        <v>387</v>
      </c>
    </row>
    <row r="349" spans="1:1" x14ac:dyDescent="0.3">
      <c r="A349" t="s">
        <v>388</v>
      </c>
    </row>
    <row r="350" spans="1:1" x14ac:dyDescent="0.3">
      <c r="A350" t="s">
        <v>389</v>
      </c>
    </row>
    <row r="351" spans="1:1" x14ac:dyDescent="0.3">
      <c r="A351" t="s">
        <v>390</v>
      </c>
    </row>
    <row r="352" spans="1:1" x14ac:dyDescent="0.3">
      <c r="A352" t="s">
        <v>391</v>
      </c>
    </row>
    <row r="353" spans="1:1" x14ac:dyDescent="0.3">
      <c r="A353" t="s">
        <v>392</v>
      </c>
    </row>
    <row r="354" spans="1:1" x14ac:dyDescent="0.3">
      <c r="A354" t="s">
        <v>393</v>
      </c>
    </row>
    <row r="355" spans="1:1" x14ac:dyDescent="0.3">
      <c r="A355" t="s">
        <v>394</v>
      </c>
    </row>
    <row r="356" spans="1:1" x14ac:dyDescent="0.3">
      <c r="A356" t="s">
        <v>395</v>
      </c>
    </row>
    <row r="357" spans="1:1" x14ac:dyDescent="0.3">
      <c r="A357" t="s">
        <v>396</v>
      </c>
    </row>
    <row r="358" spans="1:1" x14ac:dyDescent="0.3">
      <c r="A358" t="s">
        <v>397</v>
      </c>
    </row>
    <row r="359" spans="1:1" x14ac:dyDescent="0.3">
      <c r="A359" t="s">
        <v>398</v>
      </c>
    </row>
    <row r="360" spans="1:1" x14ac:dyDescent="0.3">
      <c r="A360" t="s">
        <v>399</v>
      </c>
    </row>
    <row r="361" spans="1:1" x14ac:dyDescent="0.3">
      <c r="A361" t="s">
        <v>400</v>
      </c>
    </row>
    <row r="362" spans="1:1" x14ac:dyDescent="0.3">
      <c r="A362" t="s">
        <v>401</v>
      </c>
    </row>
    <row r="363" spans="1:1" x14ac:dyDescent="0.3">
      <c r="A363" t="s">
        <v>402</v>
      </c>
    </row>
    <row r="364" spans="1:1" x14ac:dyDescent="0.3">
      <c r="A364" t="s">
        <v>403</v>
      </c>
    </row>
    <row r="365" spans="1:1" x14ac:dyDescent="0.3">
      <c r="A365" t="s">
        <v>404</v>
      </c>
    </row>
    <row r="366" spans="1:1" x14ac:dyDescent="0.3">
      <c r="A366" t="s">
        <v>405</v>
      </c>
    </row>
    <row r="367" spans="1:1" x14ac:dyDescent="0.3">
      <c r="A367" t="s">
        <v>406</v>
      </c>
    </row>
    <row r="368" spans="1:1" x14ac:dyDescent="0.3">
      <c r="A368" t="s">
        <v>407</v>
      </c>
    </row>
    <row r="369" spans="1:1" x14ac:dyDescent="0.3">
      <c r="A369" t="s">
        <v>408</v>
      </c>
    </row>
    <row r="370" spans="1:1" x14ac:dyDescent="0.3">
      <c r="A370" t="s">
        <v>409</v>
      </c>
    </row>
    <row r="371" spans="1:1" x14ac:dyDescent="0.3">
      <c r="A371" t="s">
        <v>410</v>
      </c>
    </row>
    <row r="372" spans="1:1" x14ac:dyDescent="0.3">
      <c r="A372" t="s">
        <v>411</v>
      </c>
    </row>
    <row r="373" spans="1:1" x14ac:dyDescent="0.3">
      <c r="A373" t="s">
        <v>412</v>
      </c>
    </row>
    <row r="374" spans="1:1" x14ac:dyDescent="0.3">
      <c r="A374" t="s">
        <v>413</v>
      </c>
    </row>
    <row r="375" spans="1:1" x14ac:dyDescent="0.3">
      <c r="A375" t="s">
        <v>414</v>
      </c>
    </row>
    <row r="376" spans="1:1" x14ac:dyDescent="0.3">
      <c r="A376" t="s">
        <v>415</v>
      </c>
    </row>
    <row r="377" spans="1:1" x14ac:dyDescent="0.3">
      <c r="A377" t="s">
        <v>416</v>
      </c>
    </row>
    <row r="378" spans="1:1" x14ac:dyDescent="0.3">
      <c r="A378" t="s">
        <v>417</v>
      </c>
    </row>
    <row r="379" spans="1:1" x14ac:dyDescent="0.3">
      <c r="A379" t="s">
        <v>418</v>
      </c>
    </row>
    <row r="380" spans="1:1" x14ac:dyDescent="0.3">
      <c r="A380" t="s">
        <v>419</v>
      </c>
    </row>
    <row r="381" spans="1:1" x14ac:dyDescent="0.3">
      <c r="A381" t="s">
        <v>420</v>
      </c>
    </row>
    <row r="382" spans="1:1" x14ac:dyDescent="0.3">
      <c r="A382" t="s">
        <v>421</v>
      </c>
    </row>
    <row r="383" spans="1:1" x14ac:dyDescent="0.3">
      <c r="A383" t="s">
        <v>422</v>
      </c>
    </row>
    <row r="384" spans="1:1" x14ac:dyDescent="0.3">
      <c r="A384" t="s">
        <v>423</v>
      </c>
    </row>
    <row r="385" spans="1:1" x14ac:dyDescent="0.3">
      <c r="A385" t="s">
        <v>424</v>
      </c>
    </row>
    <row r="386" spans="1:1" x14ac:dyDescent="0.3">
      <c r="A386" t="s">
        <v>425</v>
      </c>
    </row>
    <row r="387" spans="1:1" x14ac:dyDescent="0.3">
      <c r="A387" t="s">
        <v>426</v>
      </c>
    </row>
    <row r="388" spans="1:1" x14ac:dyDescent="0.3">
      <c r="A388" t="s">
        <v>427</v>
      </c>
    </row>
    <row r="389" spans="1:1" x14ac:dyDescent="0.3">
      <c r="A389" t="s">
        <v>428</v>
      </c>
    </row>
    <row r="390" spans="1:1" x14ac:dyDescent="0.3">
      <c r="A390" t="s">
        <v>429</v>
      </c>
    </row>
    <row r="391" spans="1:1" x14ac:dyDescent="0.3">
      <c r="A391" t="s">
        <v>430</v>
      </c>
    </row>
    <row r="392" spans="1:1" x14ac:dyDescent="0.3">
      <c r="A392" t="s">
        <v>431</v>
      </c>
    </row>
    <row r="393" spans="1:1" x14ac:dyDescent="0.3">
      <c r="A393" t="s">
        <v>432</v>
      </c>
    </row>
    <row r="394" spans="1:1" x14ac:dyDescent="0.3">
      <c r="A394" t="s">
        <v>433</v>
      </c>
    </row>
    <row r="395" spans="1:1" x14ac:dyDescent="0.3">
      <c r="A395" t="s">
        <v>434</v>
      </c>
    </row>
    <row r="396" spans="1:1" x14ac:dyDescent="0.3">
      <c r="A396" t="s">
        <v>435</v>
      </c>
    </row>
    <row r="397" spans="1:1" x14ac:dyDescent="0.3">
      <c r="A397" t="s">
        <v>436</v>
      </c>
    </row>
    <row r="398" spans="1:1" x14ac:dyDescent="0.3">
      <c r="A398" t="s">
        <v>437</v>
      </c>
    </row>
    <row r="399" spans="1:1" x14ac:dyDescent="0.3">
      <c r="A399" t="s">
        <v>438</v>
      </c>
    </row>
    <row r="400" spans="1:1" x14ac:dyDescent="0.3">
      <c r="A400" t="s">
        <v>439</v>
      </c>
    </row>
    <row r="401" spans="1:1" x14ac:dyDescent="0.3">
      <c r="A401" t="s">
        <v>440</v>
      </c>
    </row>
    <row r="402" spans="1:1" x14ac:dyDescent="0.3">
      <c r="A402" t="s">
        <v>441</v>
      </c>
    </row>
    <row r="403" spans="1:1" x14ac:dyDescent="0.3">
      <c r="A403" t="s">
        <v>442</v>
      </c>
    </row>
    <row r="404" spans="1:1" x14ac:dyDescent="0.3">
      <c r="A404" t="s">
        <v>443</v>
      </c>
    </row>
    <row r="405" spans="1:1" x14ac:dyDescent="0.3">
      <c r="A405" t="s">
        <v>444</v>
      </c>
    </row>
    <row r="406" spans="1:1" x14ac:dyDescent="0.3">
      <c r="A406" t="s">
        <v>445</v>
      </c>
    </row>
    <row r="407" spans="1:1" x14ac:dyDescent="0.3">
      <c r="A407" t="s">
        <v>446</v>
      </c>
    </row>
    <row r="408" spans="1:1" x14ac:dyDescent="0.3">
      <c r="A408" t="s">
        <v>447</v>
      </c>
    </row>
    <row r="409" spans="1:1" x14ac:dyDescent="0.3">
      <c r="A409" t="s">
        <v>448</v>
      </c>
    </row>
    <row r="410" spans="1:1" x14ac:dyDescent="0.3">
      <c r="A410" t="s">
        <v>449</v>
      </c>
    </row>
    <row r="411" spans="1:1" x14ac:dyDescent="0.3">
      <c r="A411" t="s">
        <v>450</v>
      </c>
    </row>
    <row r="412" spans="1:1" x14ac:dyDescent="0.3">
      <c r="A412" t="s">
        <v>451</v>
      </c>
    </row>
    <row r="413" spans="1:1" x14ac:dyDescent="0.3">
      <c r="A413" t="s">
        <v>452</v>
      </c>
    </row>
    <row r="414" spans="1:1" x14ac:dyDescent="0.3">
      <c r="A414" t="s">
        <v>453</v>
      </c>
    </row>
    <row r="415" spans="1:1" x14ac:dyDescent="0.3">
      <c r="A415" t="s">
        <v>454</v>
      </c>
    </row>
    <row r="416" spans="1:1" x14ac:dyDescent="0.3">
      <c r="A416" t="s">
        <v>455</v>
      </c>
    </row>
    <row r="417" spans="1:1" x14ac:dyDescent="0.3">
      <c r="A417" t="s">
        <v>456</v>
      </c>
    </row>
    <row r="418" spans="1:1" x14ac:dyDescent="0.3">
      <c r="A418" t="s">
        <v>457</v>
      </c>
    </row>
    <row r="419" spans="1:1" x14ac:dyDescent="0.3">
      <c r="A419" t="s">
        <v>458</v>
      </c>
    </row>
    <row r="420" spans="1:1" x14ac:dyDescent="0.3">
      <c r="A420" t="s">
        <v>459</v>
      </c>
    </row>
    <row r="421" spans="1:1" x14ac:dyDescent="0.3">
      <c r="A421" t="s">
        <v>460</v>
      </c>
    </row>
    <row r="422" spans="1:1" x14ac:dyDescent="0.3">
      <c r="A422" t="s">
        <v>461</v>
      </c>
    </row>
    <row r="423" spans="1:1" x14ac:dyDescent="0.3">
      <c r="A423" t="s">
        <v>462</v>
      </c>
    </row>
    <row r="424" spans="1:1" x14ac:dyDescent="0.3">
      <c r="A424" t="s">
        <v>463</v>
      </c>
    </row>
    <row r="425" spans="1:1" x14ac:dyDescent="0.3">
      <c r="A425" t="s">
        <v>464</v>
      </c>
    </row>
    <row r="426" spans="1:1" x14ac:dyDescent="0.3">
      <c r="A426" t="s">
        <v>465</v>
      </c>
    </row>
    <row r="427" spans="1:1" x14ac:dyDescent="0.3">
      <c r="A427" t="s">
        <v>466</v>
      </c>
    </row>
    <row r="428" spans="1:1" x14ac:dyDescent="0.3">
      <c r="A428" t="s">
        <v>467</v>
      </c>
    </row>
    <row r="429" spans="1:1" x14ac:dyDescent="0.3">
      <c r="A429" t="s">
        <v>468</v>
      </c>
    </row>
    <row r="430" spans="1:1" x14ac:dyDescent="0.3">
      <c r="A430" t="s">
        <v>469</v>
      </c>
    </row>
    <row r="431" spans="1:1" x14ac:dyDescent="0.3">
      <c r="A431" t="s">
        <v>470</v>
      </c>
    </row>
    <row r="432" spans="1:1" x14ac:dyDescent="0.3">
      <c r="A432" t="s">
        <v>471</v>
      </c>
    </row>
    <row r="433" spans="1:1" x14ac:dyDescent="0.3">
      <c r="A433" t="s">
        <v>472</v>
      </c>
    </row>
    <row r="434" spans="1:1" x14ac:dyDescent="0.3">
      <c r="A434" t="s">
        <v>473</v>
      </c>
    </row>
    <row r="435" spans="1:1" x14ac:dyDescent="0.3">
      <c r="A435" t="s">
        <v>474</v>
      </c>
    </row>
    <row r="436" spans="1:1" x14ac:dyDescent="0.3">
      <c r="A436" t="s">
        <v>475</v>
      </c>
    </row>
    <row r="437" spans="1:1" x14ac:dyDescent="0.3">
      <c r="A437" t="s">
        <v>476</v>
      </c>
    </row>
    <row r="438" spans="1:1" x14ac:dyDescent="0.3">
      <c r="A438" t="s">
        <v>477</v>
      </c>
    </row>
    <row r="439" spans="1:1" x14ac:dyDescent="0.3">
      <c r="A439" t="s">
        <v>478</v>
      </c>
    </row>
    <row r="440" spans="1:1" x14ac:dyDescent="0.3">
      <c r="A440" t="s">
        <v>479</v>
      </c>
    </row>
    <row r="441" spans="1:1" x14ac:dyDescent="0.3">
      <c r="A441" t="s">
        <v>480</v>
      </c>
    </row>
    <row r="442" spans="1:1" x14ac:dyDescent="0.3">
      <c r="A442" t="s">
        <v>481</v>
      </c>
    </row>
    <row r="443" spans="1:1" x14ac:dyDescent="0.3">
      <c r="A443" t="s">
        <v>482</v>
      </c>
    </row>
    <row r="444" spans="1:1" x14ac:dyDescent="0.3">
      <c r="A444" t="s">
        <v>483</v>
      </c>
    </row>
    <row r="445" spans="1:1" x14ac:dyDescent="0.3">
      <c r="A445" t="s">
        <v>484</v>
      </c>
    </row>
    <row r="446" spans="1:1" x14ac:dyDescent="0.3">
      <c r="A446" t="s">
        <v>485</v>
      </c>
    </row>
    <row r="447" spans="1:1" x14ac:dyDescent="0.3">
      <c r="A447" t="s">
        <v>486</v>
      </c>
    </row>
    <row r="448" spans="1:1" x14ac:dyDescent="0.3">
      <c r="A448" t="s">
        <v>487</v>
      </c>
    </row>
    <row r="449" spans="1:1" x14ac:dyDescent="0.3">
      <c r="A449" t="s">
        <v>488</v>
      </c>
    </row>
    <row r="450" spans="1:1" x14ac:dyDescent="0.3">
      <c r="A450" t="s">
        <v>489</v>
      </c>
    </row>
    <row r="451" spans="1:1" x14ac:dyDescent="0.3">
      <c r="A451" t="s">
        <v>490</v>
      </c>
    </row>
    <row r="452" spans="1:1" x14ac:dyDescent="0.3">
      <c r="A452" t="s">
        <v>491</v>
      </c>
    </row>
    <row r="453" spans="1:1" x14ac:dyDescent="0.3">
      <c r="A453" t="s">
        <v>492</v>
      </c>
    </row>
    <row r="454" spans="1:1" x14ac:dyDescent="0.3">
      <c r="A454" t="s">
        <v>493</v>
      </c>
    </row>
    <row r="455" spans="1:1" x14ac:dyDescent="0.3">
      <c r="A455" t="s">
        <v>494</v>
      </c>
    </row>
    <row r="456" spans="1:1" x14ac:dyDescent="0.3">
      <c r="A456" t="s">
        <v>495</v>
      </c>
    </row>
    <row r="457" spans="1:1" x14ac:dyDescent="0.3">
      <c r="A457" t="s">
        <v>496</v>
      </c>
    </row>
    <row r="458" spans="1:1" x14ac:dyDescent="0.3">
      <c r="A458" t="s">
        <v>497</v>
      </c>
    </row>
    <row r="459" spans="1:1" x14ac:dyDescent="0.3">
      <c r="A459" t="s">
        <v>498</v>
      </c>
    </row>
    <row r="460" spans="1:1" x14ac:dyDescent="0.3">
      <c r="A460" t="s">
        <v>499</v>
      </c>
    </row>
    <row r="461" spans="1:1" x14ac:dyDescent="0.3">
      <c r="A461" t="s">
        <v>500</v>
      </c>
    </row>
    <row r="462" spans="1:1" x14ac:dyDescent="0.3">
      <c r="A462" t="s">
        <v>501</v>
      </c>
    </row>
    <row r="463" spans="1:1" x14ac:dyDescent="0.3">
      <c r="A463" t="s">
        <v>502</v>
      </c>
    </row>
    <row r="464" spans="1:1" x14ac:dyDescent="0.3">
      <c r="A464" t="s">
        <v>503</v>
      </c>
    </row>
    <row r="465" spans="1:1" x14ac:dyDescent="0.3">
      <c r="A465" t="s">
        <v>504</v>
      </c>
    </row>
    <row r="466" spans="1:1" x14ac:dyDescent="0.3">
      <c r="A466" t="s">
        <v>505</v>
      </c>
    </row>
    <row r="467" spans="1:1" x14ac:dyDescent="0.3">
      <c r="A467" t="s">
        <v>506</v>
      </c>
    </row>
    <row r="468" spans="1:1" x14ac:dyDescent="0.3">
      <c r="A468" t="s">
        <v>507</v>
      </c>
    </row>
    <row r="469" spans="1:1" x14ac:dyDescent="0.3">
      <c r="A469" t="s">
        <v>508</v>
      </c>
    </row>
    <row r="470" spans="1:1" x14ac:dyDescent="0.3">
      <c r="A470" t="s">
        <v>509</v>
      </c>
    </row>
    <row r="471" spans="1:1" x14ac:dyDescent="0.3">
      <c r="A471" t="s">
        <v>510</v>
      </c>
    </row>
    <row r="472" spans="1:1" x14ac:dyDescent="0.3">
      <c r="A472" t="s">
        <v>511</v>
      </c>
    </row>
    <row r="473" spans="1:1" x14ac:dyDescent="0.3">
      <c r="A473" t="s">
        <v>512</v>
      </c>
    </row>
    <row r="474" spans="1:1" x14ac:dyDescent="0.3">
      <c r="A474" t="s">
        <v>513</v>
      </c>
    </row>
    <row r="475" spans="1:1" x14ac:dyDescent="0.3">
      <c r="A475" t="s">
        <v>514</v>
      </c>
    </row>
    <row r="476" spans="1:1" x14ac:dyDescent="0.3">
      <c r="A476" t="s">
        <v>515</v>
      </c>
    </row>
    <row r="477" spans="1:1" x14ac:dyDescent="0.3">
      <c r="A477" t="s">
        <v>516</v>
      </c>
    </row>
    <row r="478" spans="1:1" x14ac:dyDescent="0.3">
      <c r="A478" t="s">
        <v>517</v>
      </c>
    </row>
    <row r="479" spans="1:1" x14ac:dyDescent="0.3">
      <c r="A479" t="s">
        <v>518</v>
      </c>
    </row>
    <row r="480" spans="1:1" x14ac:dyDescent="0.3">
      <c r="A480" t="s">
        <v>519</v>
      </c>
    </row>
    <row r="481" spans="1:1" x14ac:dyDescent="0.3">
      <c r="A481" t="s">
        <v>520</v>
      </c>
    </row>
    <row r="482" spans="1:1" x14ac:dyDescent="0.3">
      <c r="A482" t="s">
        <v>521</v>
      </c>
    </row>
    <row r="483" spans="1:1" x14ac:dyDescent="0.3">
      <c r="A483" t="s">
        <v>522</v>
      </c>
    </row>
    <row r="484" spans="1:1" x14ac:dyDescent="0.3">
      <c r="A484" t="s">
        <v>523</v>
      </c>
    </row>
    <row r="485" spans="1:1" x14ac:dyDescent="0.3">
      <c r="A485" t="s">
        <v>524</v>
      </c>
    </row>
    <row r="486" spans="1:1" x14ac:dyDescent="0.3">
      <c r="A486" t="s">
        <v>525</v>
      </c>
    </row>
    <row r="487" spans="1:1" x14ac:dyDescent="0.3">
      <c r="A487" t="s">
        <v>526</v>
      </c>
    </row>
    <row r="488" spans="1:1" x14ac:dyDescent="0.3">
      <c r="A488" t="s">
        <v>527</v>
      </c>
    </row>
    <row r="489" spans="1:1" x14ac:dyDescent="0.3">
      <c r="A489" t="s">
        <v>528</v>
      </c>
    </row>
    <row r="490" spans="1:1" x14ac:dyDescent="0.3">
      <c r="A490" t="s">
        <v>529</v>
      </c>
    </row>
    <row r="491" spans="1:1" x14ac:dyDescent="0.3">
      <c r="A491" t="s">
        <v>530</v>
      </c>
    </row>
    <row r="492" spans="1:1" x14ac:dyDescent="0.3">
      <c r="A492" t="s">
        <v>531</v>
      </c>
    </row>
    <row r="493" spans="1:1" x14ac:dyDescent="0.3">
      <c r="A493" t="s">
        <v>532</v>
      </c>
    </row>
    <row r="494" spans="1:1" x14ac:dyDescent="0.3">
      <c r="A494" t="s">
        <v>533</v>
      </c>
    </row>
    <row r="495" spans="1:1" x14ac:dyDescent="0.3">
      <c r="A495" t="s">
        <v>534</v>
      </c>
    </row>
    <row r="496" spans="1:1" x14ac:dyDescent="0.3">
      <c r="A496" t="s">
        <v>535</v>
      </c>
    </row>
    <row r="497" spans="1:1" x14ac:dyDescent="0.3">
      <c r="A497" t="s">
        <v>536</v>
      </c>
    </row>
    <row r="498" spans="1:1" x14ac:dyDescent="0.3">
      <c r="A498" t="s">
        <v>537</v>
      </c>
    </row>
    <row r="499" spans="1:1" x14ac:dyDescent="0.3">
      <c r="A499" t="s">
        <v>538</v>
      </c>
    </row>
    <row r="500" spans="1:1" x14ac:dyDescent="0.3">
      <c r="A500" t="s">
        <v>539</v>
      </c>
    </row>
    <row r="501" spans="1:1" x14ac:dyDescent="0.3">
      <c r="A501" t="s">
        <v>540</v>
      </c>
    </row>
    <row r="502" spans="1:1" x14ac:dyDescent="0.3">
      <c r="A502" t="s">
        <v>541</v>
      </c>
    </row>
    <row r="503" spans="1:1" x14ac:dyDescent="0.3">
      <c r="A503" t="s">
        <v>542</v>
      </c>
    </row>
    <row r="504" spans="1:1" x14ac:dyDescent="0.3">
      <c r="A504" t="s">
        <v>543</v>
      </c>
    </row>
    <row r="505" spans="1:1" x14ac:dyDescent="0.3">
      <c r="A505" t="s">
        <v>544</v>
      </c>
    </row>
    <row r="506" spans="1:1" x14ac:dyDescent="0.3">
      <c r="A506" t="s">
        <v>545</v>
      </c>
    </row>
    <row r="507" spans="1:1" x14ac:dyDescent="0.3">
      <c r="A507" t="s">
        <v>546</v>
      </c>
    </row>
    <row r="508" spans="1:1" x14ac:dyDescent="0.3">
      <c r="A508" t="s">
        <v>547</v>
      </c>
    </row>
    <row r="509" spans="1:1" x14ac:dyDescent="0.3">
      <c r="A509" t="s">
        <v>548</v>
      </c>
    </row>
    <row r="510" spans="1:1" x14ac:dyDescent="0.3">
      <c r="A510" t="s">
        <v>549</v>
      </c>
    </row>
    <row r="511" spans="1:1" x14ac:dyDescent="0.3">
      <c r="A511" t="s">
        <v>550</v>
      </c>
    </row>
    <row r="512" spans="1:1" x14ac:dyDescent="0.3">
      <c r="A512" t="s">
        <v>551</v>
      </c>
    </row>
    <row r="513" spans="1:1" x14ac:dyDescent="0.3">
      <c r="A513" t="s">
        <v>552</v>
      </c>
    </row>
    <row r="514" spans="1:1" x14ac:dyDescent="0.3">
      <c r="A514" t="s">
        <v>553</v>
      </c>
    </row>
    <row r="515" spans="1:1" x14ac:dyDescent="0.3">
      <c r="A515" t="s">
        <v>554</v>
      </c>
    </row>
    <row r="516" spans="1:1" x14ac:dyDescent="0.3">
      <c r="A516" t="s">
        <v>555</v>
      </c>
    </row>
    <row r="517" spans="1:1" x14ac:dyDescent="0.3">
      <c r="A517" t="s">
        <v>556</v>
      </c>
    </row>
    <row r="518" spans="1:1" x14ac:dyDescent="0.3">
      <c r="A518" t="s">
        <v>557</v>
      </c>
    </row>
    <row r="519" spans="1:1" x14ac:dyDescent="0.3">
      <c r="A519" t="s">
        <v>558</v>
      </c>
    </row>
    <row r="520" spans="1:1" x14ac:dyDescent="0.3">
      <c r="A520" t="s">
        <v>559</v>
      </c>
    </row>
    <row r="521" spans="1:1" x14ac:dyDescent="0.3">
      <c r="A521" t="s">
        <v>560</v>
      </c>
    </row>
    <row r="522" spans="1:1" x14ac:dyDescent="0.3">
      <c r="A522" t="s">
        <v>561</v>
      </c>
    </row>
    <row r="523" spans="1:1" x14ac:dyDescent="0.3">
      <c r="A523" t="s">
        <v>562</v>
      </c>
    </row>
    <row r="524" spans="1:1" x14ac:dyDescent="0.3">
      <c r="A524" t="s">
        <v>563</v>
      </c>
    </row>
    <row r="525" spans="1:1" x14ac:dyDescent="0.3">
      <c r="A525" t="s">
        <v>564</v>
      </c>
    </row>
    <row r="526" spans="1:1" x14ac:dyDescent="0.3">
      <c r="A526" t="s">
        <v>565</v>
      </c>
    </row>
    <row r="527" spans="1:1" x14ac:dyDescent="0.3">
      <c r="A527" t="s">
        <v>566</v>
      </c>
    </row>
    <row r="528" spans="1:1" x14ac:dyDescent="0.3">
      <c r="A528" t="s">
        <v>567</v>
      </c>
    </row>
    <row r="529" spans="1:1" x14ac:dyDescent="0.3">
      <c r="A529" t="s">
        <v>568</v>
      </c>
    </row>
    <row r="530" spans="1:1" x14ac:dyDescent="0.3">
      <c r="A530" t="s">
        <v>569</v>
      </c>
    </row>
    <row r="531" spans="1:1" x14ac:dyDescent="0.3">
      <c r="A531" t="s">
        <v>570</v>
      </c>
    </row>
    <row r="532" spans="1:1" x14ac:dyDescent="0.3">
      <c r="A532" t="s">
        <v>571</v>
      </c>
    </row>
    <row r="533" spans="1:1" x14ac:dyDescent="0.3">
      <c r="A533" t="s">
        <v>572</v>
      </c>
    </row>
    <row r="534" spans="1:1" x14ac:dyDescent="0.3">
      <c r="A534" t="s">
        <v>573</v>
      </c>
    </row>
    <row r="535" spans="1:1" x14ac:dyDescent="0.3">
      <c r="A535" t="s">
        <v>574</v>
      </c>
    </row>
    <row r="536" spans="1:1" x14ac:dyDescent="0.3">
      <c r="A536" t="s">
        <v>575</v>
      </c>
    </row>
    <row r="537" spans="1:1" x14ac:dyDescent="0.3">
      <c r="A537" t="s">
        <v>576</v>
      </c>
    </row>
    <row r="538" spans="1:1" x14ac:dyDescent="0.3">
      <c r="A538" t="s">
        <v>577</v>
      </c>
    </row>
    <row r="539" spans="1:1" x14ac:dyDescent="0.3">
      <c r="A539" t="s">
        <v>578</v>
      </c>
    </row>
    <row r="540" spans="1:1" x14ac:dyDescent="0.3">
      <c r="A540" t="s">
        <v>579</v>
      </c>
    </row>
    <row r="541" spans="1:1" x14ac:dyDescent="0.3">
      <c r="A541" t="s">
        <v>580</v>
      </c>
    </row>
    <row r="542" spans="1:1" x14ac:dyDescent="0.3">
      <c r="A542" t="s">
        <v>581</v>
      </c>
    </row>
    <row r="543" spans="1:1" x14ac:dyDescent="0.3">
      <c r="A543" t="s">
        <v>582</v>
      </c>
    </row>
    <row r="544" spans="1:1" x14ac:dyDescent="0.3">
      <c r="A544" t="s">
        <v>583</v>
      </c>
    </row>
    <row r="545" spans="1:1" x14ac:dyDescent="0.3">
      <c r="A545" t="s">
        <v>584</v>
      </c>
    </row>
    <row r="546" spans="1:1" x14ac:dyDescent="0.3">
      <c r="A546" t="s">
        <v>585</v>
      </c>
    </row>
    <row r="547" spans="1:1" x14ac:dyDescent="0.3">
      <c r="A547" t="s">
        <v>586</v>
      </c>
    </row>
    <row r="548" spans="1:1" x14ac:dyDescent="0.3">
      <c r="A548" t="s">
        <v>587</v>
      </c>
    </row>
    <row r="549" spans="1:1" x14ac:dyDescent="0.3">
      <c r="A549" t="s">
        <v>588</v>
      </c>
    </row>
    <row r="550" spans="1:1" x14ac:dyDescent="0.3">
      <c r="A550" t="s">
        <v>589</v>
      </c>
    </row>
    <row r="551" spans="1:1" x14ac:dyDescent="0.3">
      <c r="A551" t="s">
        <v>590</v>
      </c>
    </row>
    <row r="552" spans="1:1" x14ac:dyDescent="0.3">
      <c r="A552" t="s">
        <v>591</v>
      </c>
    </row>
    <row r="553" spans="1:1" x14ac:dyDescent="0.3">
      <c r="A553" t="s">
        <v>592</v>
      </c>
    </row>
    <row r="554" spans="1:1" x14ac:dyDescent="0.3">
      <c r="A554" t="s">
        <v>593</v>
      </c>
    </row>
    <row r="555" spans="1:1" x14ac:dyDescent="0.3">
      <c r="A555" t="s">
        <v>594</v>
      </c>
    </row>
    <row r="556" spans="1:1" x14ac:dyDescent="0.3">
      <c r="A556" t="s">
        <v>595</v>
      </c>
    </row>
    <row r="557" spans="1:1" x14ac:dyDescent="0.3">
      <c r="A557" t="s">
        <v>596</v>
      </c>
    </row>
    <row r="558" spans="1:1" x14ac:dyDescent="0.3">
      <c r="A558" t="s">
        <v>597</v>
      </c>
    </row>
    <row r="559" spans="1:1" x14ac:dyDescent="0.3">
      <c r="A559" t="s">
        <v>598</v>
      </c>
    </row>
    <row r="560" spans="1:1" x14ac:dyDescent="0.3">
      <c r="A560" t="s">
        <v>599</v>
      </c>
    </row>
    <row r="561" spans="1:1" x14ac:dyDescent="0.3">
      <c r="A561" t="s">
        <v>600</v>
      </c>
    </row>
    <row r="562" spans="1:1" x14ac:dyDescent="0.3">
      <c r="A562" t="s">
        <v>601</v>
      </c>
    </row>
    <row r="563" spans="1:1" x14ac:dyDescent="0.3">
      <c r="A563" t="s">
        <v>602</v>
      </c>
    </row>
    <row r="564" spans="1:1" x14ac:dyDescent="0.3">
      <c r="A564" t="s">
        <v>603</v>
      </c>
    </row>
    <row r="565" spans="1:1" x14ac:dyDescent="0.3">
      <c r="A565" t="s">
        <v>604</v>
      </c>
    </row>
    <row r="566" spans="1:1" x14ac:dyDescent="0.3">
      <c r="A566" t="s">
        <v>605</v>
      </c>
    </row>
    <row r="567" spans="1:1" x14ac:dyDescent="0.3">
      <c r="A567" t="s">
        <v>606</v>
      </c>
    </row>
    <row r="568" spans="1:1" x14ac:dyDescent="0.3">
      <c r="A568" t="s">
        <v>607</v>
      </c>
    </row>
    <row r="569" spans="1:1" x14ac:dyDescent="0.3">
      <c r="A569" t="s">
        <v>608</v>
      </c>
    </row>
    <row r="570" spans="1:1" x14ac:dyDescent="0.3">
      <c r="A570" t="s">
        <v>609</v>
      </c>
    </row>
    <row r="571" spans="1:1" x14ac:dyDescent="0.3">
      <c r="A571" t="s">
        <v>610</v>
      </c>
    </row>
    <row r="572" spans="1:1" x14ac:dyDescent="0.3">
      <c r="A572" t="s">
        <v>611</v>
      </c>
    </row>
    <row r="573" spans="1:1" x14ac:dyDescent="0.3">
      <c r="A573" t="s">
        <v>612</v>
      </c>
    </row>
    <row r="574" spans="1:1" x14ac:dyDescent="0.3">
      <c r="A574" t="s">
        <v>613</v>
      </c>
    </row>
    <row r="575" spans="1:1" x14ac:dyDescent="0.3">
      <c r="A575" t="s">
        <v>614</v>
      </c>
    </row>
    <row r="576" spans="1:1" x14ac:dyDescent="0.3">
      <c r="A576" t="s">
        <v>615</v>
      </c>
    </row>
    <row r="577" spans="1:1" x14ac:dyDescent="0.3">
      <c r="A577" t="s">
        <v>616</v>
      </c>
    </row>
    <row r="578" spans="1:1" x14ac:dyDescent="0.3">
      <c r="A578" t="s">
        <v>617</v>
      </c>
    </row>
    <row r="579" spans="1:1" x14ac:dyDescent="0.3">
      <c r="A579" t="s">
        <v>618</v>
      </c>
    </row>
    <row r="580" spans="1:1" x14ac:dyDescent="0.3">
      <c r="A580" t="s">
        <v>619</v>
      </c>
    </row>
    <row r="581" spans="1:1" x14ac:dyDescent="0.3">
      <c r="A581" t="s">
        <v>620</v>
      </c>
    </row>
    <row r="582" spans="1:1" x14ac:dyDescent="0.3">
      <c r="A582" t="s">
        <v>621</v>
      </c>
    </row>
    <row r="583" spans="1:1" x14ac:dyDescent="0.3">
      <c r="A583" t="s">
        <v>622</v>
      </c>
    </row>
    <row r="584" spans="1:1" x14ac:dyDescent="0.3">
      <c r="A584" t="s">
        <v>623</v>
      </c>
    </row>
    <row r="585" spans="1:1" x14ac:dyDescent="0.3">
      <c r="A585" t="s">
        <v>624</v>
      </c>
    </row>
    <row r="586" spans="1:1" x14ac:dyDescent="0.3">
      <c r="A586" t="s">
        <v>625</v>
      </c>
    </row>
    <row r="587" spans="1:1" x14ac:dyDescent="0.3">
      <c r="A587" t="s">
        <v>626</v>
      </c>
    </row>
    <row r="588" spans="1:1" x14ac:dyDescent="0.3">
      <c r="A588" t="s">
        <v>627</v>
      </c>
    </row>
    <row r="589" spans="1:1" x14ac:dyDescent="0.3">
      <c r="A589" t="s">
        <v>628</v>
      </c>
    </row>
    <row r="590" spans="1:1" x14ac:dyDescent="0.3">
      <c r="A590" t="s">
        <v>629</v>
      </c>
    </row>
    <row r="591" spans="1:1" x14ac:dyDescent="0.3">
      <c r="A591" t="s">
        <v>630</v>
      </c>
    </row>
    <row r="592" spans="1:1" x14ac:dyDescent="0.3">
      <c r="A592" t="s">
        <v>631</v>
      </c>
    </row>
    <row r="593" spans="1:1" x14ac:dyDescent="0.3">
      <c r="A593" t="s">
        <v>632</v>
      </c>
    </row>
    <row r="594" spans="1:1" x14ac:dyDescent="0.3">
      <c r="A594" t="s">
        <v>633</v>
      </c>
    </row>
    <row r="595" spans="1:1" x14ac:dyDescent="0.3">
      <c r="A595" t="s">
        <v>634</v>
      </c>
    </row>
    <row r="596" spans="1:1" x14ac:dyDescent="0.3">
      <c r="A596" t="s">
        <v>635</v>
      </c>
    </row>
    <row r="597" spans="1:1" x14ac:dyDescent="0.3">
      <c r="A597" t="s">
        <v>636</v>
      </c>
    </row>
    <row r="598" spans="1:1" x14ac:dyDescent="0.3">
      <c r="A598" t="s">
        <v>637</v>
      </c>
    </row>
    <row r="599" spans="1:1" x14ac:dyDescent="0.3">
      <c r="A599" t="s">
        <v>638</v>
      </c>
    </row>
    <row r="600" spans="1:1" x14ac:dyDescent="0.3">
      <c r="A600" t="s">
        <v>639</v>
      </c>
    </row>
    <row r="601" spans="1:1" x14ac:dyDescent="0.3">
      <c r="A601" t="s">
        <v>640</v>
      </c>
    </row>
    <row r="602" spans="1:1" x14ac:dyDescent="0.3">
      <c r="A602" t="s">
        <v>641</v>
      </c>
    </row>
    <row r="603" spans="1:1" x14ac:dyDescent="0.3">
      <c r="A603" t="s">
        <v>642</v>
      </c>
    </row>
    <row r="604" spans="1:1" x14ac:dyDescent="0.3">
      <c r="A604" t="s">
        <v>643</v>
      </c>
    </row>
    <row r="605" spans="1:1" x14ac:dyDescent="0.3">
      <c r="A605" t="s">
        <v>644</v>
      </c>
    </row>
    <row r="606" spans="1:1" x14ac:dyDescent="0.3">
      <c r="A606" t="s">
        <v>645</v>
      </c>
    </row>
    <row r="607" spans="1:1" x14ac:dyDescent="0.3">
      <c r="A607" t="s">
        <v>646</v>
      </c>
    </row>
    <row r="608" spans="1:1" x14ac:dyDescent="0.3">
      <c r="A608" t="s">
        <v>647</v>
      </c>
    </row>
    <row r="609" spans="1:1" x14ac:dyDescent="0.3">
      <c r="A609" t="s">
        <v>648</v>
      </c>
    </row>
    <row r="610" spans="1:1" x14ac:dyDescent="0.3">
      <c r="A610" t="s">
        <v>649</v>
      </c>
    </row>
    <row r="611" spans="1:1" x14ac:dyDescent="0.3">
      <c r="A611" t="s">
        <v>650</v>
      </c>
    </row>
    <row r="612" spans="1:1" x14ac:dyDescent="0.3">
      <c r="A612" t="s">
        <v>651</v>
      </c>
    </row>
    <row r="613" spans="1:1" x14ac:dyDescent="0.3">
      <c r="A613" t="s">
        <v>652</v>
      </c>
    </row>
    <row r="614" spans="1:1" x14ac:dyDescent="0.3">
      <c r="A614" t="s">
        <v>653</v>
      </c>
    </row>
    <row r="615" spans="1:1" x14ac:dyDescent="0.3">
      <c r="A615" t="s">
        <v>654</v>
      </c>
    </row>
    <row r="616" spans="1:1" x14ac:dyDescent="0.3">
      <c r="A616" t="s">
        <v>655</v>
      </c>
    </row>
    <row r="617" spans="1:1" x14ac:dyDescent="0.3">
      <c r="A617" t="s">
        <v>656</v>
      </c>
    </row>
    <row r="618" spans="1:1" x14ac:dyDescent="0.3">
      <c r="A618" t="s">
        <v>657</v>
      </c>
    </row>
    <row r="619" spans="1:1" x14ac:dyDescent="0.3">
      <c r="A619" t="s">
        <v>658</v>
      </c>
    </row>
    <row r="620" spans="1:1" x14ac:dyDescent="0.3">
      <c r="A620" t="s">
        <v>659</v>
      </c>
    </row>
    <row r="621" spans="1:1" x14ac:dyDescent="0.3">
      <c r="A621" t="s">
        <v>660</v>
      </c>
    </row>
    <row r="622" spans="1:1" x14ac:dyDescent="0.3">
      <c r="A622" t="s">
        <v>661</v>
      </c>
    </row>
    <row r="623" spans="1:1" x14ac:dyDescent="0.3">
      <c r="A623" t="s">
        <v>662</v>
      </c>
    </row>
    <row r="624" spans="1:1" x14ac:dyDescent="0.3">
      <c r="A624" t="s">
        <v>663</v>
      </c>
    </row>
    <row r="625" spans="1:1" x14ac:dyDescent="0.3">
      <c r="A625" t="s">
        <v>664</v>
      </c>
    </row>
    <row r="626" spans="1:1" x14ac:dyDescent="0.3">
      <c r="A626" t="s">
        <v>665</v>
      </c>
    </row>
    <row r="627" spans="1:1" x14ac:dyDescent="0.3">
      <c r="A627" t="s">
        <v>666</v>
      </c>
    </row>
    <row r="628" spans="1:1" x14ac:dyDescent="0.3">
      <c r="A628" t="s">
        <v>667</v>
      </c>
    </row>
    <row r="629" spans="1:1" x14ac:dyDescent="0.3">
      <c r="A629" t="s">
        <v>668</v>
      </c>
    </row>
    <row r="630" spans="1:1" x14ac:dyDescent="0.3">
      <c r="A630" t="s">
        <v>669</v>
      </c>
    </row>
    <row r="631" spans="1:1" x14ac:dyDescent="0.3">
      <c r="A631" t="s">
        <v>670</v>
      </c>
    </row>
    <row r="632" spans="1:1" x14ac:dyDescent="0.3">
      <c r="A632" t="s">
        <v>671</v>
      </c>
    </row>
    <row r="633" spans="1:1" x14ac:dyDescent="0.3">
      <c r="A633" t="s">
        <v>672</v>
      </c>
    </row>
    <row r="634" spans="1:1" x14ac:dyDescent="0.3">
      <c r="A634" t="s">
        <v>673</v>
      </c>
    </row>
    <row r="635" spans="1:1" x14ac:dyDescent="0.3">
      <c r="A635" t="s">
        <v>674</v>
      </c>
    </row>
    <row r="636" spans="1:1" x14ac:dyDescent="0.3">
      <c r="A636" t="s">
        <v>675</v>
      </c>
    </row>
    <row r="637" spans="1:1" x14ac:dyDescent="0.3">
      <c r="A637" t="s">
        <v>676</v>
      </c>
    </row>
    <row r="638" spans="1:1" x14ac:dyDescent="0.3">
      <c r="A638" t="s">
        <v>677</v>
      </c>
    </row>
    <row r="639" spans="1:1" x14ac:dyDescent="0.3">
      <c r="A639" t="s">
        <v>678</v>
      </c>
    </row>
    <row r="640" spans="1:1" x14ac:dyDescent="0.3">
      <c r="A640" t="s">
        <v>679</v>
      </c>
    </row>
    <row r="641" spans="1:1" x14ac:dyDescent="0.3">
      <c r="A641" t="s">
        <v>680</v>
      </c>
    </row>
    <row r="642" spans="1:1" x14ac:dyDescent="0.3">
      <c r="A642" t="s">
        <v>681</v>
      </c>
    </row>
    <row r="643" spans="1:1" x14ac:dyDescent="0.3">
      <c r="A643" t="s">
        <v>682</v>
      </c>
    </row>
    <row r="644" spans="1:1" x14ac:dyDescent="0.3">
      <c r="A644" t="s">
        <v>683</v>
      </c>
    </row>
    <row r="645" spans="1:1" x14ac:dyDescent="0.3">
      <c r="A645" t="s">
        <v>684</v>
      </c>
    </row>
    <row r="646" spans="1:1" x14ac:dyDescent="0.3">
      <c r="A646" t="s">
        <v>685</v>
      </c>
    </row>
    <row r="647" spans="1:1" x14ac:dyDescent="0.3">
      <c r="A647" t="s">
        <v>686</v>
      </c>
    </row>
    <row r="648" spans="1:1" x14ac:dyDescent="0.3">
      <c r="A648" t="s">
        <v>687</v>
      </c>
    </row>
    <row r="649" spans="1:1" x14ac:dyDescent="0.3">
      <c r="A649" t="s">
        <v>688</v>
      </c>
    </row>
    <row r="650" spans="1:1" x14ac:dyDescent="0.3">
      <c r="A650" t="s">
        <v>689</v>
      </c>
    </row>
    <row r="651" spans="1:1" x14ac:dyDescent="0.3">
      <c r="A651" t="s">
        <v>690</v>
      </c>
    </row>
    <row r="652" spans="1:1" x14ac:dyDescent="0.3">
      <c r="A652" t="s">
        <v>691</v>
      </c>
    </row>
    <row r="653" spans="1:1" x14ac:dyDescent="0.3">
      <c r="A653" t="s">
        <v>692</v>
      </c>
    </row>
    <row r="654" spans="1:1" x14ac:dyDescent="0.3">
      <c r="A654" t="s">
        <v>693</v>
      </c>
    </row>
    <row r="655" spans="1:1" x14ac:dyDescent="0.3">
      <c r="A655" t="s">
        <v>694</v>
      </c>
    </row>
    <row r="656" spans="1:1" x14ac:dyDescent="0.3">
      <c r="A656" t="s">
        <v>695</v>
      </c>
    </row>
    <row r="657" spans="1:1" x14ac:dyDescent="0.3">
      <c r="A657" t="s">
        <v>696</v>
      </c>
    </row>
    <row r="658" spans="1:1" x14ac:dyDescent="0.3">
      <c r="A658" t="s">
        <v>697</v>
      </c>
    </row>
    <row r="659" spans="1:1" x14ac:dyDescent="0.3">
      <c r="A659" t="s">
        <v>698</v>
      </c>
    </row>
    <row r="660" spans="1:1" x14ac:dyDescent="0.3">
      <c r="A660" t="s">
        <v>699</v>
      </c>
    </row>
    <row r="661" spans="1:1" x14ac:dyDescent="0.3">
      <c r="A661" t="s">
        <v>700</v>
      </c>
    </row>
    <row r="662" spans="1:1" x14ac:dyDescent="0.3">
      <c r="A662" t="s">
        <v>701</v>
      </c>
    </row>
    <row r="663" spans="1:1" x14ac:dyDescent="0.3">
      <c r="A663" t="s">
        <v>702</v>
      </c>
    </row>
    <row r="664" spans="1:1" x14ac:dyDescent="0.3">
      <c r="A664" t="s">
        <v>703</v>
      </c>
    </row>
    <row r="665" spans="1:1" x14ac:dyDescent="0.3">
      <c r="A665" t="s">
        <v>704</v>
      </c>
    </row>
    <row r="666" spans="1:1" x14ac:dyDescent="0.3">
      <c r="A666" t="s">
        <v>705</v>
      </c>
    </row>
    <row r="667" spans="1:1" x14ac:dyDescent="0.3">
      <c r="A667" t="s">
        <v>706</v>
      </c>
    </row>
    <row r="668" spans="1:1" x14ac:dyDescent="0.3">
      <c r="A668" t="s">
        <v>707</v>
      </c>
    </row>
    <row r="669" spans="1:1" x14ac:dyDescent="0.3">
      <c r="A669" t="s">
        <v>708</v>
      </c>
    </row>
    <row r="670" spans="1:1" x14ac:dyDescent="0.3">
      <c r="A670" t="s">
        <v>709</v>
      </c>
    </row>
    <row r="671" spans="1:1" x14ac:dyDescent="0.3">
      <c r="A671" t="s">
        <v>710</v>
      </c>
    </row>
    <row r="672" spans="1:1" x14ac:dyDescent="0.3">
      <c r="A672" t="s">
        <v>711</v>
      </c>
    </row>
    <row r="673" spans="1:1" x14ac:dyDescent="0.3">
      <c r="A673" t="s">
        <v>712</v>
      </c>
    </row>
    <row r="674" spans="1:1" x14ac:dyDescent="0.3">
      <c r="A674" t="s">
        <v>713</v>
      </c>
    </row>
    <row r="675" spans="1:1" x14ac:dyDescent="0.3">
      <c r="A675" t="s">
        <v>714</v>
      </c>
    </row>
    <row r="676" spans="1:1" x14ac:dyDescent="0.3">
      <c r="A676" t="s">
        <v>715</v>
      </c>
    </row>
    <row r="677" spans="1:1" x14ac:dyDescent="0.3">
      <c r="A677" t="s">
        <v>716</v>
      </c>
    </row>
    <row r="678" spans="1:1" x14ac:dyDescent="0.3">
      <c r="A678" t="s">
        <v>717</v>
      </c>
    </row>
    <row r="679" spans="1:1" x14ac:dyDescent="0.3">
      <c r="A679" t="s">
        <v>718</v>
      </c>
    </row>
    <row r="680" spans="1:1" x14ac:dyDescent="0.3">
      <c r="A680" t="s">
        <v>719</v>
      </c>
    </row>
    <row r="681" spans="1:1" x14ac:dyDescent="0.3">
      <c r="A681" t="s">
        <v>720</v>
      </c>
    </row>
    <row r="682" spans="1:1" x14ac:dyDescent="0.3">
      <c r="A682" t="s">
        <v>721</v>
      </c>
    </row>
    <row r="683" spans="1:1" x14ac:dyDescent="0.3">
      <c r="A683" t="s">
        <v>722</v>
      </c>
    </row>
    <row r="684" spans="1:1" x14ac:dyDescent="0.3">
      <c r="A684" t="s">
        <v>723</v>
      </c>
    </row>
    <row r="685" spans="1:1" x14ac:dyDescent="0.3">
      <c r="A685" t="s">
        <v>724</v>
      </c>
    </row>
    <row r="686" spans="1:1" x14ac:dyDescent="0.3">
      <c r="A686" t="s">
        <v>725</v>
      </c>
    </row>
    <row r="687" spans="1:1" x14ac:dyDescent="0.3">
      <c r="A687" t="s">
        <v>726</v>
      </c>
    </row>
    <row r="688" spans="1:1" x14ac:dyDescent="0.3">
      <c r="A688" t="s">
        <v>727</v>
      </c>
    </row>
    <row r="689" spans="1:1" x14ac:dyDescent="0.3">
      <c r="A689" t="s">
        <v>728</v>
      </c>
    </row>
    <row r="690" spans="1:1" x14ac:dyDescent="0.3">
      <c r="A690" t="s">
        <v>729</v>
      </c>
    </row>
    <row r="691" spans="1:1" x14ac:dyDescent="0.3">
      <c r="A691" t="s">
        <v>730</v>
      </c>
    </row>
    <row r="692" spans="1:1" x14ac:dyDescent="0.3">
      <c r="A692" t="s">
        <v>731</v>
      </c>
    </row>
    <row r="693" spans="1:1" x14ac:dyDescent="0.3">
      <c r="A693" t="s">
        <v>732</v>
      </c>
    </row>
    <row r="694" spans="1:1" x14ac:dyDescent="0.3">
      <c r="A694" t="s">
        <v>733</v>
      </c>
    </row>
    <row r="695" spans="1:1" x14ac:dyDescent="0.3">
      <c r="A695" t="s">
        <v>734</v>
      </c>
    </row>
    <row r="696" spans="1:1" x14ac:dyDescent="0.3">
      <c r="A696" t="s">
        <v>735</v>
      </c>
    </row>
    <row r="697" spans="1:1" x14ac:dyDescent="0.3">
      <c r="A697" t="s">
        <v>736</v>
      </c>
    </row>
    <row r="698" spans="1:1" x14ac:dyDescent="0.3">
      <c r="A698" t="s">
        <v>737</v>
      </c>
    </row>
    <row r="699" spans="1:1" x14ac:dyDescent="0.3">
      <c r="A699" t="s">
        <v>738</v>
      </c>
    </row>
    <row r="700" spans="1:1" x14ac:dyDescent="0.3">
      <c r="A700" t="s">
        <v>739</v>
      </c>
    </row>
    <row r="701" spans="1:1" x14ac:dyDescent="0.3">
      <c r="A701" t="s">
        <v>740</v>
      </c>
    </row>
    <row r="702" spans="1:1" x14ac:dyDescent="0.3">
      <c r="A702" t="s">
        <v>741</v>
      </c>
    </row>
    <row r="703" spans="1:1" x14ac:dyDescent="0.3">
      <c r="A703" t="s">
        <v>742</v>
      </c>
    </row>
    <row r="704" spans="1:1" x14ac:dyDescent="0.3">
      <c r="A704" t="s">
        <v>743</v>
      </c>
    </row>
    <row r="705" spans="1:1" x14ac:dyDescent="0.3">
      <c r="A705" t="s">
        <v>744</v>
      </c>
    </row>
    <row r="706" spans="1:1" x14ac:dyDescent="0.3">
      <c r="A706" t="s">
        <v>745</v>
      </c>
    </row>
    <row r="707" spans="1:1" x14ac:dyDescent="0.3">
      <c r="A707" t="s">
        <v>746</v>
      </c>
    </row>
    <row r="708" spans="1:1" x14ac:dyDescent="0.3">
      <c r="A708" t="s">
        <v>747</v>
      </c>
    </row>
    <row r="709" spans="1:1" x14ac:dyDescent="0.3">
      <c r="A709" t="s">
        <v>748</v>
      </c>
    </row>
    <row r="710" spans="1:1" x14ac:dyDescent="0.3">
      <c r="A710" t="s">
        <v>749</v>
      </c>
    </row>
    <row r="711" spans="1:1" x14ac:dyDescent="0.3">
      <c r="A711" t="s">
        <v>750</v>
      </c>
    </row>
    <row r="712" spans="1:1" x14ac:dyDescent="0.3">
      <c r="A712" t="s">
        <v>751</v>
      </c>
    </row>
    <row r="713" spans="1:1" x14ac:dyDescent="0.3">
      <c r="A713" t="s">
        <v>752</v>
      </c>
    </row>
    <row r="714" spans="1:1" x14ac:dyDescent="0.3">
      <c r="A714" t="s">
        <v>753</v>
      </c>
    </row>
    <row r="715" spans="1:1" x14ac:dyDescent="0.3">
      <c r="A715" t="s">
        <v>754</v>
      </c>
    </row>
    <row r="716" spans="1:1" x14ac:dyDescent="0.3">
      <c r="A716" t="s">
        <v>755</v>
      </c>
    </row>
    <row r="717" spans="1:1" x14ac:dyDescent="0.3">
      <c r="A717" t="s">
        <v>756</v>
      </c>
    </row>
    <row r="718" spans="1:1" x14ac:dyDescent="0.3">
      <c r="A718" t="s">
        <v>757</v>
      </c>
    </row>
    <row r="719" spans="1:1" x14ac:dyDescent="0.3">
      <c r="A719" t="s">
        <v>758</v>
      </c>
    </row>
    <row r="720" spans="1:1" x14ac:dyDescent="0.3">
      <c r="A720" t="s">
        <v>759</v>
      </c>
    </row>
    <row r="721" spans="1:1" x14ac:dyDescent="0.3">
      <c r="A721" t="s">
        <v>760</v>
      </c>
    </row>
    <row r="722" spans="1:1" x14ac:dyDescent="0.3">
      <c r="A722" t="s">
        <v>761</v>
      </c>
    </row>
    <row r="723" spans="1:1" x14ac:dyDescent="0.3">
      <c r="A723" t="s">
        <v>762</v>
      </c>
    </row>
    <row r="724" spans="1:1" x14ac:dyDescent="0.3">
      <c r="A724" t="s">
        <v>763</v>
      </c>
    </row>
    <row r="725" spans="1:1" x14ac:dyDescent="0.3">
      <c r="A725" t="s">
        <v>764</v>
      </c>
    </row>
    <row r="726" spans="1:1" x14ac:dyDescent="0.3">
      <c r="A726" t="s">
        <v>765</v>
      </c>
    </row>
    <row r="727" spans="1:1" x14ac:dyDescent="0.3">
      <c r="A727" t="s">
        <v>766</v>
      </c>
    </row>
    <row r="728" spans="1:1" x14ac:dyDescent="0.3">
      <c r="A728" t="s">
        <v>767</v>
      </c>
    </row>
    <row r="729" spans="1:1" x14ac:dyDescent="0.3">
      <c r="A729" t="s">
        <v>768</v>
      </c>
    </row>
    <row r="730" spans="1:1" x14ac:dyDescent="0.3">
      <c r="A730" t="s">
        <v>769</v>
      </c>
    </row>
    <row r="731" spans="1:1" x14ac:dyDescent="0.3">
      <c r="A731" t="s">
        <v>770</v>
      </c>
    </row>
    <row r="732" spans="1:1" x14ac:dyDescent="0.3">
      <c r="A732" t="s">
        <v>771</v>
      </c>
    </row>
    <row r="733" spans="1:1" x14ac:dyDescent="0.3">
      <c r="A733" t="s">
        <v>772</v>
      </c>
    </row>
    <row r="734" spans="1:1" x14ac:dyDescent="0.3">
      <c r="A734" t="s">
        <v>773</v>
      </c>
    </row>
    <row r="735" spans="1:1" x14ac:dyDescent="0.3">
      <c r="A735" t="s">
        <v>774</v>
      </c>
    </row>
    <row r="736" spans="1:1" x14ac:dyDescent="0.3">
      <c r="A736" t="s">
        <v>775</v>
      </c>
    </row>
    <row r="737" spans="1:1" x14ac:dyDescent="0.3">
      <c r="A737" t="s">
        <v>776</v>
      </c>
    </row>
    <row r="738" spans="1:1" x14ac:dyDescent="0.3">
      <c r="A738" t="s">
        <v>777</v>
      </c>
    </row>
    <row r="739" spans="1:1" x14ac:dyDescent="0.3">
      <c r="A739" t="s">
        <v>778</v>
      </c>
    </row>
    <row r="740" spans="1:1" x14ac:dyDescent="0.3">
      <c r="A740" t="s">
        <v>779</v>
      </c>
    </row>
    <row r="741" spans="1:1" x14ac:dyDescent="0.3">
      <c r="A741" t="s">
        <v>780</v>
      </c>
    </row>
    <row r="742" spans="1:1" x14ac:dyDescent="0.3">
      <c r="A742" t="s">
        <v>781</v>
      </c>
    </row>
    <row r="743" spans="1:1" x14ac:dyDescent="0.3">
      <c r="A743" t="s">
        <v>782</v>
      </c>
    </row>
    <row r="744" spans="1:1" x14ac:dyDescent="0.3">
      <c r="A744" t="s">
        <v>783</v>
      </c>
    </row>
    <row r="745" spans="1:1" x14ac:dyDescent="0.3">
      <c r="A745" t="s">
        <v>784</v>
      </c>
    </row>
    <row r="746" spans="1:1" x14ac:dyDescent="0.3">
      <c r="A746" t="s">
        <v>785</v>
      </c>
    </row>
    <row r="747" spans="1:1" x14ac:dyDescent="0.3">
      <c r="A747" t="s">
        <v>786</v>
      </c>
    </row>
    <row r="748" spans="1:1" x14ac:dyDescent="0.3">
      <c r="A748" t="s">
        <v>787</v>
      </c>
    </row>
    <row r="749" spans="1:1" x14ac:dyDescent="0.3">
      <c r="A749" t="s">
        <v>788</v>
      </c>
    </row>
    <row r="750" spans="1:1" x14ac:dyDescent="0.3">
      <c r="A750" t="s">
        <v>789</v>
      </c>
    </row>
    <row r="751" spans="1:1" x14ac:dyDescent="0.3">
      <c r="A751" t="s">
        <v>790</v>
      </c>
    </row>
    <row r="752" spans="1:1" x14ac:dyDescent="0.3">
      <c r="A752" t="s">
        <v>791</v>
      </c>
    </row>
    <row r="753" spans="1:1" x14ac:dyDescent="0.3">
      <c r="A753" t="s">
        <v>792</v>
      </c>
    </row>
    <row r="754" spans="1:1" x14ac:dyDescent="0.3">
      <c r="A754" t="s">
        <v>793</v>
      </c>
    </row>
    <row r="755" spans="1:1" x14ac:dyDescent="0.3">
      <c r="A755" t="s">
        <v>794</v>
      </c>
    </row>
    <row r="756" spans="1:1" x14ac:dyDescent="0.3">
      <c r="A756" t="s">
        <v>795</v>
      </c>
    </row>
    <row r="757" spans="1:1" x14ac:dyDescent="0.3">
      <c r="A757" t="s">
        <v>796</v>
      </c>
    </row>
    <row r="758" spans="1:1" x14ac:dyDescent="0.3">
      <c r="A758" t="s">
        <v>797</v>
      </c>
    </row>
    <row r="759" spans="1:1" x14ac:dyDescent="0.3">
      <c r="A759" t="s">
        <v>798</v>
      </c>
    </row>
    <row r="760" spans="1:1" x14ac:dyDescent="0.3">
      <c r="A760" t="s">
        <v>799</v>
      </c>
    </row>
    <row r="761" spans="1:1" x14ac:dyDescent="0.3">
      <c r="A761" t="s">
        <v>800</v>
      </c>
    </row>
    <row r="762" spans="1:1" x14ac:dyDescent="0.3">
      <c r="A762" t="s">
        <v>801</v>
      </c>
    </row>
    <row r="763" spans="1:1" x14ac:dyDescent="0.3">
      <c r="A763" t="s">
        <v>802</v>
      </c>
    </row>
    <row r="764" spans="1:1" x14ac:dyDescent="0.3">
      <c r="A764" t="s">
        <v>803</v>
      </c>
    </row>
    <row r="765" spans="1:1" x14ac:dyDescent="0.3">
      <c r="A765" t="s">
        <v>804</v>
      </c>
    </row>
    <row r="766" spans="1:1" x14ac:dyDescent="0.3">
      <c r="A766" t="s">
        <v>805</v>
      </c>
    </row>
    <row r="767" spans="1:1" x14ac:dyDescent="0.3">
      <c r="A767" t="s">
        <v>806</v>
      </c>
    </row>
    <row r="768" spans="1:1" x14ac:dyDescent="0.3">
      <c r="A768" t="s">
        <v>807</v>
      </c>
    </row>
    <row r="769" spans="1:1" x14ac:dyDescent="0.3">
      <c r="A769" t="s">
        <v>808</v>
      </c>
    </row>
    <row r="770" spans="1:1" x14ac:dyDescent="0.3">
      <c r="A770" t="s">
        <v>809</v>
      </c>
    </row>
    <row r="771" spans="1:1" x14ac:dyDescent="0.3">
      <c r="A771" t="s">
        <v>810</v>
      </c>
    </row>
    <row r="772" spans="1:1" x14ac:dyDescent="0.3">
      <c r="A772" t="s">
        <v>811</v>
      </c>
    </row>
    <row r="773" spans="1:1" x14ac:dyDescent="0.3">
      <c r="A773" t="s">
        <v>812</v>
      </c>
    </row>
    <row r="774" spans="1:1" x14ac:dyDescent="0.3">
      <c r="A774" t="s">
        <v>813</v>
      </c>
    </row>
    <row r="775" spans="1:1" x14ac:dyDescent="0.3">
      <c r="A775" t="s">
        <v>814</v>
      </c>
    </row>
    <row r="776" spans="1:1" x14ac:dyDescent="0.3">
      <c r="A776" t="s">
        <v>815</v>
      </c>
    </row>
    <row r="777" spans="1:1" x14ac:dyDescent="0.3">
      <c r="A777" t="s">
        <v>816</v>
      </c>
    </row>
    <row r="778" spans="1:1" x14ac:dyDescent="0.3">
      <c r="A778" t="s">
        <v>817</v>
      </c>
    </row>
    <row r="779" spans="1:1" x14ac:dyDescent="0.3">
      <c r="A779" t="s">
        <v>818</v>
      </c>
    </row>
    <row r="780" spans="1:1" x14ac:dyDescent="0.3">
      <c r="A780" t="s">
        <v>819</v>
      </c>
    </row>
    <row r="781" spans="1:1" x14ac:dyDescent="0.3">
      <c r="A781" t="s">
        <v>820</v>
      </c>
    </row>
    <row r="782" spans="1:1" x14ac:dyDescent="0.3">
      <c r="A782" t="s">
        <v>821</v>
      </c>
    </row>
    <row r="783" spans="1:1" x14ac:dyDescent="0.3">
      <c r="A783" t="s">
        <v>822</v>
      </c>
    </row>
    <row r="784" spans="1:1" x14ac:dyDescent="0.3">
      <c r="A784" t="s">
        <v>823</v>
      </c>
    </row>
    <row r="785" spans="1:1" x14ac:dyDescent="0.3">
      <c r="A785" t="s">
        <v>824</v>
      </c>
    </row>
    <row r="786" spans="1:1" x14ac:dyDescent="0.3">
      <c r="A786" t="s">
        <v>825</v>
      </c>
    </row>
    <row r="787" spans="1:1" x14ac:dyDescent="0.3">
      <c r="A787" t="s">
        <v>826</v>
      </c>
    </row>
    <row r="788" spans="1:1" x14ac:dyDescent="0.3">
      <c r="A788" t="s">
        <v>827</v>
      </c>
    </row>
    <row r="789" spans="1:1" x14ac:dyDescent="0.3">
      <c r="A789" t="s">
        <v>828</v>
      </c>
    </row>
    <row r="790" spans="1:1" x14ac:dyDescent="0.3">
      <c r="A790" t="s">
        <v>829</v>
      </c>
    </row>
    <row r="791" spans="1:1" x14ac:dyDescent="0.3">
      <c r="A791" t="s">
        <v>830</v>
      </c>
    </row>
    <row r="792" spans="1:1" x14ac:dyDescent="0.3">
      <c r="A792" t="s">
        <v>831</v>
      </c>
    </row>
    <row r="793" spans="1:1" x14ac:dyDescent="0.3">
      <c r="A793" t="s">
        <v>832</v>
      </c>
    </row>
    <row r="794" spans="1:1" x14ac:dyDescent="0.3">
      <c r="A794" t="s">
        <v>833</v>
      </c>
    </row>
    <row r="795" spans="1:1" x14ac:dyDescent="0.3">
      <c r="A795" t="s">
        <v>834</v>
      </c>
    </row>
    <row r="796" spans="1:1" x14ac:dyDescent="0.3">
      <c r="A796" t="s">
        <v>835</v>
      </c>
    </row>
    <row r="797" spans="1:1" x14ac:dyDescent="0.3">
      <c r="A797" t="s">
        <v>836</v>
      </c>
    </row>
    <row r="798" spans="1:1" x14ac:dyDescent="0.3">
      <c r="A798" t="s">
        <v>837</v>
      </c>
    </row>
    <row r="799" spans="1:1" x14ac:dyDescent="0.3">
      <c r="A799" t="s">
        <v>838</v>
      </c>
    </row>
    <row r="800" spans="1:1" x14ac:dyDescent="0.3">
      <c r="A800" t="s">
        <v>839</v>
      </c>
    </row>
    <row r="801" spans="1:1" x14ac:dyDescent="0.3">
      <c r="A801" t="s">
        <v>840</v>
      </c>
    </row>
    <row r="802" spans="1:1" x14ac:dyDescent="0.3">
      <c r="A802" t="s">
        <v>841</v>
      </c>
    </row>
    <row r="803" spans="1:1" x14ac:dyDescent="0.3">
      <c r="A803" t="s">
        <v>842</v>
      </c>
    </row>
    <row r="804" spans="1:1" x14ac:dyDescent="0.3">
      <c r="A804" t="s">
        <v>843</v>
      </c>
    </row>
    <row r="805" spans="1:1" x14ac:dyDescent="0.3">
      <c r="A805" t="s">
        <v>844</v>
      </c>
    </row>
    <row r="806" spans="1:1" x14ac:dyDescent="0.3">
      <c r="A806" t="s">
        <v>845</v>
      </c>
    </row>
    <row r="807" spans="1:1" x14ac:dyDescent="0.3">
      <c r="A807" t="s">
        <v>846</v>
      </c>
    </row>
    <row r="808" spans="1:1" x14ac:dyDescent="0.3">
      <c r="A808" t="s">
        <v>847</v>
      </c>
    </row>
    <row r="809" spans="1:1" x14ac:dyDescent="0.3">
      <c r="A809" t="s">
        <v>848</v>
      </c>
    </row>
    <row r="810" spans="1:1" x14ac:dyDescent="0.3">
      <c r="A810" t="s">
        <v>849</v>
      </c>
    </row>
    <row r="811" spans="1:1" x14ac:dyDescent="0.3">
      <c r="A811" t="s">
        <v>850</v>
      </c>
    </row>
    <row r="812" spans="1:1" x14ac:dyDescent="0.3">
      <c r="A812" t="s">
        <v>851</v>
      </c>
    </row>
    <row r="813" spans="1:1" x14ac:dyDescent="0.3">
      <c r="A813" t="s">
        <v>852</v>
      </c>
    </row>
    <row r="814" spans="1:1" x14ac:dyDescent="0.3">
      <c r="A814" t="s">
        <v>853</v>
      </c>
    </row>
    <row r="815" spans="1:1" x14ac:dyDescent="0.3">
      <c r="A815" t="s">
        <v>854</v>
      </c>
    </row>
    <row r="816" spans="1:1" x14ac:dyDescent="0.3">
      <c r="A816" t="s">
        <v>855</v>
      </c>
    </row>
    <row r="817" spans="1:1" x14ac:dyDescent="0.3">
      <c r="A817" t="s">
        <v>856</v>
      </c>
    </row>
    <row r="818" spans="1:1" x14ac:dyDescent="0.3">
      <c r="A818" t="s">
        <v>857</v>
      </c>
    </row>
    <row r="819" spans="1:1" x14ac:dyDescent="0.3">
      <c r="A819" t="s">
        <v>858</v>
      </c>
    </row>
    <row r="820" spans="1:1" x14ac:dyDescent="0.3">
      <c r="A820" t="s">
        <v>859</v>
      </c>
    </row>
    <row r="821" spans="1:1" x14ac:dyDescent="0.3">
      <c r="A821" t="s">
        <v>860</v>
      </c>
    </row>
    <row r="822" spans="1:1" x14ac:dyDescent="0.3">
      <c r="A822" t="s">
        <v>861</v>
      </c>
    </row>
    <row r="823" spans="1:1" x14ac:dyDescent="0.3">
      <c r="A823" t="s">
        <v>862</v>
      </c>
    </row>
    <row r="824" spans="1:1" x14ac:dyDescent="0.3">
      <c r="A824" t="s">
        <v>863</v>
      </c>
    </row>
    <row r="825" spans="1:1" x14ac:dyDescent="0.3">
      <c r="A825" t="s">
        <v>864</v>
      </c>
    </row>
    <row r="826" spans="1:1" x14ac:dyDescent="0.3">
      <c r="A826" t="s">
        <v>865</v>
      </c>
    </row>
    <row r="827" spans="1:1" x14ac:dyDescent="0.3">
      <c r="A827" t="s">
        <v>866</v>
      </c>
    </row>
    <row r="828" spans="1:1" x14ac:dyDescent="0.3">
      <c r="A828" t="s">
        <v>867</v>
      </c>
    </row>
    <row r="829" spans="1:1" x14ac:dyDescent="0.3">
      <c r="A829" t="s">
        <v>868</v>
      </c>
    </row>
    <row r="830" spans="1:1" x14ac:dyDescent="0.3">
      <c r="A830" t="s">
        <v>869</v>
      </c>
    </row>
    <row r="831" spans="1:1" x14ac:dyDescent="0.3">
      <c r="A831" t="s">
        <v>870</v>
      </c>
    </row>
    <row r="832" spans="1:1" x14ac:dyDescent="0.3">
      <c r="A832" t="s">
        <v>871</v>
      </c>
    </row>
    <row r="833" spans="1:1" x14ac:dyDescent="0.3">
      <c r="A833" t="s">
        <v>872</v>
      </c>
    </row>
    <row r="834" spans="1:1" x14ac:dyDescent="0.3">
      <c r="A834" t="s">
        <v>873</v>
      </c>
    </row>
    <row r="835" spans="1:1" x14ac:dyDescent="0.3">
      <c r="A835" t="s">
        <v>874</v>
      </c>
    </row>
    <row r="836" spans="1:1" x14ac:dyDescent="0.3">
      <c r="A836" t="s">
        <v>875</v>
      </c>
    </row>
    <row r="837" spans="1:1" x14ac:dyDescent="0.3">
      <c r="A837" t="s">
        <v>876</v>
      </c>
    </row>
    <row r="838" spans="1:1" x14ac:dyDescent="0.3">
      <c r="A838" t="s">
        <v>877</v>
      </c>
    </row>
    <row r="839" spans="1:1" x14ac:dyDescent="0.3">
      <c r="A839" t="s">
        <v>878</v>
      </c>
    </row>
    <row r="840" spans="1:1" x14ac:dyDescent="0.3">
      <c r="A840" t="s">
        <v>879</v>
      </c>
    </row>
    <row r="841" spans="1:1" x14ac:dyDescent="0.3">
      <c r="A841" t="s">
        <v>880</v>
      </c>
    </row>
    <row r="842" spans="1:1" x14ac:dyDescent="0.3">
      <c r="A842" t="s">
        <v>881</v>
      </c>
    </row>
    <row r="843" spans="1:1" x14ac:dyDescent="0.3">
      <c r="A843" t="s">
        <v>882</v>
      </c>
    </row>
    <row r="844" spans="1:1" x14ac:dyDescent="0.3">
      <c r="A844" t="s">
        <v>883</v>
      </c>
    </row>
    <row r="845" spans="1:1" x14ac:dyDescent="0.3">
      <c r="A845" t="s">
        <v>884</v>
      </c>
    </row>
    <row r="846" spans="1:1" x14ac:dyDescent="0.3">
      <c r="A846" t="s">
        <v>885</v>
      </c>
    </row>
    <row r="847" spans="1:1" x14ac:dyDescent="0.3">
      <c r="A847" t="s">
        <v>886</v>
      </c>
    </row>
    <row r="848" spans="1:1" x14ac:dyDescent="0.3">
      <c r="A848" t="s">
        <v>887</v>
      </c>
    </row>
    <row r="849" spans="1:1" x14ac:dyDescent="0.3">
      <c r="A849" t="s">
        <v>888</v>
      </c>
    </row>
    <row r="850" spans="1:1" x14ac:dyDescent="0.3">
      <c r="A850" t="s">
        <v>889</v>
      </c>
    </row>
    <row r="851" spans="1:1" x14ac:dyDescent="0.3">
      <c r="A851" t="s">
        <v>890</v>
      </c>
    </row>
    <row r="852" spans="1:1" x14ac:dyDescent="0.3">
      <c r="A852" t="s">
        <v>891</v>
      </c>
    </row>
    <row r="853" spans="1:1" x14ac:dyDescent="0.3">
      <c r="A853" t="s">
        <v>892</v>
      </c>
    </row>
    <row r="854" spans="1:1" x14ac:dyDescent="0.3">
      <c r="A854" t="s">
        <v>893</v>
      </c>
    </row>
    <row r="855" spans="1:1" x14ac:dyDescent="0.3">
      <c r="A855" t="s">
        <v>894</v>
      </c>
    </row>
    <row r="856" spans="1:1" x14ac:dyDescent="0.3">
      <c r="A856" t="s">
        <v>895</v>
      </c>
    </row>
    <row r="857" spans="1:1" x14ac:dyDescent="0.3">
      <c r="A857" t="s">
        <v>896</v>
      </c>
    </row>
    <row r="858" spans="1:1" x14ac:dyDescent="0.3">
      <c r="A858" t="s">
        <v>897</v>
      </c>
    </row>
    <row r="859" spans="1:1" x14ac:dyDescent="0.3">
      <c r="A859" t="s">
        <v>898</v>
      </c>
    </row>
    <row r="860" spans="1:1" x14ac:dyDescent="0.3">
      <c r="A860" t="s">
        <v>899</v>
      </c>
    </row>
    <row r="861" spans="1:1" x14ac:dyDescent="0.3">
      <c r="A861" t="s">
        <v>900</v>
      </c>
    </row>
    <row r="862" spans="1:1" x14ac:dyDescent="0.3">
      <c r="A862" t="s">
        <v>901</v>
      </c>
    </row>
    <row r="863" spans="1:1" x14ac:dyDescent="0.3">
      <c r="A863" t="s">
        <v>902</v>
      </c>
    </row>
    <row r="864" spans="1:1" x14ac:dyDescent="0.3">
      <c r="A864" t="s">
        <v>903</v>
      </c>
    </row>
    <row r="865" spans="1:1" x14ac:dyDescent="0.3">
      <c r="A865" t="s">
        <v>904</v>
      </c>
    </row>
    <row r="866" spans="1:1" x14ac:dyDescent="0.3">
      <c r="A866" t="s">
        <v>905</v>
      </c>
    </row>
    <row r="867" spans="1:1" x14ac:dyDescent="0.3">
      <c r="A867" t="s">
        <v>906</v>
      </c>
    </row>
    <row r="868" spans="1:1" x14ac:dyDescent="0.3">
      <c r="A868" t="s">
        <v>907</v>
      </c>
    </row>
    <row r="869" spans="1:1" x14ac:dyDescent="0.3">
      <c r="A869" t="s">
        <v>908</v>
      </c>
    </row>
    <row r="870" spans="1:1" x14ac:dyDescent="0.3">
      <c r="A870" t="s">
        <v>909</v>
      </c>
    </row>
    <row r="871" spans="1:1" x14ac:dyDescent="0.3">
      <c r="A871" t="s">
        <v>910</v>
      </c>
    </row>
    <row r="872" spans="1:1" x14ac:dyDescent="0.3">
      <c r="A872" t="s">
        <v>911</v>
      </c>
    </row>
    <row r="873" spans="1:1" x14ac:dyDescent="0.3">
      <c r="A873" t="s">
        <v>912</v>
      </c>
    </row>
    <row r="874" spans="1:1" x14ac:dyDescent="0.3">
      <c r="A874" t="s">
        <v>913</v>
      </c>
    </row>
    <row r="875" spans="1:1" x14ac:dyDescent="0.3">
      <c r="A875" t="s">
        <v>914</v>
      </c>
    </row>
    <row r="876" spans="1:1" x14ac:dyDescent="0.3">
      <c r="A876" t="s">
        <v>915</v>
      </c>
    </row>
    <row r="877" spans="1:1" x14ac:dyDescent="0.3">
      <c r="A877" t="s">
        <v>916</v>
      </c>
    </row>
    <row r="878" spans="1:1" x14ac:dyDescent="0.3">
      <c r="A878" t="s">
        <v>917</v>
      </c>
    </row>
    <row r="879" spans="1:1" x14ac:dyDescent="0.3">
      <c r="A879" t="s">
        <v>918</v>
      </c>
    </row>
    <row r="880" spans="1:1" x14ac:dyDescent="0.3">
      <c r="A880" t="s">
        <v>919</v>
      </c>
    </row>
    <row r="881" spans="1:1" x14ac:dyDescent="0.3">
      <c r="A881" t="s">
        <v>920</v>
      </c>
    </row>
    <row r="882" spans="1:1" x14ac:dyDescent="0.3">
      <c r="A882" t="s">
        <v>921</v>
      </c>
    </row>
    <row r="883" spans="1:1" x14ac:dyDescent="0.3">
      <c r="A883" t="s">
        <v>922</v>
      </c>
    </row>
    <row r="884" spans="1:1" x14ac:dyDescent="0.3">
      <c r="A884" t="s">
        <v>923</v>
      </c>
    </row>
    <row r="885" spans="1:1" x14ac:dyDescent="0.3">
      <c r="A885" t="s">
        <v>924</v>
      </c>
    </row>
    <row r="886" spans="1:1" x14ac:dyDescent="0.3">
      <c r="A886" t="s">
        <v>925</v>
      </c>
    </row>
    <row r="887" spans="1:1" x14ac:dyDescent="0.3">
      <c r="A887" t="s">
        <v>926</v>
      </c>
    </row>
    <row r="888" spans="1:1" x14ac:dyDescent="0.3">
      <c r="A888" t="s">
        <v>927</v>
      </c>
    </row>
    <row r="889" spans="1:1" x14ac:dyDescent="0.3">
      <c r="A889" t="s">
        <v>928</v>
      </c>
    </row>
    <row r="890" spans="1:1" x14ac:dyDescent="0.3">
      <c r="A890" t="s">
        <v>929</v>
      </c>
    </row>
    <row r="891" spans="1:1" x14ac:dyDescent="0.3">
      <c r="A891" t="s">
        <v>930</v>
      </c>
    </row>
    <row r="892" spans="1:1" x14ac:dyDescent="0.3">
      <c r="A892" t="s">
        <v>931</v>
      </c>
    </row>
    <row r="893" spans="1:1" x14ac:dyDescent="0.3">
      <c r="A893" t="s">
        <v>932</v>
      </c>
    </row>
    <row r="894" spans="1:1" x14ac:dyDescent="0.3">
      <c r="A894" t="s">
        <v>933</v>
      </c>
    </row>
    <row r="895" spans="1:1" x14ac:dyDescent="0.3">
      <c r="A895" t="s">
        <v>934</v>
      </c>
    </row>
    <row r="896" spans="1:1" x14ac:dyDescent="0.3">
      <c r="A896" t="s">
        <v>935</v>
      </c>
    </row>
    <row r="897" spans="1:1" x14ac:dyDescent="0.3">
      <c r="A897" t="s">
        <v>936</v>
      </c>
    </row>
    <row r="898" spans="1:1" x14ac:dyDescent="0.3">
      <c r="A898" t="s">
        <v>937</v>
      </c>
    </row>
    <row r="899" spans="1:1" x14ac:dyDescent="0.3">
      <c r="A899" t="s">
        <v>938</v>
      </c>
    </row>
    <row r="900" spans="1:1" x14ac:dyDescent="0.3">
      <c r="A900" t="s">
        <v>939</v>
      </c>
    </row>
    <row r="901" spans="1:1" x14ac:dyDescent="0.3">
      <c r="A901" t="s">
        <v>940</v>
      </c>
    </row>
    <row r="902" spans="1:1" x14ac:dyDescent="0.3">
      <c r="A902" t="s">
        <v>941</v>
      </c>
    </row>
    <row r="903" spans="1:1" x14ac:dyDescent="0.3">
      <c r="A903" t="s">
        <v>942</v>
      </c>
    </row>
    <row r="904" spans="1:1" x14ac:dyDescent="0.3">
      <c r="A904" t="s">
        <v>943</v>
      </c>
    </row>
    <row r="905" spans="1:1" x14ac:dyDescent="0.3">
      <c r="A905" t="s">
        <v>944</v>
      </c>
    </row>
    <row r="906" spans="1:1" x14ac:dyDescent="0.3">
      <c r="A906" t="s">
        <v>945</v>
      </c>
    </row>
    <row r="907" spans="1:1" x14ac:dyDescent="0.3">
      <c r="A907" t="s">
        <v>946</v>
      </c>
    </row>
    <row r="908" spans="1:1" x14ac:dyDescent="0.3">
      <c r="A908" t="s">
        <v>947</v>
      </c>
    </row>
    <row r="909" spans="1:1" x14ac:dyDescent="0.3">
      <c r="A909" t="s">
        <v>948</v>
      </c>
    </row>
    <row r="910" spans="1:1" x14ac:dyDescent="0.3">
      <c r="A910" t="s">
        <v>949</v>
      </c>
    </row>
    <row r="911" spans="1:1" x14ac:dyDescent="0.3">
      <c r="A911" t="s">
        <v>6</v>
      </c>
    </row>
    <row r="912" spans="1:1" x14ac:dyDescent="0.3">
      <c r="A912" t="s">
        <v>950</v>
      </c>
    </row>
    <row r="913" spans="1:1" x14ac:dyDescent="0.3">
      <c r="A913" t="s">
        <v>951</v>
      </c>
    </row>
    <row r="914" spans="1:1" x14ac:dyDescent="0.3">
      <c r="A914" t="s">
        <v>952</v>
      </c>
    </row>
    <row r="915" spans="1:1" x14ac:dyDescent="0.3">
      <c r="A915" t="s">
        <v>953</v>
      </c>
    </row>
    <row r="916" spans="1:1" x14ac:dyDescent="0.3">
      <c r="A916" t="s">
        <v>954</v>
      </c>
    </row>
    <row r="917" spans="1:1" x14ac:dyDescent="0.3">
      <c r="A917" t="s">
        <v>955</v>
      </c>
    </row>
    <row r="918" spans="1:1" x14ac:dyDescent="0.3">
      <c r="A918" t="s">
        <v>956</v>
      </c>
    </row>
    <row r="919" spans="1:1" x14ac:dyDescent="0.3">
      <c r="A919" t="s">
        <v>957</v>
      </c>
    </row>
    <row r="920" spans="1:1" x14ac:dyDescent="0.3">
      <c r="A920" t="s">
        <v>958</v>
      </c>
    </row>
    <row r="921" spans="1:1" x14ac:dyDescent="0.3">
      <c r="A921" t="s">
        <v>959</v>
      </c>
    </row>
    <row r="922" spans="1:1" x14ac:dyDescent="0.3">
      <c r="A922" t="s">
        <v>960</v>
      </c>
    </row>
    <row r="923" spans="1:1" x14ac:dyDescent="0.3">
      <c r="A923" t="s">
        <v>961</v>
      </c>
    </row>
    <row r="924" spans="1:1" x14ac:dyDescent="0.3">
      <c r="A924" t="s">
        <v>962</v>
      </c>
    </row>
    <row r="925" spans="1:1" x14ac:dyDescent="0.3">
      <c r="A925" t="s">
        <v>963</v>
      </c>
    </row>
    <row r="926" spans="1:1" x14ac:dyDescent="0.3">
      <c r="A926" t="s">
        <v>964</v>
      </c>
    </row>
    <row r="927" spans="1:1" x14ac:dyDescent="0.3">
      <c r="A927" t="s">
        <v>965</v>
      </c>
    </row>
    <row r="928" spans="1:1" x14ac:dyDescent="0.3">
      <c r="A928" t="s">
        <v>966</v>
      </c>
    </row>
    <row r="929" spans="1:1" x14ac:dyDescent="0.3">
      <c r="A929" t="s">
        <v>967</v>
      </c>
    </row>
    <row r="930" spans="1:1" x14ac:dyDescent="0.3">
      <c r="A930" t="s">
        <v>968</v>
      </c>
    </row>
    <row r="931" spans="1:1" x14ac:dyDescent="0.3">
      <c r="A931" t="s">
        <v>969</v>
      </c>
    </row>
    <row r="932" spans="1:1" x14ac:dyDescent="0.3">
      <c r="A932" t="s">
        <v>970</v>
      </c>
    </row>
    <row r="933" spans="1:1" x14ac:dyDescent="0.3">
      <c r="A933" t="s">
        <v>971</v>
      </c>
    </row>
    <row r="934" spans="1:1" x14ac:dyDescent="0.3">
      <c r="A934" t="s">
        <v>972</v>
      </c>
    </row>
    <row r="935" spans="1:1" x14ac:dyDescent="0.3">
      <c r="A935" t="s">
        <v>973</v>
      </c>
    </row>
    <row r="936" spans="1:1" x14ac:dyDescent="0.3">
      <c r="A936" t="s">
        <v>974</v>
      </c>
    </row>
    <row r="937" spans="1:1" x14ac:dyDescent="0.3">
      <c r="A937" t="s">
        <v>975</v>
      </c>
    </row>
    <row r="938" spans="1:1" x14ac:dyDescent="0.3">
      <c r="A938" t="s">
        <v>976</v>
      </c>
    </row>
    <row r="939" spans="1:1" x14ac:dyDescent="0.3">
      <c r="A939" t="s">
        <v>977</v>
      </c>
    </row>
    <row r="940" spans="1:1" x14ac:dyDescent="0.3">
      <c r="A940" t="s">
        <v>978</v>
      </c>
    </row>
    <row r="941" spans="1:1" x14ac:dyDescent="0.3">
      <c r="A941" t="s">
        <v>979</v>
      </c>
    </row>
    <row r="942" spans="1:1" x14ac:dyDescent="0.3">
      <c r="A942" t="s">
        <v>980</v>
      </c>
    </row>
  </sheetData>
  <sortState xmlns:xlrd2="http://schemas.microsoft.com/office/spreadsheetml/2017/richdata2" ref="A2:A942">
    <sortCondition ref="A2:A9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9B68-DA37-48F6-9326-E39B7BE1D3D2}">
  <sheetPr>
    <pageSetUpPr fitToPage="1"/>
  </sheetPr>
  <dimension ref="A1:AD72"/>
  <sheetViews>
    <sheetView showGridLines="0" showRowColHeaders="0" tabSelected="1" zoomScale="130" zoomScaleNormal="130" zoomScalePageLayoutView="70" workbookViewId="0">
      <selection activeCell="K5" sqref="K5:O5"/>
    </sheetView>
  </sheetViews>
  <sheetFormatPr defaultColWidth="8.69921875" defaultRowHeight="13" x14ac:dyDescent="0.3"/>
  <cols>
    <col min="1" max="1" width="1.69921875" style="23" customWidth="1"/>
    <col min="2" max="2" width="3.69921875" style="24" customWidth="1"/>
    <col min="3" max="3" width="23.09765625" style="24" customWidth="1"/>
    <col min="4" max="15" width="14.8984375" style="24" customWidth="1"/>
    <col min="16" max="17" width="3.296875" style="24" customWidth="1"/>
    <col min="18" max="18" width="13.3984375" style="24" customWidth="1"/>
    <col min="19" max="19" width="2.3984375" style="24" customWidth="1"/>
    <col min="20" max="20" width="15.09765625" style="25" customWidth="1"/>
    <col min="21" max="21" width="2.3984375" style="25" customWidth="1"/>
    <col min="22" max="22" width="6.8984375" style="26" customWidth="1"/>
    <col min="23" max="23" width="8.69921875" style="26"/>
    <col min="24" max="24" width="23.3984375" style="26" customWidth="1"/>
    <col min="25" max="25" width="8.69921875" style="26"/>
    <col min="26" max="26" width="8.69921875" style="25"/>
    <col min="27" max="27" width="3.3984375" style="25" customWidth="1"/>
    <col min="28" max="28" width="8.69921875" style="25"/>
    <col min="29" max="16384" width="8.69921875" style="24"/>
  </cols>
  <sheetData>
    <row r="1" spans="1:28" ht="12" customHeight="1" x14ac:dyDescent="0.3"/>
    <row r="2" spans="1:28" s="30" customFormat="1" ht="21" x14ac:dyDescent="0.5">
      <c r="A2" s="27"/>
      <c r="B2" s="28" t="s">
        <v>15</v>
      </c>
      <c r="C2" s="29"/>
      <c r="T2" s="31"/>
      <c r="U2" s="31"/>
      <c r="V2" s="32"/>
      <c r="W2" s="32"/>
      <c r="X2" s="32"/>
      <c r="Y2" s="32"/>
      <c r="Z2" s="31"/>
      <c r="AA2" s="31"/>
      <c r="AB2" s="31"/>
    </row>
    <row r="3" spans="1:28" s="30" customFormat="1" ht="16" x14ac:dyDescent="0.4">
      <c r="A3" s="27"/>
      <c r="B3" s="213" t="s">
        <v>3094</v>
      </c>
      <c r="C3" s="29"/>
      <c r="T3" s="31"/>
      <c r="U3" s="31"/>
      <c r="V3" s="32"/>
      <c r="W3" s="32"/>
      <c r="X3" s="32"/>
      <c r="Y3" s="32"/>
      <c r="Z3" s="31"/>
      <c r="AA3" s="31"/>
      <c r="AB3" s="31"/>
    </row>
    <row r="4" spans="1:28" s="36" customFormat="1" ht="10.5" x14ac:dyDescent="0.25">
      <c r="A4" s="33"/>
      <c r="B4" s="34"/>
      <c r="C4" s="35"/>
      <c r="T4" s="37"/>
      <c r="U4" s="37"/>
      <c r="V4" s="38"/>
      <c r="W4" s="38"/>
      <c r="X4" s="38"/>
      <c r="Y4" s="38"/>
      <c r="Z4" s="37"/>
      <c r="AA4" s="37"/>
      <c r="AB4" s="37"/>
    </row>
    <row r="5" spans="1:28" s="40" customFormat="1" ht="18.75" customHeight="1" x14ac:dyDescent="0.3">
      <c r="A5" s="39"/>
      <c r="J5" s="41" t="s">
        <v>16</v>
      </c>
      <c r="K5" s="208"/>
      <c r="L5" s="208"/>
      <c r="M5" s="208"/>
      <c r="N5" s="208"/>
      <c r="O5" s="208"/>
      <c r="P5" s="42"/>
      <c r="Q5" s="42"/>
      <c r="R5" s="42"/>
      <c r="S5" s="42"/>
      <c r="T5" s="42"/>
      <c r="U5" s="42"/>
      <c r="V5" s="43"/>
      <c r="W5" s="43"/>
      <c r="X5" s="43"/>
      <c r="Y5" s="43"/>
      <c r="Z5" s="42"/>
      <c r="AA5" s="42"/>
      <c r="AB5" s="42"/>
    </row>
    <row r="6" spans="1:28" s="46" customFormat="1" ht="4.5" x14ac:dyDescent="0.15">
      <c r="A6" s="44"/>
      <c r="B6" s="45"/>
      <c r="F6" s="47"/>
      <c r="G6" s="47"/>
      <c r="P6" s="48"/>
      <c r="Q6" s="48"/>
      <c r="R6" s="48"/>
      <c r="S6" s="48"/>
      <c r="T6" s="48"/>
      <c r="U6" s="48"/>
      <c r="V6" s="49"/>
      <c r="W6" s="49"/>
      <c r="X6" s="49"/>
      <c r="Y6" s="49"/>
      <c r="Z6" s="48"/>
      <c r="AA6" s="48"/>
      <c r="AB6" s="48"/>
    </row>
    <row r="7" spans="1:28" s="40" customFormat="1" ht="18.75" customHeight="1" x14ac:dyDescent="0.3">
      <c r="A7" s="39"/>
      <c r="B7" s="50"/>
      <c r="J7" s="41" t="s">
        <v>17</v>
      </c>
      <c r="K7" s="208"/>
      <c r="L7" s="208"/>
      <c r="M7" s="208"/>
      <c r="N7" s="208"/>
      <c r="O7" s="208"/>
      <c r="P7" s="42"/>
      <c r="Q7" s="42"/>
      <c r="R7" s="42"/>
      <c r="S7" s="42"/>
      <c r="T7" s="42"/>
      <c r="U7" s="42"/>
      <c r="V7" s="43"/>
      <c r="W7" s="43"/>
      <c r="X7" s="43"/>
      <c r="Y7" s="43"/>
      <c r="Z7" s="42"/>
      <c r="AA7" s="42"/>
      <c r="AB7" s="42"/>
    </row>
    <row r="8" spans="1:28" s="51" customFormat="1" ht="10.5" x14ac:dyDescent="0.25">
      <c r="C8" s="38"/>
      <c r="D8" s="218">
        <v>5</v>
      </c>
      <c r="E8" s="52"/>
      <c r="F8" s="218">
        <v>5</v>
      </c>
      <c r="G8" s="218">
        <v>6</v>
      </c>
      <c r="H8" s="218">
        <v>7</v>
      </c>
      <c r="I8" s="218">
        <v>8</v>
      </c>
      <c r="J8" s="218">
        <v>9</v>
      </c>
      <c r="K8" s="218">
        <v>10</v>
      </c>
      <c r="L8" s="218">
        <v>11</v>
      </c>
      <c r="M8" s="218">
        <v>12</v>
      </c>
      <c r="N8" s="218">
        <v>13</v>
      </c>
      <c r="O8" s="218">
        <v>14</v>
      </c>
      <c r="P8" s="53"/>
      <c r="X8" s="54"/>
      <c r="Y8" s="54"/>
    </row>
    <row r="9" spans="1:28" s="56" customFormat="1" ht="53.25" customHeight="1" thickBot="1" x14ac:dyDescent="0.55000000000000004">
      <c r="A9" s="55"/>
      <c r="C9" s="57" t="s">
        <v>981</v>
      </c>
      <c r="D9" s="58" t="s">
        <v>8</v>
      </c>
      <c r="E9" s="58" t="s">
        <v>982</v>
      </c>
      <c r="F9" s="58" t="s">
        <v>22</v>
      </c>
      <c r="G9" s="58" t="s">
        <v>23</v>
      </c>
      <c r="H9" s="58" t="s">
        <v>24</v>
      </c>
      <c r="I9" s="58" t="s">
        <v>25</v>
      </c>
      <c r="J9" s="58" t="s">
        <v>983</v>
      </c>
      <c r="K9" s="58" t="s">
        <v>27</v>
      </c>
      <c r="L9" s="58" t="s">
        <v>28</v>
      </c>
      <c r="M9" s="58" t="s">
        <v>29</v>
      </c>
      <c r="N9" s="58" t="s">
        <v>30</v>
      </c>
      <c r="O9" s="58" t="s">
        <v>984</v>
      </c>
      <c r="P9" s="58"/>
      <c r="T9" s="59"/>
      <c r="U9" s="59"/>
      <c r="V9" s="60"/>
      <c r="W9" s="60"/>
      <c r="X9" s="61"/>
      <c r="Y9" s="61"/>
      <c r="Z9" s="59"/>
      <c r="AA9" s="59"/>
      <c r="AB9" s="59"/>
    </row>
    <row r="10" spans="1:28" s="56" customFormat="1" ht="24" customHeight="1" thickBot="1" x14ac:dyDescent="0.55000000000000004">
      <c r="A10" s="55"/>
      <c r="B10" s="62">
        <v>1</v>
      </c>
      <c r="C10" s="63"/>
      <c r="D10" s="64"/>
      <c r="E10" s="65">
        <f>IF(D10="",,D10/$D$31)</f>
        <v>0</v>
      </c>
      <c r="F10" s="66">
        <f t="shared" ref="F10:F25" si="0">IF($C10="",,IF(VLOOKUP($C10,SA_DATA,F$8,FALSE)=0,"NA",VLOOKUP($C10,SA_DATA,F$8,FALSE)))</f>
        <v>0</v>
      </c>
      <c r="G10" s="65">
        <f t="shared" ref="G10:O19" si="1">IF($C10="",,VLOOKUP($C10,SA_DATA,G$8,FALSE))</f>
        <v>0</v>
      </c>
      <c r="H10" s="65">
        <f t="shared" si="1"/>
        <v>0</v>
      </c>
      <c r="I10" s="65">
        <f t="shared" si="1"/>
        <v>0</v>
      </c>
      <c r="J10" s="65">
        <f t="shared" si="1"/>
        <v>0</v>
      </c>
      <c r="K10" s="65">
        <f t="shared" si="1"/>
        <v>0</v>
      </c>
      <c r="L10" s="65">
        <f t="shared" si="1"/>
        <v>0</v>
      </c>
      <c r="M10" s="65">
        <f t="shared" si="1"/>
        <v>0</v>
      </c>
      <c r="N10" s="65">
        <f t="shared" si="1"/>
        <v>0</v>
      </c>
      <c r="O10" s="67">
        <f t="shared" si="1"/>
        <v>0</v>
      </c>
      <c r="P10" s="68"/>
      <c r="T10" s="59"/>
      <c r="U10" s="59"/>
      <c r="V10" s="60"/>
      <c r="W10" s="60"/>
      <c r="X10" s="61"/>
      <c r="Y10" s="61"/>
      <c r="Z10" s="59"/>
      <c r="AA10" s="59"/>
      <c r="AB10" s="59"/>
    </row>
    <row r="11" spans="1:28" s="56" customFormat="1" ht="24" customHeight="1" thickBot="1" x14ac:dyDescent="0.55000000000000004">
      <c r="A11" s="55"/>
      <c r="B11" s="62" t="str">
        <f>IF(C11="","",B10+1)</f>
        <v/>
      </c>
      <c r="C11" s="63"/>
      <c r="D11" s="64"/>
      <c r="E11" s="65">
        <f t="shared" ref="E11:E29" si="2">IF(D11="",,D11/$D$31)</f>
        <v>0</v>
      </c>
      <c r="F11" s="66">
        <f t="shared" si="0"/>
        <v>0</v>
      </c>
      <c r="G11" s="65">
        <f t="shared" si="1"/>
        <v>0</v>
      </c>
      <c r="H11" s="65">
        <f t="shared" si="1"/>
        <v>0</v>
      </c>
      <c r="I11" s="65">
        <f t="shared" si="1"/>
        <v>0</v>
      </c>
      <c r="J11" s="65">
        <f t="shared" si="1"/>
        <v>0</v>
      </c>
      <c r="K11" s="65">
        <f t="shared" si="1"/>
        <v>0</v>
      </c>
      <c r="L11" s="65">
        <f t="shared" si="1"/>
        <v>0</v>
      </c>
      <c r="M11" s="65">
        <f t="shared" si="1"/>
        <v>0</v>
      </c>
      <c r="N11" s="65">
        <f t="shared" si="1"/>
        <v>0</v>
      </c>
      <c r="O11" s="67">
        <f t="shared" si="1"/>
        <v>0</v>
      </c>
      <c r="P11" s="68"/>
      <c r="T11" s="59"/>
      <c r="U11" s="59"/>
      <c r="V11" s="60"/>
      <c r="W11" s="60"/>
      <c r="X11" s="61"/>
      <c r="Y11" s="61"/>
      <c r="Z11" s="59"/>
      <c r="AA11" s="59"/>
      <c r="AB11" s="59"/>
    </row>
    <row r="12" spans="1:28" s="56" customFormat="1" ht="24" customHeight="1" thickBot="1" x14ac:dyDescent="0.55000000000000004">
      <c r="A12" s="55"/>
      <c r="B12" s="62" t="str">
        <f>IF(C12="","",B11+1)</f>
        <v/>
      </c>
      <c r="C12" s="63"/>
      <c r="D12" s="64"/>
      <c r="E12" s="65">
        <f t="shared" si="2"/>
        <v>0</v>
      </c>
      <c r="F12" s="66">
        <f t="shared" si="0"/>
        <v>0</v>
      </c>
      <c r="G12" s="65">
        <f t="shared" si="1"/>
        <v>0</v>
      </c>
      <c r="H12" s="65">
        <f t="shared" si="1"/>
        <v>0</v>
      </c>
      <c r="I12" s="65">
        <f t="shared" si="1"/>
        <v>0</v>
      </c>
      <c r="J12" s="65">
        <f t="shared" si="1"/>
        <v>0</v>
      </c>
      <c r="K12" s="65">
        <f t="shared" si="1"/>
        <v>0</v>
      </c>
      <c r="L12" s="65">
        <f t="shared" si="1"/>
        <v>0</v>
      </c>
      <c r="M12" s="65">
        <f t="shared" si="1"/>
        <v>0</v>
      </c>
      <c r="N12" s="65">
        <f t="shared" si="1"/>
        <v>0</v>
      </c>
      <c r="O12" s="67">
        <f t="shared" si="1"/>
        <v>0</v>
      </c>
      <c r="P12" s="68"/>
      <c r="T12" s="59"/>
      <c r="U12" s="59"/>
      <c r="V12" s="60"/>
      <c r="W12" s="60"/>
      <c r="X12" s="61"/>
      <c r="Y12" s="61"/>
      <c r="Z12" s="59"/>
      <c r="AA12" s="59"/>
      <c r="AB12" s="59"/>
    </row>
    <row r="13" spans="1:28" s="56" customFormat="1" ht="24" customHeight="1" thickBot="1" x14ac:dyDescent="0.55000000000000004">
      <c r="A13" s="55"/>
      <c r="B13" s="62" t="str">
        <f t="shared" ref="B13:B24" si="3">IF(C13="","",B12+1)</f>
        <v/>
      </c>
      <c r="C13" s="63"/>
      <c r="D13" s="64"/>
      <c r="E13" s="65">
        <f t="shared" si="2"/>
        <v>0</v>
      </c>
      <c r="F13" s="66">
        <f t="shared" si="0"/>
        <v>0</v>
      </c>
      <c r="G13" s="65">
        <f t="shared" si="1"/>
        <v>0</v>
      </c>
      <c r="H13" s="65">
        <f t="shared" si="1"/>
        <v>0</v>
      </c>
      <c r="I13" s="65">
        <f t="shared" si="1"/>
        <v>0</v>
      </c>
      <c r="J13" s="65">
        <f t="shared" si="1"/>
        <v>0</v>
      </c>
      <c r="K13" s="65">
        <f t="shared" si="1"/>
        <v>0</v>
      </c>
      <c r="L13" s="65">
        <f t="shared" si="1"/>
        <v>0</v>
      </c>
      <c r="M13" s="65">
        <f t="shared" si="1"/>
        <v>0</v>
      </c>
      <c r="N13" s="65">
        <f t="shared" si="1"/>
        <v>0</v>
      </c>
      <c r="O13" s="67">
        <f t="shared" si="1"/>
        <v>0</v>
      </c>
      <c r="P13" s="68"/>
      <c r="T13" s="59"/>
      <c r="U13" s="59"/>
      <c r="V13" s="60"/>
      <c r="W13" s="60"/>
      <c r="X13" s="61"/>
      <c r="Y13" s="61"/>
      <c r="Z13" s="59"/>
      <c r="AA13" s="59"/>
      <c r="AB13" s="59"/>
    </row>
    <row r="14" spans="1:28" s="56" customFormat="1" ht="24" customHeight="1" thickBot="1" x14ac:dyDescent="0.55000000000000004">
      <c r="A14" s="55"/>
      <c r="B14" s="62" t="str">
        <f t="shared" si="3"/>
        <v/>
      </c>
      <c r="C14" s="63"/>
      <c r="D14" s="64"/>
      <c r="E14" s="65">
        <f t="shared" si="2"/>
        <v>0</v>
      </c>
      <c r="F14" s="66">
        <f t="shared" si="0"/>
        <v>0</v>
      </c>
      <c r="G14" s="65">
        <f t="shared" si="1"/>
        <v>0</v>
      </c>
      <c r="H14" s="65">
        <f t="shared" si="1"/>
        <v>0</v>
      </c>
      <c r="I14" s="65">
        <f t="shared" si="1"/>
        <v>0</v>
      </c>
      <c r="J14" s="65">
        <f t="shared" si="1"/>
        <v>0</v>
      </c>
      <c r="K14" s="65">
        <f t="shared" si="1"/>
        <v>0</v>
      </c>
      <c r="L14" s="65">
        <f t="shared" si="1"/>
        <v>0</v>
      </c>
      <c r="M14" s="65">
        <f t="shared" si="1"/>
        <v>0</v>
      </c>
      <c r="N14" s="65">
        <f t="shared" si="1"/>
        <v>0</v>
      </c>
      <c r="O14" s="67">
        <f t="shared" si="1"/>
        <v>0</v>
      </c>
      <c r="P14" s="68"/>
      <c r="T14" s="59"/>
      <c r="U14" s="59"/>
      <c r="V14" s="60"/>
      <c r="W14" s="60"/>
      <c r="X14" s="61"/>
      <c r="Y14" s="61"/>
      <c r="Z14" s="59"/>
      <c r="AA14" s="59"/>
      <c r="AB14" s="59"/>
    </row>
    <row r="15" spans="1:28" s="56" customFormat="1" ht="24" customHeight="1" thickBot="1" x14ac:dyDescent="0.55000000000000004">
      <c r="A15" s="55"/>
      <c r="B15" s="62" t="str">
        <f t="shared" si="3"/>
        <v/>
      </c>
      <c r="C15" s="63"/>
      <c r="D15" s="64"/>
      <c r="E15" s="65">
        <f t="shared" si="2"/>
        <v>0</v>
      </c>
      <c r="F15" s="66">
        <f t="shared" si="0"/>
        <v>0</v>
      </c>
      <c r="G15" s="65">
        <f t="shared" si="1"/>
        <v>0</v>
      </c>
      <c r="H15" s="65">
        <f t="shared" si="1"/>
        <v>0</v>
      </c>
      <c r="I15" s="65">
        <f t="shared" si="1"/>
        <v>0</v>
      </c>
      <c r="J15" s="65">
        <f t="shared" si="1"/>
        <v>0</v>
      </c>
      <c r="K15" s="65">
        <f t="shared" si="1"/>
        <v>0</v>
      </c>
      <c r="L15" s="65">
        <f t="shared" si="1"/>
        <v>0</v>
      </c>
      <c r="M15" s="65">
        <f t="shared" si="1"/>
        <v>0</v>
      </c>
      <c r="N15" s="65">
        <f t="shared" si="1"/>
        <v>0</v>
      </c>
      <c r="O15" s="67">
        <f t="shared" si="1"/>
        <v>0</v>
      </c>
      <c r="P15" s="68"/>
      <c r="T15" s="59"/>
      <c r="U15" s="59"/>
      <c r="V15" s="60"/>
      <c r="W15" s="60"/>
      <c r="X15" s="61"/>
      <c r="Y15" s="61"/>
      <c r="Z15" s="59"/>
      <c r="AA15" s="59"/>
      <c r="AB15" s="59"/>
    </row>
    <row r="16" spans="1:28" s="56" customFormat="1" ht="24" customHeight="1" thickBot="1" x14ac:dyDescent="0.55000000000000004">
      <c r="A16" s="55"/>
      <c r="B16" s="62" t="str">
        <f t="shared" si="3"/>
        <v/>
      </c>
      <c r="C16" s="63"/>
      <c r="D16" s="64"/>
      <c r="E16" s="65">
        <f t="shared" si="2"/>
        <v>0</v>
      </c>
      <c r="F16" s="66">
        <f t="shared" si="0"/>
        <v>0</v>
      </c>
      <c r="G16" s="65">
        <f t="shared" si="1"/>
        <v>0</v>
      </c>
      <c r="H16" s="65">
        <f t="shared" si="1"/>
        <v>0</v>
      </c>
      <c r="I16" s="65">
        <f t="shared" si="1"/>
        <v>0</v>
      </c>
      <c r="J16" s="65">
        <f t="shared" si="1"/>
        <v>0</v>
      </c>
      <c r="K16" s="65">
        <f t="shared" si="1"/>
        <v>0</v>
      </c>
      <c r="L16" s="65">
        <f t="shared" si="1"/>
        <v>0</v>
      </c>
      <c r="M16" s="65">
        <f t="shared" si="1"/>
        <v>0</v>
      </c>
      <c r="N16" s="65">
        <f t="shared" si="1"/>
        <v>0</v>
      </c>
      <c r="O16" s="67">
        <f t="shared" si="1"/>
        <v>0</v>
      </c>
      <c r="P16" s="68"/>
      <c r="T16" s="59"/>
      <c r="U16" s="59"/>
      <c r="V16" s="60"/>
      <c r="W16" s="60"/>
      <c r="X16" s="61"/>
      <c r="Y16" s="61"/>
      <c r="Z16" s="59"/>
      <c r="AA16" s="59"/>
      <c r="AB16" s="59"/>
    </row>
    <row r="17" spans="1:28" s="56" customFormat="1" ht="24" customHeight="1" thickBot="1" x14ac:dyDescent="0.55000000000000004">
      <c r="A17" s="55"/>
      <c r="B17" s="62" t="str">
        <f t="shared" si="3"/>
        <v/>
      </c>
      <c r="C17" s="63"/>
      <c r="D17" s="64"/>
      <c r="E17" s="65">
        <f t="shared" si="2"/>
        <v>0</v>
      </c>
      <c r="F17" s="66">
        <f t="shared" si="0"/>
        <v>0</v>
      </c>
      <c r="G17" s="65">
        <f t="shared" si="1"/>
        <v>0</v>
      </c>
      <c r="H17" s="65">
        <f t="shared" si="1"/>
        <v>0</v>
      </c>
      <c r="I17" s="65">
        <f t="shared" si="1"/>
        <v>0</v>
      </c>
      <c r="J17" s="65">
        <f t="shared" si="1"/>
        <v>0</v>
      </c>
      <c r="K17" s="65">
        <f t="shared" si="1"/>
        <v>0</v>
      </c>
      <c r="L17" s="65">
        <f t="shared" si="1"/>
        <v>0</v>
      </c>
      <c r="M17" s="65">
        <f t="shared" si="1"/>
        <v>0</v>
      </c>
      <c r="N17" s="65">
        <f t="shared" si="1"/>
        <v>0</v>
      </c>
      <c r="O17" s="67">
        <f t="shared" si="1"/>
        <v>0</v>
      </c>
      <c r="P17" s="68"/>
      <c r="T17" s="59"/>
      <c r="U17" s="59"/>
      <c r="V17" s="60"/>
      <c r="W17" s="60"/>
      <c r="X17" s="61"/>
      <c r="Y17" s="61"/>
      <c r="Z17" s="59"/>
      <c r="AA17" s="59"/>
      <c r="AB17" s="59"/>
    </row>
    <row r="18" spans="1:28" s="56" customFormat="1" ht="24" customHeight="1" thickBot="1" x14ac:dyDescent="0.55000000000000004">
      <c r="A18" s="55"/>
      <c r="B18" s="62" t="str">
        <f t="shared" si="3"/>
        <v/>
      </c>
      <c r="C18" s="63"/>
      <c r="D18" s="64"/>
      <c r="E18" s="65">
        <f t="shared" si="2"/>
        <v>0</v>
      </c>
      <c r="F18" s="66">
        <f t="shared" si="0"/>
        <v>0</v>
      </c>
      <c r="G18" s="65">
        <f t="shared" si="1"/>
        <v>0</v>
      </c>
      <c r="H18" s="65">
        <f t="shared" si="1"/>
        <v>0</v>
      </c>
      <c r="I18" s="65">
        <f t="shared" si="1"/>
        <v>0</v>
      </c>
      <c r="J18" s="65">
        <f t="shared" si="1"/>
        <v>0</v>
      </c>
      <c r="K18" s="65">
        <f t="shared" si="1"/>
        <v>0</v>
      </c>
      <c r="L18" s="65">
        <f t="shared" si="1"/>
        <v>0</v>
      </c>
      <c r="M18" s="65">
        <f t="shared" si="1"/>
        <v>0</v>
      </c>
      <c r="N18" s="65">
        <f t="shared" si="1"/>
        <v>0</v>
      </c>
      <c r="O18" s="67">
        <f t="shared" si="1"/>
        <v>0</v>
      </c>
      <c r="P18" s="68"/>
      <c r="T18" s="59"/>
      <c r="U18" s="59"/>
      <c r="V18" s="60"/>
      <c r="W18" s="60"/>
      <c r="X18" s="61"/>
      <c r="Y18" s="61"/>
      <c r="Z18" s="59"/>
      <c r="AA18" s="59"/>
      <c r="AB18" s="59"/>
    </row>
    <row r="19" spans="1:28" s="56" customFormat="1" ht="24" customHeight="1" thickBot="1" x14ac:dyDescent="0.55000000000000004">
      <c r="A19" s="55"/>
      <c r="B19" s="62" t="str">
        <f t="shared" si="3"/>
        <v/>
      </c>
      <c r="C19" s="63"/>
      <c r="D19" s="64"/>
      <c r="E19" s="65">
        <f t="shared" si="2"/>
        <v>0</v>
      </c>
      <c r="F19" s="66">
        <f t="shared" si="0"/>
        <v>0</v>
      </c>
      <c r="G19" s="65">
        <f t="shared" si="1"/>
        <v>0</v>
      </c>
      <c r="H19" s="65">
        <f t="shared" si="1"/>
        <v>0</v>
      </c>
      <c r="I19" s="65">
        <f t="shared" si="1"/>
        <v>0</v>
      </c>
      <c r="J19" s="65">
        <f t="shared" si="1"/>
        <v>0</v>
      </c>
      <c r="K19" s="65">
        <f t="shared" si="1"/>
        <v>0</v>
      </c>
      <c r="L19" s="65">
        <f t="shared" si="1"/>
        <v>0</v>
      </c>
      <c r="M19" s="65">
        <f t="shared" si="1"/>
        <v>0</v>
      </c>
      <c r="N19" s="65">
        <f t="shared" si="1"/>
        <v>0</v>
      </c>
      <c r="O19" s="67">
        <f t="shared" si="1"/>
        <v>0</v>
      </c>
      <c r="P19" s="68"/>
      <c r="T19" s="59"/>
      <c r="U19" s="59"/>
      <c r="V19" s="60"/>
      <c r="W19" s="60"/>
      <c r="X19" s="61"/>
      <c r="Y19" s="61"/>
      <c r="Z19" s="59"/>
      <c r="AA19" s="59"/>
      <c r="AB19" s="59"/>
    </row>
    <row r="20" spans="1:28" s="56" customFormat="1" ht="24" customHeight="1" thickBot="1" x14ac:dyDescent="0.55000000000000004">
      <c r="A20" s="55"/>
      <c r="B20" s="62" t="str">
        <f t="shared" si="3"/>
        <v/>
      </c>
      <c r="C20" s="63"/>
      <c r="D20" s="64"/>
      <c r="E20" s="65">
        <f t="shared" si="2"/>
        <v>0</v>
      </c>
      <c r="F20" s="66">
        <f t="shared" si="0"/>
        <v>0</v>
      </c>
      <c r="G20" s="65">
        <f t="shared" ref="G20:O29" si="4">IF($C20="",,VLOOKUP($C20,SA_DATA,G$8,FALSE))</f>
        <v>0</v>
      </c>
      <c r="H20" s="65">
        <f t="shared" si="4"/>
        <v>0</v>
      </c>
      <c r="I20" s="65">
        <f t="shared" si="4"/>
        <v>0</v>
      </c>
      <c r="J20" s="65">
        <f t="shared" si="4"/>
        <v>0</v>
      </c>
      <c r="K20" s="65">
        <f t="shared" si="4"/>
        <v>0</v>
      </c>
      <c r="L20" s="65">
        <f t="shared" si="4"/>
        <v>0</v>
      </c>
      <c r="M20" s="65">
        <f t="shared" si="4"/>
        <v>0</v>
      </c>
      <c r="N20" s="65">
        <f t="shared" si="4"/>
        <v>0</v>
      </c>
      <c r="O20" s="67">
        <f t="shared" si="4"/>
        <v>0</v>
      </c>
      <c r="P20" s="68"/>
      <c r="T20" s="59"/>
      <c r="U20" s="59"/>
      <c r="V20" s="60"/>
      <c r="W20" s="60"/>
      <c r="X20" s="61"/>
      <c r="Y20" s="61"/>
      <c r="Z20" s="59"/>
      <c r="AA20" s="59"/>
      <c r="AB20" s="59"/>
    </row>
    <row r="21" spans="1:28" s="56" customFormat="1" ht="24" customHeight="1" thickBot="1" x14ac:dyDescent="0.55000000000000004">
      <c r="A21" s="55"/>
      <c r="B21" s="62" t="str">
        <f t="shared" si="3"/>
        <v/>
      </c>
      <c r="C21" s="63"/>
      <c r="D21" s="64"/>
      <c r="E21" s="65">
        <f t="shared" si="2"/>
        <v>0</v>
      </c>
      <c r="F21" s="66">
        <f t="shared" si="0"/>
        <v>0</v>
      </c>
      <c r="G21" s="65">
        <f t="shared" si="4"/>
        <v>0</v>
      </c>
      <c r="H21" s="65">
        <f t="shared" si="4"/>
        <v>0</v>
      </c>
      <c r="I21" s="65">
        <f t="shared" si="4"/>
        <v>0</v>
      </c>
      <c r="J21" s="65">
        <f t="shared" si="4"/>
        <v>0</v>
      </c>
      <c r="K21" s="65">
        <f t="shared" si="4"/>
        <v>0</v>
      </c>
      <c r="L21" s="65">
        <f t="shared" si="4"/>
        <v>0</v>
      </c>
      <c r="M21" s="65">
        <f t="shared" si="4"/>
        <v>0</v>
      </c>
      <c r="N21" s="65">
        <f t="shared" si="4"/>
        <v>0</v>
      </c>
      <c r="O21" s="67">
        <f t="shared" si="4"/>
        <v>0</v>
      </c>
      <c r="P21" s="68"/>
      <c r="T21" s="59"/>
      <c r="U21" s="59"/>
      <c r="V21" s="60"/>
      <c r="W21" s="60"/>
      <c r="X21" s="61"/>
      <c r="Y21" s="61"/>
      <c r="Z21" s="59"/>
      <c r="AA21" s="59"/>
      <c r="AB21" s="59"/>
    </row>
    <row r="22" spans="1:28" s="56" customFormat="1" ht="24" customHeight="1" thickBot="1" x14ac:dyDescent="0.55000000000000004">
      <c r="A22" s="55"/>
      <c r="B22" s="62" t="str">
        <f t="shared" si="3"/>
        <v/>
      </c>
      <c r="C22" s="63"/>
      <c r="D22" s="64"/>
      <c r="E22" s="65">
        <f t="shared" si="2"/>
        <v>0</v>
      </c>
      <c r="F22" s="66">
        <f t="shared" si="0"/>
        <v>0</v>
      </c>
      <c r="G22" s="65">
        <f t="shared" si="4"/>
        <v>0</v>
      </c>
      <c r="H22" s="65">
        <f t="shared" si="4"/>
        <v>0</v>
      </c>
      <c r="I22" s="65">
        <f t="shared" si="4"/>
        <v>0</v>
      </c>
      <c r="J22" s="65">
        <f t="shared" si="4"/>
        <v>0</v>
      </c>
      <c r="K22" s="65">
        <f t="shared" si="4"/>
        <v>0</v>
      </c>
      <c r="L22" s="65">
        <f t="shared" si="4"/>
        <v>0</v>
      </c>
      <c r="M22" s="65">
        <f t="shared" si="4"/>
        <v>0</v>
      </c>
      <c r="N22" s="65">
        <f t="shared" si="4"/>
        <v>0</v>
      </c>
      <c r="O22" s="67">
        <f t="shared" si="4"/>
        <v>0</v>
      </c>
      <c r="P22" s="68"/>
      <c r="T22" s="59"/>
      <c r="U22" s="59"/>
      <c r="V22" s="60"/>
      <c r="W22" s="60"/>
      <c r="X22" s="61"/>
      <c r="Y22" s="61"/>
      <c r="Z22" s="59"/>
      <c r="AA22" s="59"/>
      <c r="AB22" s="59"/>
    </row>
    <row r="23" spans="1:28" s="56" customFormat="1" ht="24" customHeight="1" thickBot="1" x14ac:dyDescent="0.55000000000000004">
      <c r="A23" s="55"/>
      <c r="B23" s="62" t="str">
        <f t="shared" si="3"/>
        <v/>
      </c>
      <c r="C23" s="63"/>
      <c r="D23" s="64"/>
      <c r="E23" s="65">
        <f t="shared" si="2"/>
        <v>0</v>
      </c>
      <c r="F23" s="66">
        <f t="shared" si="0"/>
        <v>0</v>
      </c>
      <c r="G23" s="65">
        <f t="shared" si="4"/>
        <v>0</v>
      </c>
      <c r="H23" s="65">
        <f t="shared" si="4"/>
        <v>0</v>
      </c>
      <c r="I23" s="65">
        <f t="shared" si="4"/>
        <v>0</v>
      </c>
      <c r="J23" s="65">
        <f t="shared" si="4"/>
        <v>0</v>
      </c>
      <c r="K23" s="65">
        <f t="shared" si="4"/>
        <v>0</v>
      </c>
      <c r="L23" s="65">
        <f t="shared" si="4"/>
        <v>0</v>
      </c>
      <c r="M23" s="65">
        <f t="shared" si="4"/>
        <v>0</v>
      </c>
      <c r="N23" s="65">
        <f t="shared" si="4"/>
        <v>0</v>
      </c>
      <c r="O23" s="67">
        <f t="shared" si="4"/>
        <v>0</v>
      </c>
      <c r="P23" s="68"/>
      <c r="T23" s="59"/>
      <c r="U23" s="59"/>
      <c r="V23" s="60"/>
      <c r="W23" s="60"/>
      <c r="X23" s="61"/>
      <c r="Y23" s="61"/>
      <c r="Z23" s="59"/>
      <c r="AA23" s="59"/>
      <c r="AB23" s="59"/>
    </row>
    <row r="24" spans="1:28" s="56" customFormat="1" ht="24" customHeight="1" thickBot="1" x14ac:dyDescent="0.55000000000000004">
      <c r="A24" s="55"/>
      <c r="B24" s="62" t="str">
        <f t="shared" si="3"/>
        <v/>
      </c>
      <c r="C24" s="63"/>
      <c r="D24" s="64"/>
      <c r="E24" s="65">
        <f t="shared" si="2"/>
        <v>0</v>
      </c>
      <c r="F24" s="66">
        <f t="shared" si="0"/>
        <v>0</v>
      </c>
      <c r="G24" s="65">
        <f t="shared" si="4"/>
        <v>0</v>
      </c>
      <c r="H24" s="65">
        <f t="shared" si="4"/>
        <v>0</v>
      </c>
      <c r="I24" s="65">
        <f t="shared" si="4"/>
        <v>0</v>
      </c>
      <c r="J24" s="65">
        <f t="shared" si="4"/>
        <v>0</v>
      </c>
      <c r="K24" s="65">
        <f t="shared" si="4"/>
        <v>0</v>
      </c>
      <c r="L24" s="65">
        <f t="shared" si="4"/>
        <v>0</v>
      </c>
      <c r="M24" s="65">
        <f t="shared" si="4"/>
        <v>0</v>
      </c>
      <c r="N24" s="65">
        <f t="shared" si="4"/>
        <v>0</v>
      </c>
      <c r="O24" s="67">
        <f t="shared" si="4"/>
        <v>0</v>
      </c>
      <c r="P24" s="68"/>
      <c r="T24" s="59"/>
      <c r="U24" s="59"/>
      <c r="V24" s="60"/>
      <c r="W24" s="60"/>
      <c r="X24" s="61"/>
      <c r="Y24" s="61"/>
      <c r="Z24" s="59"/>
      <c r="AA24" s="59"/>
      <c r="AB24" s="59"/>
    </row>
    <row r="25" spans="1:28" s="56" customFormat="1" ht="24" customHeight="1" thickBot="1" x14ac:dyDescent="0.55000000000000004">
      <c r="A25" s="55"/>
      <c r="B25" s="62" t="str">
        <f t="shared" ref="B25:B29" si="5">IF(C25="","",B24+1)</f>
        <v/>
      </c>
      <c r="C25" s="63"/>
      <c r="D25" s="64"/>
      <c r="E25" s="65">
        <f t="shared" si="2"/>
        <v>0</v>
      </c>
      <c r="F25" s="66">
        <f t="shared" si="0"/>
        <v>0</v>
      </c>
      <c r="G25" s="65">
        <f t="shared" si="4"/>
        <v>0</v>
      </c>
      <c r="H25" s="65">
        <f t="shared" si="4"/>
        <v>0</v>
      </c>
      <c r="I25" s="65">
        <f t="shared" si="4"/>
        <v>0</v>
      </c>
      <c r="J25" s="65">
        <f t="shared" si="4"/>
        <v>0</v>
      </c>
      <c r="K25" s="65">
        <f t="shared" si="4"/>
        <v>0</v>
      </c>
      <c r="L25" s="65">
        <f t="shared" si="4"/>
        <v>0</v>
      </c>
      <c r="M25" s="65">
        <f t="shared" si="4"/>
        <v>0</v>
      </c>
      <c r="N25" s="65">
        <f t="shared" si="4"/>
        <v>0</v>
      </c>
      <c r="O25" s="67">
        <f t="shared" si="4"/>
        <v>0</v>
      </c>
      <c r="P25" s="68"/>
      <c r="T25" s="59"/>
      <c r="U25" s="59"/>
      <c r="V25" s="60"/>
      <c r="W25" s="60"/>
      <c r="X25" s="61"/>
      <c r="Y25" s="61"/>
      <c r="Z25" s="59"/>
      <c r="AA25" s="59"/>
      <c r="AB25" s="59"/>
    </row>
    <row r="26" spans="1:28" s="56" customFormat="1" ht="24" customHeight="1" thickBot="1" x14ac:dyDescent="0.55000000000000004">
      <c r="A26" s="55"/>
      <c r="B26" s="62" t="str">
        <f t="shared" si="5"/>
        <v/>
      </c>
      <c r="C26" s="63"/>
      <c r="D26" s="64"/>
      <c r="E26" s="65">
        <f t="shared" si="2"/>
        <v>0</v>
      </c>
      <c r="F26" s="66">
        <f t="shared" ref="F26:F29" si="6">IF($C26="",,IF(VLOOKUP($C26,SA_DATA,F$8,FALSE)=0,"NA",VLOOKUP($C26,SA_DATA,F$8,FALSE)))</f>
        <v>0</v>
      </c>
      <c r="G26" s="65">
        <f t="shared" si="4"/>
        <v>0</v>
      </c>
      <c r="H26" s="65">
        <f t="shared" si="4"/>
        <v>0</v>
      </c>
      <c r="I26" s="65">
        <f t="shared" si="4"/>
        <v>0</v>
      </c>
      <c r="J26" s="65">
        <f t="shared" si="4"/>
        <v>0</v>
      </c>
      <c r="K26" s="65">
        <f t="shared" si="4"/>
        <v>0</v>
      </c>
      <c r="L26" s="65">
        <f t="shared" si="4"/>
        <v>0</v>
      </c>
      <c r="M26" s="65">
        <f t="shared" si="4"/>
        <v>0</v>
      </c>
      <c r="N26" s="65">
        <f t="shared" si="4"/>
        <v>0</v>
      </c>
      <c r="O26" s="67">
        <f t="shared" si="4"/>
        <v>0</v>
      </c>
      <c r="P26" s="68"/>
      <c r="T26" s="59"/>
      <c r="U26" s="59"/>
      <c r="V26" s="60"/>
      <c r="W26" s="60"/>
      <c r="X26" s="61"/>
      <c r="Y26" s="61"/>
      <c r="Z26" s="59"/>
      <c r="AA26" s="59"/>
      <c r="AB26" s="59"/>
    </row>
    <row r="27" spans="1:28" s="56" customFormat="1" ht="24" customHeight="1" thickBot="1" x14ac:dyDescent="0.55000000000000004">
      <c r="A27" s="55"/>
      <c r="B27" s="62" t="str">
        <f t="shared" si="5"/>
        <v/>
      </c>
      <c r="C27" s="63"/>
      <c r="D27" s="64"/>
      <c r="E27" s="65">
        <f t="shared" si="2"/>
        <v>0</v>
      </c>
      <c r="F27" s="66">
        <f t="shared" si="6"/>
        <v>0</v>
      </c>
      <c r="G27" s="65">
        <f t="shared" si="4"/>
        <v>0</v>
      </c>
      <c r="H27" s="65">
        <f t="shared" si="4"/>
        <v>0</v>
      </c>
      <c r="I27" s="65">
        <f t="shared" si="4"/>
        <v>0</v>
      </c>
      <c r="J27" s="65">
        <f t="shared" si="4"/>
        <v>0</v>
      </c>
      <c r="K27" s="65">
        <f t="shared" si="4"/>
        <v>0</v>
      </c>
      <c r="L27" s="65">
        <f t="shared" si="4"/>
        <v>0</v>
      </c>
      <c r="M27" s="65">
        <f t="shared" si="4"/>
        <v>0</v>
      </c>
      <c r="N27" s="65">
        <f t="shared" si="4"/>
        <v>0</v>
      </c>
      <c r="O27" s="67">
        <f t="shared" si="4"/>
        <v>0</v>
      </c>
      <c r="P27" s="68"/>
      <c r="T27" s="59"/>
      <c r="U27" s="59"/>
      <c r="V27" s="60"/>
      <c r="W27" s="60"/>
      <c r="X27" s="61"/>
      <c r="Y27" s="61"/>
      <c r="Z27" s="59"/>
      <c r="AA27" s="59"/>
      <c r="AB27" s="59"/>
    </row>
    <row r="28" spans="1:28" s="56" customFormat="1" ht="24" customHeight="1" thickBot="1" x14ac:dyDescent="0.55000000000000004">
      <c r="A28" s="55"/>
      <c r="B28" s="62" t="str">
        <f t="shared" si="5"/>
        <v/>
      </c>
      <c r="C28" s="63"/>
      <c r="D28" s="64"/>
      <c r="E28" s="65">
        <f t="shared" si="2"/>
        <v>0</v>
      </c>
      <c r="F28" s="66">
        <f t="shared" si="6"/>
        <v>0</v>
      </c>
      <c r="G28" s="65">
        <f t="shared" si="4"/>
        <v>0</v>
      </c>
      <c r="H28" s="65">
        <f t="shared" si="4"/>
        <v>0</v>
      </c>
      <c r="I28" s="65">
        <f t="shared" si="4"/>
        <v>0</v>
      </c>
      <c r="J28" s="65">
        <f t="shared" si="4"/>
        <v>0</v>
      </c>
      <c r="K28" s="65">
        <f t="shared" si="4"/>
        <v>0</v>
      </c>
      <c r="L28" s="65">
        <f t="shared" si="4"/>
        <v>0</v>
      </c>
      <c r="M28" s="65">
        <f t="shared" si="4"/>
        <v>0</v>
      </c>
      <c r="N28" s="65">
        <f t="shared" si="4"/>
        <v>0</v>
      </c>
      <c r="O28" s="67">
        <f t="shared" si="4"/>
        <v>0</v>
      </c>
      <c r="P28" s="68"/>
      <c r="T28" s="59"/>
      <c r="U28" s="59"/>
      <c r="V28" s="60"/>
      <c r="W28" s="60"/>
      <c r="X28" s="61"/>
      <c r="Y28" s="61"/>
      <c r="Z28" s="59"/>
      <c r="AA28" s="59"/>
      <c r="AB28" s="59"/>
    </row>
    <row r="29" spans="1:28" s="56" customFormat="1" ht="24" customHeight="1" thickBot="1" x14ac:dyDescent="0.55000000000000004">
      <c r="A29" s="55"/>
      <c r="B29" s="62" t="str">
        <f t="shared" si="5"/>
        <v/>
      </c>
      <c r="C29" s="63"/>
      <c r="D29" s="64"/>
      <c r="E29" s="65">
        <f t="shared" si="2"/>
        <v>0</v>
      </c>
      <c r="F29" s="66">
        <f t="shared" si="6"/>
        <v>0</v>
      </c>
      <c r="G29" s="65">
        <f t="shared" si="4"/>
        <v>0</v>
      </c>
      <c r="H29" s="65">
        <f t="shared" si="4"/>
        <v>0</v>
      </c>
      <c r="I29" s="65">
        <f t="shared" si="4"/>
        <v>0</v>
      </c>
      <c r="J29" s="65">
        <f t="shared" si="4"/>
        <v>0</v>
      </c>
      <c r="K29" s="65">
        <f t="shared" si="4"/>
        <v>0</v>
      </c>
      <c r="L29" s="65">
        <f t="shared" si="4"/>
        <v>0</v>
      </c>
      <c r="M29" s="65">
        <f t="shared" si="4"/>
        <v>0</v>
      </c>
      <c r="N29" s="65">
        <f t="shared" si="4"/>
        <v>0</v>
      </c>
      <c r="O29" s="67">
        <f t="shared" si="4"/>
        <v>0</v>
      </c>
      <c r="P29" s="68"/>
      <c r="T29" s="59"/>
      <c r="U29" s="59"/>
      <c r="V29" s="60"/>
      <c r="W29" s="60"/>
      <c r="X29" s="61"/>
      <c r="Y29" s="61"/>
      <c r="Z29" s="59"/>
      <c r="AA29" s="59"/>
      <c r="AB29" s="59"/>
    </row>
    <row r="30" spans="1:28" s="76" customFormat="1" ht="11" thickBot="1" x14ac:dyDescent="0.3">
      <c r="A30" s="69"/>
      <c r="B30" s="70"/>
      <c r="C30" s="71"/>
      <c r="D30" s="72"/>
      <c r="E30" s="73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5"/>
      <c r="T30" s="77"/>
      <c r="U30" s="77"/>
      <c r="V30" s="51"/>
      <c r="W30" s="51"/>
      <c r="X30" s="54"/>
      <c r="Y30" s="54"/>
      <c r="Z30" s="77"/>
      <c r="AA30" s="77"/>
      <c r="AB30" s="77"/>
    </row>
    <row r="31" spans="1:28" s="85" customFormat="1" ht="24" customHeight="1" thickBot="1" x14ac:dyDescent="0.35">
      <c r="A31" s="78"/>
      <c r="B31" s="209" t="s">
        <v>985</v>
      </c>
      <c r="C31" s="210"/>
      <c r="D31" s="79">
        <f>SUM(D10:D29)</f>
        <v>0</v>
      </c>
      <c r="E31" s="80">
        <f>SUM(E10:E29)</f>
        <v>0</v>
      </c>
      <c r="F31" s="81" t="str" cm="1">
        <f t="array" ref="F31">IF(OR($C$10="",$E$31&lt;&gt;1),"",IFERROR(IF((AND(F10="",F12="",F13="",F14="",F15="",F16="",F17="",F18="",F19="",F20="",F21="",F22="",F23="",F24="",F25="",F26="",F27="",F28="",F29="")),"",SUM($E$10:$E$29*F10:F29)),"NA"))</f>
        <v/>
      </c>
      <c r="G31" s="82" t="str" cm="1">
        <f t="array" ref="G31">IF(OR($C$10="",$E$31&lt;&gt;1),"",IFERROR(IF((AND(G10="",G12="",G13="",G14="",G15="",G16="",G17="",G18="",G19="",G20="",G21="",G22="",G23="",G24="",G25="",G26="",G27="",G28="",G29="")),"",SUM($E$10:$E$29*G10:G29)),"NA"))</f>
        <v/>
      </c>
      <c r="H31" s="82" t="str" cm="1">
        <f t="array" ref="H31">IF(OR($C$10="",$E$31&lt;&gt;1),"",IFERROR(IF((AND(H10="",H12="",H13="",H14="",H15="",H16="",H17="",H18="",H19="",H20="",H21="",H22="",H23="",H24="",H25="",H26="",H27="",H28="",H29="")),"",SUM($E$10:$E$29*H10:H29)),"NA"))</f>
        <v/>
      </c>
      <c r="I31" s="82" t="str" cm="1">
        <f t="array" ref="I31">IF(OR($C$10="",$E$31&lt;&gt;1),"",IFERROR(IF((AND(I10="",I12="",I13="",I14="",I15="",I16="",I17="",I18="",I19="",I20="",I21="",I22="",I23="",I24="",I25="",I26="",I27="",I28="",I29="")),"",SUM($E$10:$E$29*I10:I29)),"NA"))</f>
        <v/>
      </c>
      <c r="J31" s="82" t="str" cm="1">
        <f t="array" ref="J31">IF(OR($C$10="",$E$31&lt;&gt;1),"",IFERROR(IF((AND(J10="",J12="",J13="",J14="",J15="",J16="",J17="",J18="",J19="",J20="",J21="",J22="",J23="",J24="",J25="",J26="",J27="",J28="",J29="")),"",SUM($E$10:$E$29*J10:J29)),"NA"))</f>
        <v/>
      </c>
      <c r="K31" s="82" t="str" cm="1">
        <f t="array" ref="K31">IF(OR($C$10="",$E$31&lt;&gt;1),"",IFERROR(IF((AND(K10="",K12="",K13="",K14="",K15="",K16="",K17="",K18="",K19="",K20="",K21="",K22="",K23="",K24="",K25="",K26="",K27="",K28="",K29="")),"",SUM($E$10:$E$29*K10:K29)),"NA"))</f>
        <v/>
      </c>
      <c r="L31" s="82" t="str" cm="1">
        <f t="array" ref="L31">IF(OR($C$10="",$E$31&lt;&gt;1),"",IFERROR(IF((AND(L10="",L12="",L13="",L14="",L15="",L16="",L17="",L18="",L19="",L20="",L21="",L22="",L23="",L24="",L25="",L26="",L27="",L28="",L29="")),"",SUM($E$10:$E$29*L10:L29)),"NA"))</f>
        <v/>
      </c>
      <c r="M31" s="82" t="str" cm="1">
        <f t="array" ref="M31">IF(OR($C$10="",$E$31&lt;&gt;1),"",IFERROR(IF((AND(M10="",M12="",M13="",M14="",M15="",M16="",M17="",M18="",M19="",M20="",M21="",M22="",M23="",M24="",M25="",M26="",M27="",M28="",M29="")),"",SUM($E$10:$E$29*M10:M29)),"NA"))</f>
        <v/>
      </c>
      <c r="N31" s="82" t="str" cm="1">
        <f t="array" ref="N31">IF(OR($C$10="",$E$31&lt;&gt;1),"",IFERROR(IF((AND(N10="",N12="",N13="",N14="",N15="",N16="",N17="",N18="",N19="",N20="",N21="",N22="",N23="",N24="",N25="",N26="",N27="",N28="",N29="")),"",SUM($E$10:$E$29*N10:N29)),"NA"))</f>
        <v/>
      </c>
      <c r="O31" s="83" t="str" cm="1">
        <f t="array" ref="O31">IF(OR($C$10="",$E$31&lt;&gt;1),"",IFERROR(IF((AND(O10="",O12="",O13="",O14="",O15="",O16="",O17="",O18="",O19="",O20="",O21="",O22="",O23="",O24="",O25="",O26="",O27="",O28="",O29="")),"",SUM($E$10:$E$29*O10:O29)),"NA"))</f>
        <v/>
      </c>
      <c r="P31" s="84"/>
      <c r="T31" s="86"/>
      <c r="U31" s="86"/>
      <c r="V31" s="87"/>
      <c r="W31" s="87"/>
      <c r="X31" s="88"/>
      <c r="Y31" s="88"/>
      <c r="Z31" s="86"/>
      <c r="AA31" s="86"/>
      <c r="AB31" s="86"/>
    </row>
    <row r="32" spans="1:28" s="96" customFormat="1" ht="7" thickBot="1" x14ac:dyDescent="0.2">
      <c r="A32" s="89"/>
      <c r="B32" s="90"/>
      <c r="C32" s="90"/>
      <c r="D32" s="91"/>
      <c r="E32" s="92"/>
      <c r="F32" s="93"/>
      <c r="G32" s="94"/>
      <c r="H32" s="94"/>
      <c r="I32" s="94"/>
      <c r="J32" s="94"/>
      <c r="K32" s="94"/>
      <c r="L32" s="94"/>
      <c r="M32" s="94"/>
      <c r="N32" s="94"/>
      <c r="O32" s="94"/>
      <c r="P32" s="95"/>
      <c r="T32" s="97"/>
      <c r="U32" s="97"/>
      <c r="V32" s="98"/>
      <c r="W32" s="98"/>
      <c r="X32" s="99"/>
      <c r="Y32" s="99"/>
      <c r="Z32" s="97"/>
      <c r="AA32" s="97"/>
      <c r="AB32" s="97"/>
    </row>
    <row r="33" spans="1:30" s="85" customFormat="1" ht="24" customHeight="1" thickBot="1" x14ac:dyDescent="0.35">
      <c r="A33" s="78"/>
      <c r="D33" s="100"/>
      <c r="E33" s="101" t="s">
        <v>986</v>
      </c>
      <c r="F33" s="102" t="str">
        <f>IF(OR($C$10="",$E$31&lt;&gt;1),"",IF(AND(F31&gt;SA_DATA!$H$953,F31&lt;=SA_DATA!$H$954),1,IF(F31&lt;=SA_DATA!$H$953,2,0)))</f>
        <v/>
      </c>
      <c r="G33" s="102" t="str">
        <f>IF(OR($C$10="",$E$31&lt;&gt;1),"",IF(AND(G31&gt;=SA_DATA!$I$953,G31&lt;SA_DATA!$I$954),1,IF(G31&lt;SA_DATA!$I$953,0,2)))</f>
        <v/>
      </c>
      <c r="H33" s="102" t="str">
        <f>IF(OR($C$10="",$E$31&lt;&gt;1),"",IF(AND(H31&gt;=SA_DATA!$J$953,H31&lt;SA_DATA!$J$954),1,IF(H31&lt;SA_DATA!$J$953,0,2)))</f>
        <v/>
      </c>
      <c r="I33" s="102" t="str">
        <f>IF(OR($C$10="",$E$31&lt;&gt;1),"",IF(AND(I31&gt;=SA_DATA!$K$953,I31&lt;SA_DATA!$K$954),1,IF(I31&lt;SA_DATA!$K$953,0,2)))</f>
        <v/>
      </c>
      <c r="J33" s="102" t="str">
        <f>IF(OR($C$10="",$E$31&lt;&gt;1),"",IF(AND(J31&gt;=SA_DATA!$L$953,J31&lt;SA_DATA!$L$954),1,IF(J31&lt;SA_DATA!$L$953,0,2)))</f>
        <v/>
      </c>
      <c r="K33" s="102" t="str">
        <f>IF(OR($C$10="",$E$31&lt;&gt;1),"",IF(AND(K31&gt;=SA_DATA!$M$953,K31&lt;SA_DATA!$M$954),1,IF(K31&lt;SA_DATA!$M$953,0,2)))</f>
        <v/>
      </c>
      <c r="L33" s="102" t="str">
        <f>IF(OR($C$10="",$E$31&lt;&gt;1),"",IF(AND($L31&lt;=0,$L31&gt;=-0.075),1,IF($L31&lt;-0.075,2,0)))</f>
        <v/>
      </c>
      <c r="M33" s="102" t="str">
        <f>IF(OR($C$10="",$E$31&lt;&gt;1),"",IF(AND(M31&gt;=SA_DATA!$O$953,M31&lt;SA_DATA!$O$954),1,IF(M31&lt;SA_DATA!$O$953,0,2)))</f>
        <v/>
      </c>
      <c r="N33" s="102" t="str">
        <f>IF(OR($C$10="",$E$31&lt;&gt;1),"",IF(AND(N31&gt;=SA_DATA!$P$953,N31&lt;SA_DATA!$P$954),1,IF(N31&lt;SA_DATA!$P$953,0,2)))</f>
        <v/>
      </c>
      <c r="O33" s="102" t="str">
        <f>IF(OR($C$10="",$E$31&lt;&gt;1),"",IF(AND(O31&gt;=SA_DATA!$Q$953,O31&lt;SA_DATA!$Q$954),1,IF(O31&lt;SA_DATA!$Q$953,0,2)))</f>
        <v/>
      </c>
      <c r="T33" s="86"/>
      <c r="U33" s="86"/>
      <c r="V33" s="87"/>
      <c r="W33" s="87"/>
      <c r="X33" s="88"/>
      <c r="Y33" s="88"/>
      <c r="Z33" s="86"/>
      <c r="AA33" s="86"/>
      <c r="AB33" s="86"/>
    </row>
    <row r="34" spans="1:30" s="96" customFormat="1" ht="7" thickBot="1" x14ac:dyDescent="0.2">
      <c r="A34" s="89"/>
      <c r="C34" s="103"/>
      <c r="D34" s="104"/>
      <c r="E34" s="104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T34" s="97"/>
      <c r="U34" s="97"/>
      <c r="V34" s="98"/>
      <c r="W34" s="98"/>
      <c r="X34" s="99"/>
      <c r="Y34" s="99"/>
      <c r="Z34" s="97"/>
      <c r="AA34" s="97"/>
      <c r="AB34" s="97"/>
    </row>
    <row r="35" spans="1:30" s="85" customFormat="1" ht="24" customHeight="1" thickBot="1" x14ac:dyDescent="0.35">
      <c r="A35" s="78"/>
      <c r="C35" s="30"/>
      <c r="D35" s="100"/>
      <c r="E35" s="100"/>
      <c r="F35" s="106"/>
      <c r="G35" s="106"/>
      <c r="H35" s="106"/>
      <c r="I35" s="106"/>
      <c r="J35" s="106"/>
      <c r="K35" s="106"/>
      <c r="L35" s="106"/>
      <c r="M35" s="106"/>
      <c r="N35" s="107" t="s">
        <v>987</v>
      </c>
      <c r="O35" s="102">
        <f>SUM(F33:O33)</f>
        <v>0</v>
      </c>
      <c r="P35" s="106"/>
      <c r="T35" s="86"/>
      <c r="U35" s="86"/>
      <c r="V35" s="87"/>
      <c r="W35" s="87"/>
      <c r="X35" s="88"/>
      <c r="Y35" s="88"/>
      <c r="Z35" s="86"/>
      <c r="AA35" s="86"/>
      <c r="AB35" s="86"/>
    </row>
    <row r="36" spans="1:30" s="110" customFormat="1" ht="23.25" customHeight="1" thickBot="1" x14ac:dyDescent="0.35">
      <c r="A36" s="108"/>
      <c r="B36" s="109" t="s">
        <v>33</v>
      </c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2"/>
      <c r="S36" s="113"/>
      <c r="T36" s="114"/>
      <c r="U36" s="113"/>
      <c r="V36" s="113"/>
      <c r="W36" s="113"/>
      <c r="X36" s="113"/>
      <c r="Y36" s="113"/>
      <c r="Z36" s="113"/>
      <c r="AA36" s="113"/>
      <c r="AB36" s="113"/>
    </row>
    <row r="37" spans="1:30" s="76" customFormat="1" ht="34.5" customHeight="1" thickBot="1" x14ac:dyDescent="0.35">
      <c r="A37" s="115"/>
      <c r="B37" s="201"/>
      <c r="C37" s="201"/>
      <c r="E37" s="116" t="s">
        <v>988</v>
      </c>
      <c r="F37" s="116" t="s">
        <v>34</v>
      </c>
      <c r="G37" s="117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118"/>
      <c r="S37" s="118"/>
      <c r="T37" s="119"/>
      <c r="U37" s="120"/>
      <c r="V37" s="120"/>
      <c r="W37" s="120"/>
      <c r="X37" s="120"/>
      <c r="Y37" s="120"/>
      <c r="Z37" s="120"/>
      <c r="AA37" s="120"/>
      <c r="AB37" s="120"/>
    </row>
    <row r="38" spans="1:30" ht="22.5" customHeight="1" x14ac:dyDescent="0.3">
      <c r="B38" s="121">
        <v>1</v>
      </c>
      <c r="C38" s="206" t="s">
        <v>22</v>
      </c>
      <c r="D38" s="207"/>
      <c r="E38" s="122" t="str">
        <f>F31</f>
        <v/>
      </c>
      <c r="F38" s="123">
        <f>VLOOKUP("Iowa",SA_DATA,F$8,FALSE)</f>
        <v>75059</v>
      </c>
      <c r="G38" s="124"/>
      <c r="R38" s="120"/>
      <c r="S38" s="120"/>
      <c r="T38" s="119"/>
      <c r="U38" s="119"/>
      <c r="V38" s="119"/>
      <c r="W38" s="119"/>
      <c r="X38" s="119"/>
      <c r="Y38" s="119"/>
      <c r="Z38" s="119"/>
      <c r="AA38" s="125"/>
      <c r="AB38" s="125"/>
    </row>
    <row r="39" spans="1:30" ht="22.5" customHeight="1" x14ac:dyDescent="0.3">
      <c r="B39" s="126">
        <v>2</v>
      </c>
      <c r="C39" s="202" t="s">
        <v>23</v>
      </c>
      <c r="D39" s="203"/>
      <c r="E39" s="127" t="str">
        <f>G31</f>
        <v/>
      </c>
      <c r="F39" s="128">
        <f>VLOOKUP("Iowa",SA_DATA,G$8,FALSE)</f>
        <v>0.111</v>
      </c>
      <c r="G39" s="129"/>
      <c r="R39" s="120"/>
      <c r="S39" s="120"/>
      <c r="T39" s="119"/>
      <c r="U39" s="119"/>
      <c r="V39" s="119"/>
      <c r="W39" s="119"/>
      <c r="X39" s="119"/>
      <c r="Y39" s="119"/>
      <c r="Z39" s="119"/>
      <c r="AA39" s="119"/>
      <c r="AB39" s="125"/>
    </row>
    <row r="40" spans="1:30" ht="22.5" customHeight="1" x14ac:dyDescent="0.3">
      <c r="B40" s="126">
        <v>3</v>
      </c>
      <c r="C40" s="202" t="s">
        <v>24</v>
      </c>
      <c r="D40" s="203"/>
      <c r="E40" s="127" t="str">
        <f>H31</f>
        <v/>
      </c>
      <c r="F40" s="128">
        <f>VLOOKUP("Iowa",SA_DATA,H$8,FALSE)</f>
        <v>9.72214938432341E-2</v>
      </c>
      <c r="G40" s="129"/>
      <c r="R40" s="120"/>
      <c r="S40" s="120"/>
      <c r="T40" s="119"/>
      <c r="U40" s="119"/>
      <c r="V40" s="119"/>
      <c r="W40" s="119"/>
      <c r="X40" s="119"/>
      <c r="Y40" s="119"/>
      <c r="Z40" s="119"/>
      <c r="AA40" s="119"/>
      <c r="AB40" s="119"/>
    </row>
    <row r="41" spans="1:30" ht="22.5" customHeight="1" x14ac:dyDescent="0.3">
      <c r="B41" s="126">
        <v>4</v>
      </c>
      <c r="C41" s="202" t="s">
        <v>25</v>
      </c>
      <c r="D41" s="203"/>
      <c r="E41" s="127" t="str">
        <f>I31</f>
        <v/>
      </c>
      <c r="F41" s="128">
        <f>VLOOKUP("Iowa",SA_DATA,I$8,FALSE)</f>
        <v>4.0075031902999603E-2</v>
      </c>
      <c r="G41" s="129"/>
      <c r="R41" s="120"/>
      <c r="S41" s="120"/>
      <c r="T41" s="119"/>
      <c r="U41" s="130"/>
      <c r="V41" s="119"/>
      <c r="W41" s="119"/>
      <c r="X41" s="119"/>
      <c r="Y41" s="119"/>
      <c r="Z41" s="125"/>
      <c r="AA41" s="119"/>
      <c r="AB41" s="119"/>
    </row>
    <row r="42" spans="1:30" ht="22.5" customHeight="1" x14ac:dyDescent="0.3">
      <c r="B42" s="126">
        <v>5</v>
      </c>
      <c r="C42" s="202" t="s">
        <v>26</v>
      </c>
      <c r="D42" s="203"/>
      <c r="E42" s="127" t="str">
        <f>J31</f>
        <v/>
      </c>
      <c r="F42" s="128">
        <f>VLOOKUP("Iowa",SA_DATA,J$8,FALSE)</f>
        <v>3.5999999999999997E-2</v>
      </c>
      <c r="G42" s="129"/>
      <c r="R42" s="120"/>
      <c r="S42" s="120"/>
      <c r="T42" s="26"/>
      <c r="U42" s="26"/>
      <c r="Z42" s="26"/>
      <c r="AA42" s="26"/>
      <c r="AB42" s="26"/>
      <c r="AC42" s="26"/>
      <c r="AD42" s="26"/>
    </row>
    <row r="43" spans="1:30" ht="22.5" customHeight="1" x14ac:dyDescent="0.3">
      <c r="B43" s="126">
        <v>6</v>
      </c>
      <c r="C43" s="202" t="s">
        <v>27</v>
      </c>
      <c r="D43" s="203"/>
      <c r="E43" s="127" t="str">
        <f>K31</f>
        <v/>
      </c>
      <c r="F43" s="128">
        <f>VLOOKUP("Iowa",SA_DATA,K$8,FALSE)</f>
        <v>0.33600000000000002</v>
      </c>
      <c r="G43" s="129"/>
      <c r="R43" s="120"/>
      <c r="S43" s="120"/>
      <c r="T43" s="26"/>
      <c r="U43" s="26"/>
      <c r="V43" s="215" t="s">
        <v>35</v>
      </c>
      <c r="W43" s="215" t="s">
        <v>36</v>
      </c>
      <c r="X43" s="215" t="s">
        <v>37</v>
      </c>
      <c r="Y43" s="215" t="s">
        <v>38</v>
      </c>
      <c r="Z43" s="131"/>
      <c r="AA43" s="26"/>
      <c r="AB43" s="26"/>
      <c r="AC43" s="26"/>
      <c r="AD43" s="26"/>
    </row>
    <row r="44" spans="1:30" ht="22.5" customHeight="1" x14ac:dyDescent="0.3">
      <c r="B44" s="126">
        <v>7</v>
      </c>
      <c r="C44" s="202" t="s">
        <v>28</v>
      </c>
      <c r="D44" s="203"/>
      <c r="E44" s="127" t="str">
        <f>L31</f>
        <v/>
      </c>
      <c r="F44" s="128">
        <f>VLOOKUP("Iowa",SA_DATA,L$8,FALSE)</f>
        <v>4.72742014637164E-2</v>
      </c>
      <c r="G44" s="129"/>
      <c r="R44" s="120"/>
      <c r="S44" s="120"/>
      <c r="T44" s="26"/>
      <c r="U44" s="26"/>
      <c r="V44" s="216" t="e">
        <f>(_xlfn.PERCENTRANK.INC(SA_DATA!$H$6:$H$946,E38))*10</f>
        <v>#VALUE!</v>
      </c>
      <c r="W44" s="217">
        <v>10</v>
      </c>
      <c r="X44" s="216" t="e">
        <f t="shared" ref="X44:X53" si="7">IF(W44-((10-V44)+(Y44))&lt;0,0,W44-((10-V44)+(Y44)))</f>
        <v>#VALUE!</v>
      </c>
      <c r="Y44" s="215">
        <v>0.15</v>
      </c>
      <c r="Z44" s="26"/>
      <c r="AA44" s="51"/>
      <c r="AB44" s="26"/>
      <c r="AC44" s="26"/>
      <c r="AD44" s="26"/>
    </row>
    <row r="45" spans="1:30" ht="22.5" customHeight="1" x14ac:dyDescent="0.3">
      <c r="B45" s="126">
        <v>8</v>
      </c>
      <c r="C45" s="202" t="s">
        <v>29</v>
      </c>
      <c r="D45" s="203"/>
      <c r="E45" s="127" t="str">
        <f>M31</f>
        <v/>
      </c>
      <c r="F45" s="128">
        <f>VLOOKUP("Iowa",SA_DATA,M$8,FALSE)</f>
        <v>0.36744533456135098</v>
      </c>
      <c r="G45" s="129"/>
      <c r="R45" s="120"/>
      <c r="S45" s="120"/>
      <c r="T45" s="26"/>
      <c r="U45" s="26"/>
      <c r="V45" s="216" t="e">
        <f>(_xlfn.PERCENTRANK.INC(SA_DATA!$I$6:$I$946,E39))*10</f>
        <v>#VALUE!</v>
      </c>
      <c r="W45" s="217">
        <v>10</v>
      </c>
      <c r="X45" s="216" t="e">
        <f t="shared" si="7"/>
        <v>#VALUE!</v>
      </c>
      <c r="Y45" s="215">
        <v>0.15</v>
      </c>
      <c r="Z45" s="26"/>
      <c r="AA45" s="51"/>
      <c r="AB45" s="26"/>
      <c r="AC45" s="26"/>
      <c r="AD45" s="26"/>
    </row>
    <row r="46" spans="1:30" s="25" customFormat="1" ht="22.5" customHeight="1" x14ac:dyDescent="0.3">
      <c r="A46" s="23"/>
      <c r="B46" s="126">
        <v>9</v>
      </c>
      <c r="C46" s="202" t="s">
        <v>30</v>
      </c>
      <c r="D46" s="203"/>
      <c r="E46" s="127" t="str">
        <f>N31</f>
        <v/>
      </c>
      <c r="F46" s="128">
        <f>VLOOKUP("Iowa",SA_DATA,N$8,FALSE)</f>
        <v>0.10103157893272501</v>
      </c>
      <c r="G46" s="129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120"/>
      <c r="S46" s="120"/>
      <c r="T46" s="26"/>
      <c r="U46" s="26"/>
      <c r="V46" s="216" t="e">
        <f>(_xlfn.PERCENTRANK.INC(SA_DATA!$J$6:$J$946,E40))*10</f>
        <v>#VALUE!</v>
      </c>
      <c r="W46" s="217">
        <v>10</v>
      </c>
      <c r="X46" s="216" t="e">
        <f t="shared" si="7"/>
        <v>#VALUE!</v>
      </c>
      <c r="Y46" s="215">
        <v>0.15</v>
      </c>
      <c r="Z46" s="26"/>
      <c r="AA46" s="51"/>
      <c r="AB46" s="26"/>
      <c r="AC46" s="26"/>
      <c r="AD46" s="26"/>
    </row>
    <row r="47" spans="1:30" s="25" customFormat="1" ht="22.5" customHeight="1" thickBot="1" x14ac:dyDescent="0.35">
      <c r="A47" s="23"/>
      <c r="B47" s="134">
        <v>10</v>
      </c>
      <c r="C47" s="204" t="s">
        <v>31</v>
      </c>
      <c r="D47" s="205"/>
      <c r="E47" s="135" t="str">
        <f>O31</f>
        <v/>
      </c>
      <c r="F47" s="136">
        <f>VLOOKUP("Iowa",SA_DATA,O$8,FALSE)</f>
        <v>0.23681944384274001</v>
      </c>
      <c r="G47" s="129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120"/>
      <c r="S47" s="120"/>
      <c r="T47" s="26"/>
      <c r="U47" s="26"/>
      <c r="V47" s="216" t="e">
        <f>(_xlfn.PERCENTRANK.INC(SA_DATA!$K$6:$K$946,E41))*10</f>
        <v>#VALUE!</v>
      </c>
      <c r="W47" s="217">
        <v>10</v>
      </c>
      <c r="X47" s="216" t="e">
        <f t="shared" si="7"/>
        <v>#VALUE!</v>
      </c>
      <c r="Y47" s="215">
        <v>0.15</v>
      </c>
      <c r="Z47" s="26"/>
      <c r="AA47" s="51"/>
      <c r="AB47" s="26"/>
      <c r="AC47" s="26"/>
      <c r="AD47" s="26"/>
    </row>
    <row r="48" spans="1:30" s="25" customFormat="1" x14ac:dyDescent="0.3">
      <c r="A48" s="23"/>
      <c r="B48" s="24"/>
      <c r="C48" s="24"/>
      <c r="D48" s="24"/>
      <c r="E48" s="24"/>
      <c r="F48" s="24"/>
      <c r="G48" s="129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120"/>
      <c r="S48" s="120"/>
      <c r="T48" s="26"/>
      <c r="U48" s="26"/>
      <c r="V48" s="216" t="e">
        <f>(_xlfn.PERCENTRANK.INC(SA_DATA!$L$6:$L$946,E42))*10</f>
        <v>#VALUE!</v>
      </c>
      <c r="W48" s="217">
        <v>10</v>
      </c>
      <c r="X48" s="216" t="e">
        <f t="shared" si="7"/>
        <v>#VALUE!</v>
      </c>
      <c r="Y48" s="215">
        <v>0.15</v>
      </c>
      <c r="Z48" s="26"/>
      <c r="AA48" s="51"/>
      <c r="AB48" s="26"/>
      <c r="AC48" s="26"/>
      <c r="AD48" s="26"/>
    </row>
    <row r="49" spans="1:30" s="25" customForma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119"/>
      <c r="S49" s="119"/>
      <c r="T49" s="26"/>
      <c r="U49" s="26"/>
      <c r="V49" s="216" t="e">
        <f>(_xlfn.PERCENTRANK.INC(SA_DATA!$M$6:$M$946,E43))*10</f>
        <v>#VALUE!</v>
      </c>
      <c r="W49" s="217">
        <v>10</v>
      </c>
      <c r="X49" s="216" t="e">
        <f t="shared" si="7"/>
        <v>#VALUE!</v>
      </c>
      <c r="Y49" s="215">
        <v>0.15</v>
      </c>
      <c r="Z49" s="51"/>
      <c r="AA49" s="51"/>
      <c r="AB49" s="26"/>
      <c r="AC49" s="26"/>
      <c r="AD49" s="26"/>
    </row>
    <row r="50" spans="1:30" s="25" customForma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137"/>
      <c r="S50" s="119"/>
      <c r="T50" s="26"/>
      <c r="U50" s="26"/>
      <c r="V50" s="216" t="e">
        <f>(_xlfn.PERCENTRANK.INC(SA_DATA!$N$6:$N$946,E44))*10</f>
        <v>#VALUE!</v>
      </c>
      <c r="W50" s="217">
        <v>10</v>
      </c>
      <c r="X50" s="216" t="e">
        <f t="shared" si="7"/>
        <v>#VALUE!</v>
      </c>
      <c r="Y50" s="215">
        <v>0.15</v>
      </c>
      <c r="Z50" s="51"/>
      <c r="AA50" s="51"/>
      <c r="AB50" s="26"/>
      <c r="AC50" s="26"/>
      <c r="AD50" s="26"/>
    </row>
    <row r="51" spans="1:30" s="25" customForma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119"/>
      <c r="S51" s="119"/>
      <c r="T51" s="26"/>
      <c r="U51" s="26"/>
      <c r="V51" s="216" t="e">
        <f>(_xlfn.PERCENTRANK.INC(SA_DATA!$O$6:$O$946,E45))*10</f>
        <v>#VALUE!</v>
      </c>
      <c r="W51" s="217">
        <v>10</v>
      </c>
      <c r="X51" s="216" t="e">
        <f t="shared" si="7"/>
        <v>#VALUE!</v>
      </c>
      <c r="Y51" s="215">
        <v>0.15</v>
      </c>
      <c r="Z51" s="51"/>
      <c r="AA51" s="51"/>
      <c r="AB51" s="26"/>
      <c r="AC51" s="26"/>
      <c r="AD51" s="26"/>
    </row>
    <row r="52" spans="1:30" s="25" customForma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119"/>
      <c r="S52" s="119"/>
      <c r="T52" s="26"/>
      <c r="U52" s="26"/>
      <c r="V52" s="216" t="e">
        <f>(_xlfn.PERCENTRANK.INC(SA_DATA!$P$6:$P$946,E46))*10</f>
        <v>#VALUE!</v>
      </c>
      <c r="W52" s="217">
        <v>10</v>
      </c>
      <c r="X52" s="216" t="e">
        <f t="shared" si="7"/>
        <v>#VALUE!</v>
      </c>
      <c r="Y52" s="215">
        <v>0.15</v>
      </c>
      <c r="Z52" s="51"/>
      <c r="AA52" s="51"/>
      <c r="AB52" s="26"/>
      <c r="AC52" s="26"/>
      <c r="AD52" s="26"/>
    </row>
    <row r="53" spans="1:30" s="25" customForma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119"/>
      <c r="S53" s="119"/>
      <c r="T53" s="26"/>
      <c r="U53" s="26"/>
      <c r="V53" s="216" t="e">
        <f>(_xlfn.PERCENTRANK.INC(SA_DATA!$Q$6:$Q$946,E47))*10</f>
        <v>#VALUE!</v>
      </c>
      <c r="W53" s="217">
        <v>10</v>
      </c>
      <c r="X53" s="216" t="e">
        <f t="shared" si="7"/>
        <v>#VALUE!</v>
      </c>
      <c r="Y53" s="215">
        <v>0.15</v>
      </c>
      <c r="Z53" s="51"/>
      <c r="AA53" s="51"/>
      <c r="AB53" s="26"/>
      <c r="AC53" s="26"/>
      <c r="AD53" s="26"/>
    </row>
    <row r="54" spans="1:30" s="25" customForma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119"/>
      <c r="S54" s="119"/>
      <c r="T54" s="26"/>
      <c r="U54" s="26"/>
      <c r="V54" s="132"/>
      <c r="W54" s="133"/>
      <c r="X54" s="132"/>
      <c r="Y54" s="132"/>
      <c r="Z54" s="51"/>
      <c r="AA54" s="51"/>
      <c r="AB54" s="26"/>
      <c r="AC54" s="26"/>
      <c r="AD54" s="26"/>
    </row>
    <row r="55" spans="1:30" x14ac:dyDescent="0.3">
      <c r="R55" s="119"/>
      <c r="S55" s="119"/>
      <c r="T55" s="26"/>
      <c r="U55" s="26"/>
      <c r="Z55" s="26"/>
      <c r="AA55" s="26"/>
      <c r="AB55" s="26"/>
      <c r="AC55" s="26"/>
      <c r="AD55" s="26"/>
    </row>
    <row r="56" spans="1:30" x14ac:dyDescent="0.3">
      <c r="R56" s="119"/>
      <c r="S56" s="119"/>
      <c r="T56" s="26"/>
      <c r="U56" s="26"/>
      <c r="Z56" s="26"/>
      <c r="AA56" s="26"/>
      <c r="AB56" s="26"/>
      <c r="AC56" s="26"/>
      <c r="AD56" s="26"/>
    </row>
    <row r="57" spans="1:30" s="25" customForma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119"/>
      <c r="S57" s="119"/>
      <c r="T57" s="26"/>
      <c r="U57" s="26"/>
      <c r="V57" s="215" t="s">
        <v>39</v>
      </c>
      <c r="W57" s="215" t="s">
        <v>40</v>
      </c>
      <c r="X57" s="215" t="s">
        <v>41</v>
      </c>
      <c r="Y57" s="215" t="s">
        <v>42</v>
      </c>
      <c r="Z57" s="26"/>
      <c r="AA57" s="26"/>
      <c r="AB57" s="26"/>
      <c r="AC57" s="26"/>
      <c r="AD57" s="26"/>
    </row>
    <row r="58" spans="1:30" s="25" customForma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119"/>
      <c r="S58" s="119"/>
      <c r="T58" s="26"/>
      <c r="U58" s="26"/>
      <c r="V58" s="216">
        <f>(_xlfn.PERCENTRANK.INC(SA_DATA!$H$6:$H$946,F38))*10</f>
        <v>6.97</v>
      </c>
      <c r="W58" s="217">
        <v>10</v>
      </c>
      <c r="X58" s="216">
        <f>IF(W44-((10-V58)+(Y44))&lt;0,0,W44-((10-V58)+(Y44)))</f>
        <v>6.82</v>
      </c>
      <c r="Y58" s="215">
        <v>0.15</v>
      </c>
      <c r="Z58" s="26"/>
      <c r="AA58" s="26"/>
      <c r="AB58" s="26"/>
      <c r="AC58" s="26"/>
      <c r="AD58" s="26"/>
    </row>
    <row r="59" spans="1:30" s="25" customForma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119"/>
      <c r="S59" s="119"/>
      <c r="T59" s="26"/>
      <c r="U59" s="26"/>
      <c r="V59" s="216">
        <f>(_xlfn.PERCENTRANK.INC(SA_DATA!$I$6:$I$946,F39))*10</f>
        <v>5.9499999999999993</v>
      </c>
      <c r="W59" s="217">
        <v>10</v>
      </c>
      <c r="X59" s="216">
        <f>IF(W45-((10-V59)+(Y45))&lt;0,0,W45-((10-V59)+(Y45)))</f>
        <v>5.7999999999999989</v>
      </c>
      <c r="Y59" s="215">
        <v>0.15</v>
      </c>
      <c r="Z59" s="26"/>
      <c r="AA59" s="26"/>
      <c r="AB59" s="26"/>
      <c r="AC59" s="26"/>
      <c r="AD59" s="26"/>
    </row>
    <row r="60" spans="1:30" s="25" customForma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119"/>
      <c r="S60" s="119"/>
      <c r="T60" s="26"/>
      <c r="U60" s="26"/>
      <c r="V60" s="216">
        <f>(_xlfn.PERCENTRANK.INC(SA_DATA!$J$6:$J$946,F40))*10</f>
        <v>5.25</v>
      </c>
      <c r="W60" s="217">
        <v>10</v>
      </c>
      <c r="X60" s="216">
        <f>IF(W46-((10-V60)+(Y46))&lt;0,0,W46-((10-V60)+(Y46)))</f>
        <v>5.0999999999999996</v>
      </c>
      <c r="Y60" s="215">
        <v>0.15</v>
      </c>
      <c r="Z60" s="26"/>
      <c r="AA60" s="26"/>
      <c r="AB60" s="26"/>
      <c r="AC60" s="26"/>
      <c r="AD60" s="26"/>
    </row>
    <row r="61" spans="1:30" s="25" customForma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119"/>
      <c r="S61" s="119"/>
      <c r="T61" s="26"/>
      <c r="U61" s="26"/>
      <c r="V61" s="216">
        <f>(_xlfn.PERCENTRANK.INC(SA_DATA!$K$6:$K$946,F41))*10</f>
        <v>5.4</v>
      </c>
      <c r="W61" s="217">
        <v>10</v>
      </c>
      <c r="X61" s="216">
        <f>IF(W47-((10-V61)+(Y47))&lt;0,0,W47-((10-V61)+(Y47)))</f>
        <v>5.25</v>
      </c>
      <c r="Y61" s="215">
        <v>0.15</v>
      </c>
      <c r="Z61" s="26"/>
      <c r="AA61" s="26"/>
      <c r="AB61" s="26"/>
      <c r="AC61" s="26"/>
      <c r="AD61" s="26"/>
    </row>
    <row r="62" spans="1:30" s="25" customForma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119"/>
      <c r="S62" s="119"/>
      <c r="T62" s="26"/>
      <c r="U62" s="26"/>
      <c r="V62" s="216">
        <f>(_xlfn.PERCENTRANK.INC(SA_DATA!$L$6:$L$946,F42))*10</f>
        <v>6.65</v>
      </c>
      <c r="W62" s="217">
        <v>10</v>
      </c>
      <c r="X62" s="216">
        <f t="shared" ref="X62:X67" si="8">IF(W48-((10-V62)+(Y48))&lt;0,0,W48-((10-V62)+(Y48)))</f>
        <v>6.5</v>
      </c>
      <c r="Y62" s="215">
        <v>0.15</v>
      </c>
      <c r="Z62" s="26"/>
      <c r="AA62" s="26"/>
      <c r="AB62" s="26"/>
      <c r="AC62" s="26"/>
      <c r="AD62" s="26"/>
    </row>
    <row r="63" spans="1:30" s="25" customForma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119"/>
      <c r="S63" s="119"/>
      <c r="T63" s="26"/>
      <c r="U63" s="26"/>
      <c r="V63" s="216">
        <f>(_xlfn.PERCENTRANK.INC(SA_DATA!$M$6:$M$946,F43))*10</f>
        <v>4.26</v>
      </c>
      <c r="W63" s="217">
        <v>10</v>
      </c>
      <c r="X63" s="216">
        <f t="shared" si="8"/>
        <v>4.1099999999999994</v>
      </c>
      <c r="Y63" s="215">
        <v>0.15</v>
      </c>
      <c r="Z63" s="26"/>
      <c r="AA63" s="26"/>
      <c r="AB63" s="26"/>
      <c r="AC63" s="26"/>
      <c r="AD63" s="26"/>
    </row>
    <row r="64" spans="1:30" s="25" customForma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119"/>
      <c r="S64" s="119"/>
      <c r="T64" s="26"/>
      <c r="U64" s="26"/>
      <c r="V64" s="216">
        <f>(_xlfn.PERCENTRANK.INC(SA_DATA!$N$6:$N$946,F44))*10</f>
        <v>8.120000000000001</v>
      </c>
      <c r="W64" s="217">
        <v>10</v>
      </c>
      <c r="X64" s="216">
        <f t="shared" si="8"/>
        <v>7.9700000000000006</v>
      </c>
      <c r="Y64" s="215">
        <v>0.15</v>
      </c>
      <c r="Z64" s="26"/>
      <c r="AA64" s="26"/>
      <c r="AB64" s="26"/>
      <c r="AC64" s="26"/>
      <c r="AD64" s="26"/>
    </row>
    <row r="65" spans="1:30" s="25" customForma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119"/>
      <c r="S65" s="119"/>
      <c r="T65" s="26"/>
      <c r="U65" s="26"/>
      <c r="V65" s="216">
        <f>(_xlfn.PERCENTRANK.INC(SA_DATA!$O$6:$O$946,F45))*10</f>
        <v>2.2200000000000002</v>
      </c>
      <c r="W65" s="217">
        <v>10</v>
      </c>
      <c r="X65" s="216">
        <f t="shared" si="8"/>
        <v>2.0700000000000003</v>
      </c>
      <c r="Y65" s="215">
        <v>0.15</v>
      </c>
      <c r="Z65" s="26"/>
      <c r="AA65" s="26"/>
      <c r="AB65" s="26"/>
      <c r="AC65" s="26"/>
      <c r="AD65" s="26"/>
    </row>
    <row r="66" spans="1:30" s="25" customForma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119"/>
      <c r="S66" s="119"/>
      <c r="T66" s="26"/>
      <c r="U66" s="26"/>
      <c r="V66" s="216">
        <f>(_xlfn.PERCENTRANK.INC(SA_DATA!$P$6:$P$946,F46))*10</f>
        <v>5.3100000000000005</v>
      </c>
      <c r="W66" s="217">
        <v>10</v>
      </c>
      <c r="X66" s="216">
        <f t="shared" si="8"/>
        <v>5.16</v>
      </c>
      <c r="Y66" s="215">
        <v>0.15</v>
      </c>
      <c r="Z66" s="26"/>
      <c r="AA66" s="26"/>
      <c r="AB66" s="26"/>
      <c r="AC66" s="26"/>
      <c r="AD66" s="26"/>
    </row>
    <row r="67" spans="1:30" s="25" customForma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119"/>
      <c r="S67" s="119"/>
      <c r="T67" s="26"/>
      <c r="U67" s="26"/>
      <c r="V67" s="216">
        <f>(_xlfn.PERCENTRANK.INC(SA_DATA!$Q$6:$Q$946,F47))*10</f>
        <v>7.63</v>
      </c>
      <c r="W67" s="217">
        <v>10</v>
      </c>
      <c r="X67" s="216">
        <f t="shared" si="8"/>
        <v>7.48</v>
      </c>
      <c r="Y67" s="215">
        <v>0.15</v>
      </c>
      <c r="Z67" s="26"/>
      <c r="AA67" s="26"/>
      <c r="AB67" s="26"/>
      <c r="AC67" s="26"/>
      <c r="AD67" s="26"/>
    </row>
    <row r="68" spans="1:30" x14ac:dyDescent="0.3">
      <c r="R68" s="119"/>
      <c r="S68" s="119"/>
      <c r="T68" s="26"/>
      <c r="U68" s="26"/>
      <c r="Z68" s="26"/>
      <c r="AA68" s="26"/>
      <c r="AB68" s="26"/>
      <c r="AC68" s="26"/>
      <c r="AD68" s="26"/>
    </row>
    <row r="69" spans="1:30" x14ac:dyDescent="0.3">
      <c r="T69" s="26"/>
      <c r="U69" s="26"/>
      <c r="Z69" s="26"/>
      <c r="AA69" s="26"/>
      <c r="AB69" s="26"/>
      <c r="AC69" s="26"/>
      <c r="AD69" s="26"/>
    </row>
    <row r="70" spans="1:30" x14ac:dyDescent="0.3">
      <c r="T70" s="26"/>
      <c r="U70" s="26"/>
      <c r="Z70" s="26"/>
      <c r="AA70" s="26"/>
      <c r="AB70" s="26"/>
      <c r="AC70" s="26"/>
      <c r="AD70" s="26"/>
    </row>
    <row r="71" spans="1:30" x14ac:dyDescent="0.3">
      <c r="T71" s="26"/>
      <c r="U71" s="26"/>
      <c r="Z71" s="26"/>
      <c r="AA71" s="26"/>
      <c r="AB71" s="26"/>
      <c r="AC71" s="26"/>
      <c r="AD71" s="26"/>
    </row>
    <row r="72" spans="1:30" x14ac:dyDescent="0.3">
      <c r="T72" s="26"/>
      <c r="U72" s="26"/>
      <c r="Z72" s="26"/>
      <c r="AA72" s="26"/>
      <c r="AB72" s="26"/>
      <c r="AC72" s="26"/>
      <c r="AD72" s="26"/>
    </row>
  </sheetData>
  <sheetProtection sheet="1" selectLockedCells="1"/>
  <mergeCells count="3">
    <mergeCell ref="B31:C31"/>
    <mergeCell ref="K5:O5"/>
    <mergeCell ref="K7:O7"/>
  </mergeCells>
  <conditionalFormatting sqref="E10:E29">
    <cfRule type="expression" dxfId="5" priority="16">
      <formula>$C10=""</formula>
    </cfRule>
  </conditionalFormatting>
  <conditionalFormatting sqref="F10:O30">
    <cfRule type="expression" dxfId="4" priority="17">
      <formula>$C10=""</formula>
    </cfRule>
  </conditionalFormatting>
  <conditionalFormatting sqref="F31:O32">
    <cfRule type="expression" dxfId="3" priority="19">
      <formula>$B31=""</formula>
    </cfRule>
  </conditionalFormatting>
  <conditionalFormatting sqref="F33:O33">
    <cfRule type="cellIs" dxfId="2" priority="1" operator="equal">
      <formula>0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25" right="0.25" top="0.5" bottom="0.25" header="0.25" footer="0.25"/>
  <pageSetup paperSize="5" fitToHeight="0" orientation="landscape" r:id="rId1"/>
  <headerFooter differentFirst="1">
    <oddFooter>&amp;R&amp;"+,Regular"&amp;8Page &amp;P of &amp;N</oddFooter>
  </headerFooter>
  <ignoredErrors>
    <ignoredError sqref="E31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48EFDC7E-957B-4337-BB9C-4D21D9605182}">
          <x14:formula1>
            <xm:f>dim!$A$1:$A$942</xm:f>
          </x14:formula1>
          <xm:sqref>C10:C30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B598-CE01-417D-82F3-13B72B98E7DE}">
  <dimension ref="A1:AL955"/>
  <sheetViews>
    <sheetView zoomScaleNormal="100" workbookViewId="0">
      <pane ySplit="5" topLeftCell="A6" activePane="bottomLeft" state="frozen"/>
      <selection activeCell="C7" sqref="C7"/>
      <selection pane="bottomLeft" activeCell="A6" sqref="A6"/>
    </sheetView>
  </sheetViews>
  <sheetFormatPr defaultColWidth="9.09765625" defaultRowHeight="12" x14ac:dyDescent="0.3"/>
  <cols>
    <col min="1" max="1" width="8.69921875" style="3" bestFit="1" customWidth="1"/>
    <col min="2" max="2" width="17.296875" style="3" bestFit="1" customWidth="1"/>
    <col min="3" max="3" width="18.09765625" style="3" bestFit="1" customWidth="1"/>
    <col min="4" max="4" width="21.69921875" style="3" bestFit="1" customWidth="1"/>
    <col min="5" max="5" width="20" style="3" bestFit="1" customWidth="1"/>
    <col min="6" max="6" width="13.3984375" style="3" bestFit="1" customWidth="1"/>
    <col min="7" max="7" width="25.09765625" style="3" bestFit="1" customWidth="1"/>
    <col min="8" max="17" width="23.69921875" style="3" customWidth="1"/>
    <col min="18" max="38" width="23.69921875" style="5" customWidth="1"/>
    <col min="39" max="16384" width="9.09765625" style="3"/>
  </cols>
  <sheetData>
    <row r="1" spans="1:38" x14ac:dyDescent="0.3">
      <c r="C1" s="4"/>
      <c r="D1" s="4">
        <v>1</v>
      </c>
      <c r="E1" s="4">
        <f t="shared" ref="E1" si="0">D1+1</f>
        <v>2</v>
      </c>
      <c r="F1" s="4">
        <f t="shared" ref="F1" si="1">E1+1</f>
        <v>3</v>
      </c>
      <c r="G1" s="4">
        <f t="shared" ref="G1" si="2">F1+1</f>
        <v>4</v>
      </c>
      <c r="H1" s="4">
        <f t="shared" ref="H1" si="3">G1+1</f>
        <v>5</v>
      </c>
      <c r="I1" s="4">
        <f t="shared" ref="I1" si="4">H1+1</f>
        <v>6</v>
      </c>
      <c r="J1" s="4">
        <f t="shared" ref="J1" si="5">I1+1</f>
        <v>7</v>
      </c>
      <c r="K1" s="4">
        <f t="shared" ref="K1" si="6">J1+1</f>
        <v>8</v>
      </c>
      <c r="L1" s="4">
        <f t="shared" ref="L1" si="7">K1+1</f>
        <v>9</v>
      </c>
      <c r="M1" s="4">
        <f t="shared" ref="M1" si="8">L1+1</f>
        <v>10</v>
      </c>
      <c r="N1" s="4">
        <f t="shared" ref="N1" si="9">M1+1</f>
        <v>11</v>
      </c>
      <c r="O1" s="4">
        <f t="shared" ref="O1" si="10">N1+1</f>
        <v>12</v>
      </c>
      <c r="P1" s="4">
        <f t="shared" ref="P1" si="11">O1+1</f>
        <v>13</v>
      </c>
      <c r="Q1" s="4">
        <f t="shared" ref="Q1" si="12">P1+1</f>
        <v>14</v>
      </c>
      <c r="R1" s="4">
        <f t="shared" ref="R1" si="13">Q1+1</f>
        <v>15</v>
      </c>
      <c r="S1" s="4">
        <f t="shared" ref="S1" si="14">R1+1</f>
        <v>16</v>
      </c>
      <c r="T1" s="4">
        <f t="shared" ref="T1" si="15">S1+1</f>
        <v>17</v>
      </c>
      <c r="U1" s="4">
        <f t="shared" ref="U1" si="16">T1+1</f>
        <v>18</v>
      </c>
      <c r="V1" s="4">
        <f t="shared" ref="V1" si="17">U1+1</f>
        <v>19</v>
      </c>
      <c r="W1" s="4">
        <f t="shared" ref="W1" si="18">V1+1</f>
        <v>20</v>
      </c>
      <c r="X1" s="4">
        <f t="shared" ref="X1" si="19">W1+1</f>
        <v>21</v>
      </c>
      <c r="Y1" s="4">
        <f t="shared" ref="Y1" si="20">X1+1</f>
        <v>22</v>
      </c>
      <c r="Z1" s="4">
        <f t="shared" ref="Z1" si="21">Y1+1</f>
        <v>23</v>
      </c>
      <c r="AA1" s="4">
        <f t="shared" ref="AA1" si="22">Z1+1</f>
        <v>24</v>
      </c>
      <c r="AB1" s="4">
        <f t="shared" ref="AB1" si="23">AA1+1</f>
        <v>25</v>
      </c>
      <c r="AC1" s="4">
        <f t="shared" ref="AC1" si="24">AB1+1</f>
        <v>26</v>
      </c>
      <c r="AD1" s="4">
        <f t="shared" ref="AD1" si="25">AC1+1</f>
        <v>27</v>
      </c>
      <c r="AE1" s="4">
        <f t="shared" ref="AE1" si="26">AD1+1</f>
        <v>28</v>
      </c>
      <c r="AF1" s="4">
        <f t="shared" ref="AF1" si="27">AE1+1</f>
        <v>29</v>
      </c>
      <c r="AG1" s="4">
        <f t="shared" ref="AG1" si="28">AF1+1</f>
        <v>30</v>
      </c>
      <c r="AH1" s="4">
        <f t="shared" ref="AH1" si="29">AG1+1</f>
        <v>31</v>
      </c>
      <c r="AI1" s="4">
        <f t="shared" ref="AI1" si="30">AH1+1</f>
        <v>32</v>
      </c>
      <c r="AJ1" s="4">
        <f t="shared" ref="AJ1" si="31">AI1+1</f>
        <v>33</v>
      </c>
      <c r="AK1" s="4">
        <f t="shared" ref="AK1" si="32">AJ1+1</f>
        <v>34</v>
      </c>
      <c r="AL1" s="4">
        <f t="shared" ref="AL1" si="33">AK1+1</f>
        <v>35</v>
      </c>
    </row>
    <row r="2" spans="1:38" x14ac:dyDescent="0.3">
      <c r="H2" s="3" t="s">
        <v>989</v>
      </c>
      <c r="R2" s="5" t="s">
        <v>990</v>
      </c>
      <c r="AB2" s="5" t="s">
        <v>991</v>
      </c>
    </row>
    <row r="3" spans="1:38" s="6" customFormat="1" ht="36" x14ac:dyDescent="0.3">
      <c r="A3" s="6" t="s">
        <v>992</v>
      </c>
      <c r="B3" s="6" t="s">
        <v>993</v>
      </c>
      <c r="C3" s="6" t="s">
        <v>994</v>
      </c>
      <c r="D3" s="6" t="s">
        <v>995</v>
      </c>
      <c r="E3" s="6" t="s">
        <v>996</v>
      </c>
      <c r="F3" s="6" t="s">
        <v>997</v>
      </c>
      <c r="G3" s="6" t="s">
        <v>998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999</v>
      </c>
      <c r="O3" s="6" t="s">
        <v>1000</v>
      </c>
      <c r="P3" s="6" t="s">
        <v>1001</v>
      </c>
      <c r="Q3" s="6" t="s">
        <v>1002</v>
      </c>
      <c r="R3" s="7" t="s">
        <v>22</v>
      </c>
      <c r="S3" s="7" t="s">
        <v>23</v>
      </c>
      <c r="T3" s="7" t="s">
        <v>24</v>
      </c>
      <c r="U3" s="7" t="s">
        <v>25</v>
      </c>
      <c r="V3" s="7" t="s">
        <v>1003</v>
      </c>
      <c r="W3" s="7" t="s">
        <v>27</v>
      </c>
      <c r="X3" s="7" t="s">
        <v>999</v>
      </c>
      <c r="Y3" s="7" t="s">
        <v>1000</v>
      </c>
      <c r="Z3" s="7" t="s">
        <v>1001</v>
      </c>
      <c r="AA3" s="7" t="s">
        <v>1002</v>
      </c>
      <c r="AB3" s="7" t="s">
        <v>22</v>
      </c>
      <c r="AC3" s="7" t="s">
        <v>23</v>
      </c>
      <c r="AD3" s="7" t="s">
        <v>24</v>
      </c>
      <c r="AE3" s="7" t="s">
        <v>25</v>
      </c>
      <c r="AF3" s="7" t="s">
        <v>1003</v>
      </c>
      <c r="AG3" s="7" t="s">
        <v>27</v>
      </c>
      <c r="AH3" s="7" t="s">
        <v>999</v>
      </c>
      <c r="AI3" s="7" t="s">
        <v>1000</v>
      </c>
      <c r="AJ3" s="7" t="s">
        <v>1001</v>
      </c>
      <c r="AK3" s="7" t="s">
        <v>1002</v>
      </c>
      <c r="AL3" s="7"/>
    </row>
    <row r="4" spans="1:38" s="6" customFormat="1" ht="36" x14ac:dyDescent="0.3">
      <c r="A4" s="6" t="s">
        <v>992</v>
      </c>
      <c r="B4" s="6" t="s">
        <v>993</v>
      </c>
      <c r="C4" s="6" t="s">
        <v>994</v>
      </c>
      <c r="D4" s="6" t="s">
        <v>995</v>
      </c>
      <c r="E4" s="6" t="s">
        <v>996</v>
      </c>
      <c r="F4" s="8" t="s">
        <v>997</v>
      </c>
      <c r="G4" s="9" t="s">
        <v>998</v>
      </c>
      <c r="H4" s="9" t="s">
        <v>1004</v>
      </c>
      <c r="I4" s="9" t="s">
        <v>1005</v>
      </c>
      <c r="J4" s="9" t="s">
        <v>1006</v>
      </c>
      <c r="K4" s="9" t="s">
        <v>1007</v>
      </c>
      <c r="L4" s="9" t="s">
        <v>1008</v>
      </c>
      <c r="M4" s="8" t="s">
        <v>1009</v>
      </c>
      <c r="N4" s="6" t="s">
        <v>1010</v>
      </c>
      <c r="O4" s="6" t="s">
        <v>1011</v>
      </c>
      <c r="P4" s="6" t="s">
        <v>1012</v>
      </c>
      <c r="Q4" s="6" t="s">
        <v>1013</v>
      </c>
      <c r="R4" s="7" t="s">
        <v>22</v>
      </c>
      <c r="S4" s="7" t="s">
        <v>23</v>
      </c>
      <c r="T4" s="7" t="s">
        <v>24</v>
      </c>
      <c r="U4" s="7" t="s">
        <v>25</v>
      </c>
      <c r="V4" s="7" t="s">
        <v>1003</v>
      </c>
      <c r="W4" s="7" t="s">
        <v>27</v>
      </c>
      <c r="X4" s="7" t="s">
        <v>999</v>
      </c>
      <c r="Y4" s="7" t="s">
        <v>1000</v>
      </c>
      <c r="Z4" s="7" t="s">
        <v>1001</v>
      </c>
      <c r="AA4" s="7" t="s">
        <v>1002</v>
      </c>
      <c r="AB4" s="7" t="s">
        <v>22</v>
      </c>
      <c r="AC4" s="7" t="s">
        <v>23</v>
      </c>
      <c r="AD4" s="7" t="s">
        <v>24</v>
      </c>
      <c r="AE4" s="7" t="s">
        <v>25</v>
      </c>
      <c r="AF4" s="7" t="s">
        <v>1003</v>
      </c>
      <c r="AG4" s="7" t="s">
        <v>27</v>
      </c>
      <c r="AH4" s="7" t="s">
        <v>999</v>
      </c>
      <c r="AI4" s="7" t="s">
        <v>1000</v>
      </c>
      <c r="AJ4" s="7" t="s">
        <v>1001</v>
      </c>
      <c r="AK4" s="7" t="s">
        <v>1002</v>
      </c>
      <c r="AL4" s="7"/>
    </row>
    <row r="5" spans="1:38" s="6" customFormat="1" ht="48" x14ac:dyDescent="0.3">
      <c r="A5" s="6" t="s">
        <v>992</v>
      </c>
      <c r="B5" s="6" t="s">
        <v>993</v>
      </c>
      <c r="C5" s="6" t="s">
        <v>994</v>
      </c>
      <c r="D5" s="6" t="s">
        <v>995</v>
      </c>
      <c r="E5" s="6" t="s">
        <v>996</v>
      </c>
      <c r="F5" s="8" t="s">
        <v>997</v>
      </c>
      <c r="G5" s="9" t="s">
        <v>998</v>
      </c>
      <c r="H5" s="9" t="s">
        <v>1014</v>
      </c>
      <c r="I5" s="9" t="s">
        <v>1015</v>
      </c>
      <c r="J5" s="9" t="s">
        <v>1006</v>
      </c>
      <c r="K5" s="9" t="s">
        <v>1007</v>
      </c>
      <c r="L5" s="9" t="s">
        <v>1008</v>
      </c>
      <c r="M5" s="8" t="s">
        <v>1016</v>
      </c>
      <c r="N5" s="6" t="s">
        <v>1010</v>
      </c>
      <c r="O5" s="6" t="s">
        <v>1011</v>
      </c>
      <c r="P5" s="6" t="s">
        <v>1012</v>
      </c>
      <c r="Q5" s="6" t="s">
        <v>1013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1003</v>
      </c>
      <c r="W5" s="7" t="s">
        <v>27</v>
      </c>
      <c r="X5" s="7" t="s">
        <v>999</v>
      </c>
      <c r="Y5" s="7" t="s">
        <v>1000</v>
      </c>
      <c r="Z5" s="7" t="s">
        <v>1001</v>
      </c>
      <c r="AA5" s="7" t="s">
        <v>1002</v>
      </c>
      <c r="AB5" s="7" t="s">
        <v>22</v>
      </c>
      <c r="AC5" s="7" t="s">
        <v>23</v>
      </c>
      <c r="AD5" s="7" t="s">
        <v>24</v>
      </c>
      <c r="AE5" s="7" t="s">
        <v>25</v>
      </c>
      <c r="AF5" s="7" t="s">
        <v>1003</v>
      </c>
      <c r="AG5" s="7" t="s">
        <v>27</v>
      </c>
      <c r="AH5" s="7" t="s">
        <v>999</v>
      </c>
      <c r="AI5" s="7" t="s">
        <v>1000</v>
      </c>
      <c r="AJ5" s="7" t="s">
        <v>1001</v>
      </c>
      <c r="AK5" s="7" t="s">
        <v>1002</v>
      </c>
      <c r="AL5" s="7" t="s">
        <v>987</v>
      </c>
    </row>
    <row r="6" spans="1:38" x14ac:dyDescent="0.3">
      <c r="A6" s="3">
        <v>1976665</v>
      </c>
      <c r="B6" s="3" t="s">
        <v>2826</v>
      </c>
      <c r="C6" s="3" t="s">
        <v>2827</v>
      </c>
      <c r="D6" s="3" t="s">
        <v>867</v>
      </c>
      <c r="E6" s="10">
        <v>76</v>
      </c>
      <c r="F6" s="11" t="s">
        <v>567</v>
      </c>
      <c r="G6" s="12" t="s">
        <v>1355</v>
      </c>
      <c r="H6" s="13" t="s">
        <v>3083</v>
      </c>
      <c r="I6" s="12">
        <v>0.109</v>
      </c>
      <c r="J6" s="12">
        <v>0.13793103448275801</v>
      </c>
      <c r="K6" s="12">
        <v>0</v>
      </c>
      <c r="L6" s="12">
        <v>0</v>
      </c>
      <c r="M6" s="12">
        <v>0.3</v>
      </c>
      <c r="N6" s="12">
        <v>5.5555555555555497E-2</v>
      </c>
      <c r="O6" s="12">
        <v>0.31111111111111101</v>
      </c>
      <c r="P6" s="12">
        <v>0</v>
      </c>
      <c r="Q6" s="12">
        <v>0.17241379310344801</v>
      </c>
      <c r="R6" s="14">
        <v>0</v>
      </c>
      <c r="S6" s="14">
        <v>0.58386411889596601</v>
      </c>
      <c r="T6" s="14">
        <v>0.73566878980891703</v>
      </c>
      <c r="U6" s="14">
        <v>0</v>
      </c>
      <c r="V6" s="14">
        <v>0</v>
      </c>
      <c r="W6" s="14">
        <v>0.27919320594479802</v>
      </c>
      <c r="X6" s="14"/>
      <c r="Y6" s="14">
        <v>0.119957537154989</v>
      </c>
      <c r="Z6" s="14">
        <v>0</v>
      </c>
      <c r="AA6" s="14">
        <v>0.45859872611464902</v>
      </c>
      <c r="AB6" s="5">
        <v>2</v>
      </c>
      <c r="AC6" s="5">
        <v>1</v>
      </c>
      <c r="AD6" s="5">
        <v>2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1</v>
      </c>
      <c r="AL6" s="5">
        <v>6</v>
      </c>
    </row>
    <row r="7" spans="1:38" x14ac:dyDescent="0.3">
      <c r="A7" s="3">
        <v>1968925</v>
      </c>
      <c r="B7" s="3" t="s">
        <v>2654</v>
      </c>
      <c r="C7" s="3" t="s">
        <v>2655</v>
      </c>
      <c r="D7" s="3" t="s">
        <v>781</v>
      </c>
      <c r="E7" s="10">
        <v>49</v>
      </c>
      <c r="F7" s="11" t="s">
        <v>1612</v>
      </c>
      <c r="G7" s="12" t="s">
        <v>1613</v>
      </c>
      <c r="H7" s="13" t="s">
        <v>3083</v>
      </c>
      <c r="I7" s="12">
        <v>0.08</v>
      </c>
      <c r="J7" s="12">
        <v>0.47916666666666602</v>
      </c>
      <c r="K7" s="12">
        <v>0</v>
      </c>
      <c r="L7" s="12">
        <v>2.5000000000000001E-2</v>
      </c>
      <c r="M7" s="12">
        <v>0.45899999999999902</v>
      </c>
      <c r="N7" s="12">
        <v>-0.3</v>
      </c>
      <c r="O7" s="12">
        <v>0.47058823529411697</v>
      </c>
      <c r="P7" s="12">
        <v>5.8823529411764698E-2</v>
      </c>
      <c r="Q7" s="12">
        <v>0.22916666666666599</v>
      </c>
      <c r="R7" s="14">
        <v>0</v>
      </c>
      <c r="S7" s="14">
        <v>0.40764331210191002</v>
      </c>
      <c r="T7" s="14">
        <v>0.99893842887473405</v>
      </c>
      <c r="U7" s="14">
        <v>0</v>
      </c>
      <c r="V7" s="14">
        <v>0.52978723404255301</v>
      </c>
      <c r="W7" s="14">
        <v>0.86199575371549897</v>
      </c>
      <c r="X7" s="14"/>
      <c r="Y7" s="14">
        <v>0.55626326963906503</v>
      </c>
      <c r="Z7" s="14">
        <v>0.30148619957537098</v>
      </c>
      <c r="AA7" s="14">
        <v>0.73460721868365098</v>
      </c>
      <c r="AB7" s="5">
        <v>2</v>
      </c>
      <c r="AC7" s="5">
        <v>1</v>
      </c>
      <c r="AD7" s="5">
        <v>2</v>
      </c>
      <c r="AE7" s="5">
        <v>0</v>
      </c>
      <c r="AF7" s="5">
        <v>1</v>
      </c>
      <c r="AG7" s="5">
        <v>2</v>
      </c>
      <c r="AH7" s="5">
        <v>2</v>
      </c>
      <c r="AI7" s="5">
        <v>1</v>
      </c>
      <c r="AJ7" s="5">
        <v>0</v>
      </c>
      <c r="AK7" s="5">
        <v>2</v>
      </c>
      <c r="AL7" s="5">
        <v>13</v>
      </c>
    </row>
    <row r="8" spans="1:38" x14ac:dyDescent="0.3">
      <c r="A8" s="3">
        <v>1905095</v>
      </c>
      <c r="B8" s="3" t="s">
        <v>1227</v>
      </c>
      <c r="C8" s="3" t="s">
        <v>1228</v>
      </c>
      <c r="D8" s="3" t="s">
        <v>108</v>
      </c>
      <c r="E8" s="10">
        <v>15</v>
      </c>
      <c r="F8" s="11" t="s">
        <v>1229</v>
      </c>
      <c r="G8" s="12" t="s">
        <v>1230</v>
      </c>
      <c r="H8" s="13" t="s">
        <v>3083</v>
      </c>
      <c r="I8" s="12">
        <v>0</v>
      </c>
      <c r="J8" s="12">
        <v>0</v>
      </c>
      <c r="K8" s="12">
        <v>0</v>
      </c>
      <c r="L8" s="12" t="s">
        <v>3083</v>
      </c>
      <c r="M8" s="12">
        <v>1</v>
      </c>
      <c r="N8" s="12">
        <v>0</v>
      </c>
      <c r="O8" s="12">
        <v>1</v>
      </c>
      <c r="P8" s="12">
        <v>1.1111111111111101</v>
      </c>
      <c r="Q8" s="12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0.99893842887473405</v>
      </c>
      <c r="X8" s="14"/>
      <c r="Y8" s="14">
        <v>1</v>
      </c>
      <c r="Z8" s="14">
        <v>0.99575371549893799</v>
      </c>
      <c r="AA8" s="14">
        <v>0</v>
      </c>
      <c r="AB8" s="5">
        <v>2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1</v>
      </c>
      <c r="AI8" s="5">
        <v>2</v>
      </c>
      <c r="AJ8" s="5">
        <v>2</v>
      </c>
      <c r="AK8" s="5">
        <v>0</v>
      </c>
      <c r="AL8" s="5">
        <v>9</v>
      </c>
    </row>
    <row r="9" spans="1:38" x14ac:dyDescent="0.3">
      <c r="A9" s="3">
        <v>1903115</v>
      </c>
      <c r="B9" s="3" t="s">
        <v>1149</v>
      </c>
      <c r="C9" s="3" t="s">
        <v>1150</v>
      </c>
      <c r="D9" s="3" t="s">
        <v>81</v>
      </c>
      <c r="E9" s="10">
        <v>222</v>
      </c>
      <c r="F9" s="11" t="s">
        <v>1151</v>
      </c>
      <c r="G9" s="12" t="s">
        <v>1152</v>
      </c>
      <c r="H9" s="13">
        <v>53711</v>
      </c>
      <c r="I9" s="12">
        <v>0.24199999999999999</v>
      </c>
      <c r="J9" s="12">
        <v>9.0909090909090898E-2</v>
      </c>
      <c r="K9" s="12">
        <v>3.3057851239669402E-2</v>
      </c>
      <c r="L9" s="12">
        <v>0</v>
      </c>
      <c r="M9" s="12">
        <v>0.20199999999999901</v>
      </c>
      <c r="N9" s="12">
        <v>7.7669902912621297E-2</v>
      </c>
      <c r="O9" s="12">
        <v>0.484615384615384</v>
      </c>
      <c r="P9" s="12">
        <v>7.6335877862595394E-2</v>
      </c>
      <c r="Q9" s="12">
        <v>0.132231404958677</v>
      </c>
      <c r="R9" s="14">
        <v>0.187637969094922</v>
      </c>
      <c r="S9" s="14">
        <v>0.93524416135881105</v>
      </c>
      <c r="T9" s="14">
        <v>0.49044585987261102</v>
      </c>
      <c r="U9" s="14">
        <v>0.45329087048832201</v>
      </c>
      <c r="V9" s="14">
        <v>0</v>
      </c>
      <c r="W9" s="14">
        <v>3.7154989384288697E-2</v>
      </c>
      <c r="X9" s="14"/>
      <c r="Y9" s="14">
        <v>0.597664543524416</v>
      </c>
      <c r="Z9" s="14">
        <v>0.39384288747346002</v>
      </c>
      <c r="AA9" s="14">
        <v>0.24416135881104001</v>
      </c>
      <c r="AB9" s="5">
        <v>2</v>
      </c>
      <c r="AC9" s="5">
        <v>2</v>
      </c>
      <c r="AD9" s="5">
        <v>1</v>
      </c>
      <c r="AE9" s="5">
        <v>1</v>
      </c>
      <c r="AF9" s="5">
        <v>0</v>
      </c>
      <c r="AG9" s="5">
        <v>0</v>
      </c>
      <c r="AH9" s="5">
        <v>0</v>
      </c>
      <c r="AI9" s="5">
        <v>1</v>
      </c>
      <c r="AJ9" s="5">
        <v>1</v>
      </c>
      <c r="AK9" s="5">
        <v>0</v>
      </c>
      <c r="AL9" s="5">
        <v>8</v>
      </c>
    </row>
    <row r="10" spans="1:38" x14ac:dyDescent="0.3">
      <c r="A10" s="3">
        <v>1965505</v>
      </c>
      <c r="B10" s="3" t="s">
        <v>2574</v>
      </c>
      <c r="C10" s="3" t="s">
        <v>2575</v>
      </c>
      <c r="D10" s="3" t="s">
        <v>741</v>
      </c>
      <c r="E10" s="10">
        <v>81</v>
      </c>
      <c r="F10" s="11" t="s">
        <v>167</v>
      </c>
      <c r="G10" s="12" t="s">
        <v>1125</v>
      </c>
      <c r="H10" s="13">
        <v>62917</v>
      </c>
      <c r="I10" s="12">
        <v>0.26200000000000001</v>
      </c>
      <c r="J10" s="12">
        <v>0.16</v>
      </c>
      <c r="K10" s="12">
        <v>0.08</v>
      </c>
      <c r="L10" s="12">
        <v>8.3000000000000004E-2</v>
      </c>
      <c r="M10" s="12">
        <v>0.52900000000000003</v>
      </c>
      <c r="N10" s="12">
        <v>2.53164556962025E-2</v>
      </c>
      <c r="O10" s="12">
        <v>0.54761904761904701</v>
      </c>
      <c r="P10" s="12">
        <v>0.13793103448275801</v>
      </c>
      <c r="Q10" s="12">
        <v>0.16</v>
      </c>
      <c r="R10" s="14">
        <v>0.41390728476821098</v>
      </c>
      <c r="S10" s="14">
        <v>0.952229299363057</v>
      </c>
      <c r="T10" s="14">
        <v>0.80997876857749396</v>
      </c>
      <c r="U10" s="14">
        <v>0.84076433121019101</v>
      </c>
      <c r="V10" s="14">
        <v>0.91595744680850999</v>
      </c>
      <c r="W10" s="14">
        <v>0.93842887473460701</v>
      </c>
      <c r="X10" s="14"/>
      <c r="Y10" s="14">
        <v>0.77070063694267499</v>
      </c>
      <c r="Z10" s="14">
        <v>0.68577494692144303</v>
      </c>
      <c r="AA10" s="14">
        <v>0.39490445859872603</v>
      </c>
      <c r="AB10" s="5">
        <v>1</v>
      </c>
      <c r="AC10" s="5">
        <v>2</v>
      </c>
      <c r="AD10" s="5">
        <v>2</v>
      </c>
      <c r="AE10" s="5">
        <v>2</v>
      </c>
      <c r="AF10" s="5">
        <v>2</v>
      </c>
      <c r="AG10" s="5">
        <v>2</v>
      </c>
      <c r="AH10" s="5">
        <v>0</v>
      </c>
      <c r="AI10" s="5">
        <v>2</v>
      </c>
      <c r="AJ10" s="5">
        <v>2</v>
      </c>
      <c r="AK10" s="5">
        <v>1</v>
      </c>
      <c r="AL10" s="5">
        <v>16</v>
      </c>
    </row>
    <row r="11" spans="1:38" x14ac:dyDescent="0.3">
      <c r="A11" s="3">
        <v>1981975</v>
      </c>
      <c r="B11" s="3" t="s">
        <v>2934</v>
      </c>
      <c r="C11" s="3" t="s">
        <v>2935</v>
      </c>
      <c r="D11" s="3" t="s">
        <v>921</v>
      </c>
      <c r="E11" s="10">
        <v>165</v>
      </c>
      <c r="F11" s="11" t="s">
        <v>1143</v>
      </c>
      <c r="G11" s="12" t="s">
        <v>1144</v>
      </c>
      <c r="H11" s="13">
        <v>71250</v>
      </c>
      <c r="I11" s="12">
        <v>1.6E-2</v>
      </c>
      <c r="J11" s="12">
        <v>0.112903225806451</v>
      </c>
      <c r="K11" s="12">
        <v>4.8387096774193498E-2</v>
      </c>
      <c r="L11" s="12">
        <v>0</v>
      </c>
      <c r="M11" s="12">
        <v>0.41499999999999998</v>
      </c>
      <c r="N11" s="12">
        <v>-0.16243654822334999</v>
      </c>
      <c r="O11" s="12">
        <v>0.68</v>
      </c>
      <c r="P11" s="12">
        <v>0</v>
      </c>
      <c r="Q11" s="12">
        <v>0</v>
      </c>
      <c r="R11" s="14">
        <v>0.60596026490066202</v>
      </c>
      <c r="S11" s="14">
        <v>5.30785562632696E-2</v>
      </c>
      <c r="T11" s="14">
        <v>0.60615711252653903</v>
      </c>
      <c r="U11" s="14">
        <v>0.63588110403397002</v>
      </c>
      <c r="V11" s="14">
        <v>0</v>
      </c>
      <c r="W11" s="14">
        <v>0.759023354564755</v>
      </c>
      <c r="X11" s="14"/>
      <c r="Y11" s="14">
        <v>0.95859872611464902</v>
      </c>
      <c r="Z11" s="14">
        <v>0</v>
      </c>
      <c r="AA11" s="14">
        <v>0</v>
      </c>
      <c r="AB11" s="5">
        <v>1</v>
      </c>
      <c r="AC11" s="5">
        <v>0</v>
      </c>
      <c r="AD11" s="5">
        <v>1</v>
      </c>
      <c r="AE11" s="5">
        <v>1</v>
      </c>
      <c r="AF11" s="5">
        <v>0</v>
      </c>
      <c r="AG11" s="5">
        <v>2</v>
      </c>
      <c r="AH11" s="5">
        <v>2</v>
      </c>
      <c r="AI11" s="5">
        <v>2</v>
      </c>
      <c r="AJ11" s="5">
        <v>0</v>
      </c>
      <c r="AK11" s="5">
        <v>0</v>
      </c>
      <c r="AL11" s="5">
        <v>9</v>
      </c>
    </row>
    <row r="12" spans="1:38" x14ac:dyDescent="0.3">
      <c r="A12" s="3">
        <v>1970590</v>
      </c>
      <c r="B12" s="3" t="s">
        <v>2686</v>
      </c>
      <c r="C12" s="3" t="s">
        <v>2687</v>
      </c>
      <c r="D12" s="3" t="s">
        <v>797</v>
      </c>
      <c r="E12" s="10">
        <v>58</v>
      </c>
      <c r="F12" s="11" t="s">
        <v>1023</v>
      </c>
      <c r="G12" s="12" t="s">
        <v>1024</v>
      </c>
      <c r="H12" s="13" t="s">
        <v>3083</v>
      </c>
      <c r="I12" s="12">
        <v>2.3E-2</v>
      </c>
      <c r="J12" s="12">
        <v>0</v>
      </c>
      <c r="K12" s="12">
        <v>0.133333333333333</v>
      </c>
      <c r="L12" s="12">
        <v>0</v>
      </c>
      <c r="M12" s="12">
        <v>0.46700000000000003</v>
      </c>
      <c r="N12" s="12">
        <v>0.13725490196078399</v>
      </c>
      <c r="O12" s="12">
        <v>0.7</v>
      </c>
      <c r="P12" s="12">
        <v>0</v>
      </c>
      <c r="Q12" s="12">
        <v>6.6666666666666596E-2</v>
      </c>
      <c r="R12" s="14">
        <v>0</v>
      </c>
      <c r="S12" s="14">
        <v>7.1125265392781301E-2</v>
      </c>
      <c r="T12" s="14">
        <v>0</v>
      </c>
      <c r="U12" s="14">
        <v>0.95435244161358801</v>
      </c>
      <c r="V12" s="14">
        <v>0</v>
      </c>
      <c r="W12" s="14">
        <v>0.87367303609341795</v>
      </c>
      <c r="X12" s="14"/>
      <c r="Y12" s="14">
        <v>0.96390658174097599</v>
      </c>
      <c r="Z12" s="14">
        <v>0</v>
      </c>
      <c r="AA12" s="14">
        <v>6.2632696390658105E-2</v>
      </c>
      <c r="AB12" s="5">
        <v>2</v>
      </c>
      <c r="AC12" s="5">
        <v>0</v>
      </c>
      <c r="AD12" s="5">
        <v>0</v>
      </c>
      <c r="AE12" s="5">
        <v>2</v>
      </c>
      <c r="AF12" s="5">
        <v>0</v>
      </c>
      <c r="AG12" s="5">
        <v>2</v>
      </c>
      <c r="AH12" s="5">
        <v>0</v>
      </c>
      <c r="AI12" s="5">
        <v>2</v>
      </c>
      <c r="AJ12" s="5">
        <v>0</v>
      </c>
      <c r="AK12" s="5">
        <v>0</v>
      </c>
      <c r="AL12" s="5">
        <v>8</v>
      </c>
    </row>
    <row r="13" spans="1:38" x14ac:dyDescent="0.3">
      <c r="A13" s="3">
        <v>1943005</v>
      </c>
      <c r="B13" s="3" t="s">
        <v>2076</v>
      </c>
      <c r="C13" s="3" t="s">
        <v>2077</v>
      </c>
      <c r="D13" s="3" t="s">
        <v>493</v>
      </c>
      <c r="E13" s="10">
        <v>429</v>
      </c>
      <c r="F13" s="11" t="s">
        <v>1181</v>
      </c>
      <c r="G13" s="12" t="s">
        <v>1182</v>
      </c>
      <c r="H13" s="13">
        <v>61250</v>
      </c>
      <c r="I13" s="12">
        <v>0.13</v>
      </c>
      <c r="J13" s="12">
        <v>0.15384615384615299</v>
      </c>
      <c r="K13" s="12">
        <v>1.9230769230769201E-2</v>
      </c>
      <c r="L13" s="12">
        <v>0.03</v>
      </c>
      <c r="M13" s="12">
        <v>0.33299999999999902</v>
      </c>
      <c r="N13" s="12">
        <v>-6.9414316702819903E-2</v>
      </c>
      <c r="O13" s="12">
        <v>0.57187500000000002</v>
      </c>
      <c r="P13" s="12">
        <v>4.5871559633027498E-2</v>
      </c>
      <c r="Q13" s="12">
        <v>0.21153846153846101</v>
      </c>
      <c r="R13" s="14">
        <v>0.36865342163355402</v>
      </c>
      <c r="S13" s="14">
        <v>0.69214437367303605</v>
      </c>
      <c r="T13" s="14">
        <v>0.79405520169851296</v>
      </c>
      <c r="U13" s="14">
        <v>0.272823779193205</v>
      </c>
      <c r="V13" s="14">
        <v>0.59574468085106302</v>
      </c>
      <c r="W13" s="14">
        <v>0.40658174097664501</v>
      </c>
      <c r="X13" s="14"/>
      <c r="Y13" s="14">
        <v>0.82696390658174102</v>
      </c>
      <c r="Z13" s="14">
        <v>0.240976645435244</v>
      </c>
      <c r="AA13" s="14">
        <v>0.65498938428874698</v>
      </c>
      <c r="AB13" s="5">
        <v>1</v>
      </c>
      <c r="AC13" s="5">
        <v>2</v>
      </c>
      <c r="AD13" s="5">
        <v>2</v>
      </c>
      <c r="AE13" s="5">
        <v>0</v>
      </c>
      <c r="AF13" s="5">
        <v>1</v>
      </c>
      <c r="AG13" s="5">
        <v>1</v>
      </c>
      <c r="AH13" s="5">
        <v>1</v>
      </c>
      <c r="AI13" s="5">
        <v>2</v>
      </c>
      <c r="AJ13" s="5">
        <v>0</v>
      </c>
      <c r="AK13" s="5">
        <v>1</v>
      </c>
      <c r="AL13" s="5">
        <v>11</v>
      </c>
    </row>
    <row r="14" spans="1:38" x14ac:dyDescent="0.3">
      <c r="A14" s="3">
        <v>1952050</v>
      </c>
      <c r="B14" s="3" t="s">
        <v>2288</v>
      </c>
      <c r="C14" s="3" t="s">
        <v>2289</v>
      </c>
      <c r="D14" s="3" t="s">
        <v>599</v>
      </c>
      <c r="E14" s="10">
        <v>408</v>
      </c>
      <c r="F14" s="11" t="s">
        <v>1109</v>
      </c>
      <c r="G14" s="12" t="s">
        <v>1110</v>
      </c>
      <c r="H14" s="13">
        <v>72708</v>
      </c>
      <c r="I14" s="12">
        <v>0.151</v>
      </c>
      <c r="J14" s="12">
        <v>6.2827225130889994E-2</v>
      </c>
      <c r="K14" s="12">
        <v>3.6649214659685798E-2</v>
      </c>
      <c r="L14" s="12">
        <v>4.2999999999999997E-2</v>
      </c>
      <c r="M14" s="12">
        <v>0.38799999999999901</v>
      </c>
      <c r="N14" s="12">
        <v>-8.3146067415730301E-2</v>
      </c>
      <c r="O14" s="12">
        <v>0.5</v>
      </c>
      <c r="P14" s="12">
        <v>0.14351851851851799</v>
      </c>
      <c r="Q14" s="12">
        <v>0.193717277486911</v>
      </c>
      <c r="R14" s="14">
        <v>0.63465783664459097</v>
      </c>
      <c r="S14" s="14">
        <v>0.78025477707006297</v>
      </c>
      <c r="T14" s="14">
        <v>0.32484076433121001</v>
      </c>
      <c r="U14" s="14">
        <v>0.49256900212314197</v>
      </c>
      <c r="V14" s="14">
        <v>0.73404255319148903</v>
      </c>
      <c r="W14" s="14">
        <v>0.66985138004246203</v>
      </c>
      <c r="X14" s="14"/>
      <c r="Y14" s="14">
        <v>0.64437367303609305</v>
      </c>
      <c r="Z14" s="14">
        <v>0.709129511677282</v>
      </c>
      <c r="AA14" s="14">
        <v>0.55732484076433098</v>
      </c>
      <c r="AB14" s="5">
        <v>1</v>
      </c>
      <c r="AC14" s="5">
        <v>2</v>
      </c>
      <c r="AD14" s="5">
        <v>0</v>
      </c>
      <c r="AE14" s="5">
        <v>1</v>
      </c>
      <c r="AF14" s="5">
        <v>2</v>
      </c>
      <c r="AG14" s="5">
        <v>1</v>
      </c>
      <c r="AH14" s="5">
        <v>2</v>
      </c>
      <c r="AI14" s="5">
        <v>1</v>
      </c>
      <c r="AJ14" s="5">
        <v>2</v>
      </c>
      <c r="AK14" s="5">
        <v>1</v>
      </c>
      <c r="AL14" s="5">
        <v>13</v>
      </c>
    </row>
    <row r="15" spans="1:38" x14ac:dyDescent="0.3">
      <c r="A15" s="3">
        <v>1924375</v>
      </c>
      <c r="B15" s="3" t="s">
        <v>1674</v>
      </c>
      <c r="C15" s="3" t="s">
        <v>1675</v>
      </c>
      <c r="D15" s="3" t="s">
        <v>297</v>
      </c>
      <c r="E15" s="10">
        <v>184</v>
      </c>
      <c r="F15" s="11" t="s">
        <v>871</v>
      </c>
      <c r="G15" s="12" t="s">
        <v>1425</v>
      </c>
      <c r="H15" s="13">
        <v>57188</v>
      </c>
      <c r="I15" s="12">
        <v>0.23100000000000001</v>
      </c>
      <c r="J15" s="12">
        <v>0.18032786885245899</v>
      </c>
      <c r="K15" s="12">
        <v>6.5573770491803199E-2</v>
      </c>
      <c r="L15" s="12">
        <v>3.9E-2</v>
      </c>
      <c r="M15" s="12">
        <v>0.36399999999999999</v>
      </c>
      <c r="N15" s="12">
        <v>-6.1224489795918297E-2</v>
      </c>
      <c r="O15" s="12">
        <v>0.78504672897196204</v>
      </c>
      <c r="P15" s="12">
        <v>0.207792207792207</v>
      </c>
      <c r="Q15" s="12">
        <v>0.32786885245901598</v>
      </c>
      <c r="R15" s="14">
        <v>0.26379690949227302</v>
      </c>
      <c r="S15" s="14">
        <v>0.920382165605095</v>
      </c>
      <c r="T15" s="14">
        <v>0.87579617834394896</v>
      </c>
      <c r="U15" s="14">
        <v>0.77600849256900195</v>
      </c>
      <c r="V15" s="14">
        <v>0.69468085106382904</v>
      </c>
      <c r="W15" s="14">
        <v>0.55732484076433098</v>
      </c>
      <c r="X15" s="14"/>
      <c r="Y15" s="14">
        <v>0.98832271762208002</v>
      </c>
      <c r="Z15" s="14">
        <v>0.85881104033970201</v>
      </c>
      <c r="AA15" s="14">
        <v>0.952229299363057</v>
      </c>
      <c r="AB15" s="5">
        <v>2</v>
      </c>
      <c r="AC15" s="5">
        <v>2</v>
      </c>
      <c r="AD15" s="5">
        <v>2</v>
      </c>
      <c r="AE15" s="5">
        <v>2</v>
      </c>
      <c r="AF15" s="5">
        <v>2</v>
      </c>
      <c r="AG15" s="5">
        <v>1</v>
      </c>
      <c r="AH15" s="5">
        <v>1</v>
      </c>
      <c r="AI15" s="5">
        <v>2</v>
      </c>
      <c r="AJ15" s="5">
        <v>2</v>
      </c>
      <c r="AK15" s="5">
        <v>2</v>
      </c>
      <c r="AL15" s="5">
        <v>18</v>
      </c>
    </row>
    <row r="16" spans="1:38" x14ac:dyDescent="0.3">
      <c r="A16" s="3">
        <v>1967035</v>
      </c>
      <c r="B16" s="3" t="s">
        <v>2614</v>
      </c>
      <c r="C16" s="3" t="s">
        <v>2615</v>
      </c>
      <c r="D16" s="3" t="s">
        <v>761</v>
      </c>
      <c r="E16" s="10">
        <v>275</v>
      </c>
      <c r="F16" s="11" t="s">
        <v>1362</v>
      </c>
      <c r="G16" s="12" t="s">
        <v>1363</v>
      </c>
      <c r="H16" s="13">
        <v>61607</v>
      </c>
      <c r="I16" s="12">
        <v>4.8000000000000001E-2</v>
      </c>
      <c r="J16" s="12">
        <v>0.12949640287769701</v>
      </c>
      <c r="K16" s="12">
        <v>0</v>
      </c>
      <c r="L16" s="12">
        <v>4.7E-2</v>
      </c>
      <c r="M16" s="12">
        <v>0.19500000000000001</v>
      </c>
      <c r="N16" s="12">
        <v>-0.12698412698412601</v>
      </c>
      <c r="O16" s="12">
        <v>0.44055944055944002</v>
      </c>
      <c r="P16" s="12">
        <v>0</v>
      </c>
      <c r="Q16" s="12">
        <v>0.201438848920863</v>
      </c>
      <c r="R16" s="14">
        <v>0.37969094922737301</v>
      </c>
      <c r="S16" s="14">
        <v>0.20382165605095501</v>
      </c>
      <c r="T16" s="14">
        <v>0.68895966029723898</v>
      </c>
      <c r="U16" s="14">
        <v>0</v>
      </c>
      <c r="V16" s="14">
        <v>0.76063829787234005</v>
      </c>
      <c r="W16" s="14">
        <v>2.65392781316348E-2</v>
      </c>
      <c r="X16" s="14"/>
      <c r="Y16" s="14">
        <v>0.45647558386411802</v>
      </c>
      <c r="Z16" s="14">
        <v>0</v>
      </c>
      <c r="AA16" s="14">
        <v>0.59978768577494601</v>
      </c>
      <c r="AB16" s="5">
        <v>1</v>
      </c>
      <c r="AC16" s="5">
        <v>0</v>
      </c>
      <c r="AD16" s="5">
        <v>2</v>
      </c>
      <c r="AE16" s="5">
        <v>0</v>
      </c>
      <c r="AF16" s="5">
        <v>2</v>
      </c>
      <c r="AG16" s="5">
        <v>0</v>
      </c>
      <c r="AH16" s="5">
        <v>2</v>
      </c>
      <c r="AI16" s="5">
        <v>1</v>
      </c>
      <c r="AJ16" s="5">
        <v>0</v>
      </c>
      <c r="AK16" s="5">
        <v>1</v>
      </c>
      <c r="AL16" s="5">
        <v>9</v>
      </c>
    </row>
    <row r="17" spans="1:38" x14ac:dyDescent="0.3">
      <c r="A17" s="3">
        <v>1933240</v>
      </c>
      <c r="B17" s="3" t="s">
        <v>1872</v>
      </c>
      <c r="C17" s="3" t="s">
        <v>1873</v>
      </c>
      <c r="D17" s="3" t="s">
        <v>392</v>
      </c>
      <c r="E17" s="10">
        <v>63</v>
      </c>
      <c r="F17" s="11" t="s">
        <v>1143</v>
      </c>
      <c r="G17" s="12" t="s">
        <v>1144</v>
      </c>
      <c r="H17" s="13">
        <v>58750</v>
      </c>
      <c r="I17" s="12">
        <v>0</v>
      </c>
      <c r="J17" s="12">
        <v>0</v>
      </c>
      <c r="K17" s="12">
        <v>0</v>
      </c>
      <c r="L17" s="12">
        <v>0</v>
      </c>
      <c r="M17" s="12">
        <v>0.222</v>
      </c>
      <c r="N17" s="12">
        <v>-0.329787234042553</v>
      </c>
      <c r="O17" s="12">
        <v>0.52</v>
      </c>
      <c r="P17" s="12">
        <v>0</v>
      </c>
      <c r="Q17" s="12">
        <v>5.2631578947368397E-2</v>
      </c>
      <c r="R17" s="14">
        <v>0.30022075055187603</v>
      </c>
      <c r="S17" s="14">
        <v>0</v>
      </c>
      <c r="T17" s="14">
        <v>0</v>
      </c>
      <c r="U17" s="14">
        <v>0</v>
      </c>
      <c r="V17" s="14">
        <v>0</v>
      </c>
      <c r="W17" s="14">
        <v>6.2632696390658105E-2</v>
      </c>
      <c r="X17" s="14"/>
      <c r="Y17" s="14">
        <v>0.68895966029723898</v>
      </c>
      <c r="Z17" s="14">
        <v>0</v>
      </c>
      <c r="AA17" s="14">
        <v>4.7770700636942602E-2</v>
      </c>
      <c r="AB17" s="5">
        <v>2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2</v>
      </c>
      <c r="AI17" s="5">
        <v>2</v>
      </c>
      <c r="AJ17" s="5">
        <v>0</v>
      </c>
      <c r="AK17" s="5">
        <v>0</v>
      </c>
      <c r="AL17" s="5">
        <v>6</v>
      </c>
    </row>
    <row r="18" spans="1:38" x14ac:dyDescent="0.3">
      <c r="A18" s="3">
        <v>1930045</v>
      </c>
      <c r="B18" s="3" t="s">
        <v>1800</v>
      </c>
      <c r="C18" s="3" t="s">
        <v>1801</v>
      </c>
      <c r="D18" s="3" t="s">
        <v>356</v>
      </c>
      <c r="E18" s="10">
        <v>481</v>
      </c>
      <c r="F18" s="11" t="s">
        <v>871</v>
      </c>
      <c r="G18" s="12" t="s">
        <v>1425</v>
      </c>
      <c r="H18" s="13">
        <v>55714</v>
      </c>
      <c r="I18" s="12">
        <v>7.6999999999999999E-2</v>
      </c>
      <c r="J18" s="12">
        <v>8.0645161290322495E-2</v>
      </c>
      <c r="K18" s="12">
        <v>3.2258064516128997E-2</v>
      </c>
      <c r="L18" s="12">
        <v>0</v>
      </c>
      <c r="M18" s="12">
        <v>0.373</v>
      </c>
      <c r="N18" s="12">
        <v>-8.7286527514231493E-2</v>
      </c>
      <c r="O18" s="12">
        <v>0.53092783505154595</v>
      </c>
      <c r="P18" s="12">
        <v>7.4626865671641701E-2</v>
      </c>
      <c r="Q18" s="12">
        <v>0.116935483870967</v>
      </c>
      <c r="R18" s="14">
        <v>0.23509933774834399</v>
      </c>
      <c r="S18" s="14">
        <v>0.39171974522292902</v>
      </c>
      <c r="T18" s="14">
        <v>0.44055201698513802</v>
      </c>
      <c r="U18" s="14">
        <v>0.44267515923566803</v>
      </c>
      <c r="V18" s="14">
        <v>0</v>
      </c>
      <c r="W18" s="14">
        <v>0.60721868365180398</v>
      </c>
      <c r="X18" s="14"/>
      <c r="Y18" s="14">
        <v>0.72611464968152795</v>
      </c>
      <c r="Z18" s="14">
        <v>0.38322717622080599</v>
      </c>
      <c r="AA18" s="14">
        <v>0.17728237791932</v>
      </c>
      <c r="AB18" s="5">
        <v>2</v>
      </c>
      <c r="AC18" s="5">
        <v>1</v>
      </c>
      <c r="AD18" s="5">
        <v>1</v>
      </c>
      <c r="AE18" s="5">
        <v>1</v>
      </c>
      <c r="AF18" s="5">
        <v>0</v>
      </c>
      <c r="AG18" s="5">
        <v>1</v>
      </c>
      <c r="AH18" s="5">
        <v>2</v>
      </c>
      <c r="AI18" s="5">
        <v>2</v>
      </c>
      <c r="AJ18" s="5">
        <v>1</v>
      </c>
      <c r="AK18" s="5">
        <v>0</v>
      </c>
      <c r="AL18" s="5">
        <v>11</v>
      </c>
    </row>
    <row r="19" spans="1:38" x14ac:dyDescent="0.3">
      <c r="A19" s="3">
        <v>1943500</v>
      </c>
      <c r="B19" s="3" t="s">
        <v>2084</v>
      </c>
      <c r="C19" s="3" t="s">
        <v>2085</v>
      </c>
      <c r="D19" s="3" t="s">
        <v>497</v>
      </c>
      <c r="E19" s="10">
        <v>123</v>
      </c>
      <c r="F19" s="11" t="s">
        <v>186</v>
      </c>
      <c r="G19" s="12" t="s">
        <v>1178</v>
      </c>
      <c r="H19" s="13">
        <v>50769</v>
      </c>
      <c r="I19" s="12">
        <v>6.8000000000000005E-2</v>
      </c>
      <c r="J19" s="12">
        <v>0.1</v>
      </c>
      <c r="K19" s="12">
        <v>0</v>
      </c>
      <c r="L19" s="12">
        <v>0.08</v>
      </c>
      <c r="M19" s="12">
        <v>0.34599999999999997</v>
      </c>
      <c r="N19" s="12">
        <v>-6.8181818181818094E-2</v>
      </c>
      <c r="O19" s="12">
        <v>0.476190476190476</v>
      </c>
      <c r="P19" s="12">
        <v>0.10256410256410201</v>
      </c>
      <c r="Q19" s="12">
        <v>0.157142857142857</v>
      </c>
      <c r="R19" s="14">
        <v>0.129139072847682</v>
      </c>
      <c r="S19" s="14">
        <v>0.33014861995753703</v>
      </c>
      <c r="T19" s="14">
        <v>0.53715498938428796</v>
      </c>
      <c r="U19" s="14">
        <v>0</v>
      </c>
      <c r="V19" s="14">
        <v>0.90744680851063797</v>
      </c>
      <c r="W19" s="14">
        <v>0.47983014861995699</v>
      </c>
      <c r="X19" s="14"/>
      <c r="Y19" s="14">
        <v>0.565817409766454</v>
      </c>
      <c r="Z19" s="14">
        <v>0.53715498938428796</v>
      </c>
      <c r="AA19" s="14">
        <v>0.37791932059447902</v>
      </c>
      <c r="AB19" s="5">
        <v>2</v>
      </c>
      <c r="AC19" s="5">
        <v>1</v>
      </c>
      <c r="AD19" s="5">
        <v>1</v>
      </c>
      <c r="AE19" s="5">
        <v>0</v>
      </c>
      <c r="AF19" s="5">
        <v>2</v>
      </c>
      <c r="AG19" s="5">
        <v>1</v>
      </c>
      <c r="AH19" s="5">
        <v>1</v>
      </c>
      <c r="AI19" s="5">
        <v>1</v>
      </c>
      <c r="AJ19" s="5">
        <v>1</v>
      </c>
      <c r="AK19" s="5">
        <v>1</v>
      </c>
      <c r="AL19" s="5">
        <v>11</v>
      </c>
    </row>
    <row r="20" spans="1:38" x14ac:dyDescent="0.3">
      <c r="A20" s="3">
        <v>1933870</v>
      </c>
      <c r="B20" s="3" t="s">
        <v>1884</v>
      </c>
      <c r="C20" s="3" t="s">
        <v>1885</v>
      </c>
      <c r="D20" s="3" t="s">
        <v>398</v>
      </c>
      <c r="E20" s="10">
        <v>119</v>
      </c>
      <c r="F20" s="11" t="s">
        <v>567</v>
      </c>
      <c r="G20" s="12" t="s">
        <v>1355</v>
      </c>
      <c r="H20" s="13">
        <v>63750</v>
      </c>
      <c r="I20" s="12">
        <v>0.19600000000000001</v>
      </c>
      <c r="J20" s="12">
        <v>2.5000000000000001E-2</v>
      </c>
      <c r="K20" s="12">
        <v>7.4999999999999997E-2</v>
      </c>
      <c r="L20" s="12">
        <v>0.114</v>
      </c>
      <c r="M20" s="12">
        <v>0.39700000000000002</v>
      </c>
      <c r="N20" s="12">
        <v>-8.4615384615384606E-2</v>
      </c>
      <c r="O20" s="12">
        <v>0.61904761904761896</v>
      </c>
      <c r="P20" s="12">
        <v>0.245283018867924</v>
      </c>
      <c r="Q20" s="12">
        <v>0.2</v>
      </c>
      <c r="R20" s="14">
        <v>0.431567328918322</v>
      </c>
      <c r="S20" s="14">
        <v>0.87898089171974503</v>
      </c>
      <c r="T20" s="14">
        <v>0.121019108280254</v>
      </c>
      <c r="U20" s="14">
        <v>0.82802547770700596</v>
      </c>
      <c r="V20" s="14">
        <v>0.95425531914893602</v>
      </c>
      <c r="W20" s="14">
        <v>0.709129511677282</v>
      </c>
      <c r="X20" s="14"/>
      <c r="Y20" s="14">
        <v>0.90021231422505299</v>
      </c>
      <c r="Z20" s="14">
        <v>0.91188959660297197</v>
      </c>
      <c r="AA20" s="14">
        <v>0.58598726114649602</v>
      </c>
      <c r="AB20" s="5">
        <v>1</v>
      </c>
      <c r="AC20" s="5">
        <v>2</v>
      </c>
      <c r="AD20" s="5">
        <v>0</v>
      </c>
      <c r="AE20" s="5">
        <v>2</v>
      </c>
      <c r="AF20" s="5">
        <v>2</v>
      </c>
      <c r="AG20" s="5">
        <v>2</v>
      </c>
      <c r="AH20" s="5">
        <v>2</v>
      </c>
      <c r="AI20" s="5">
        <v>2</v>
      </c>
      <c r="AJ20" s="5">
        <v>2</v>
      </c>
      <c r="AK20" s="5">
        <v>1</v>
      </c>
      <c r="AL20" s="5">
        <v>16</v>
      </c>
    </row>
    <row r="21" spans="1:38" x14ac:dyDescent="0.3">
      <c r="A21" s="3">
        <v>1904915</v>
      </c>
      <c r="B21" s="3" t="s">
        <v>1219</v>
      </c>
      <c r="C21" s="3" t="s">
        <v>1220</v>
      </c>
      <c r="D21" s="3" t="s">
        <v>105</v>
      </c>
      <c r="E21" s="10">
        <v>962</v>
      </c>
      <c r="F21" s="11" t="s">
        <v>1221</v>
      </c>
      <c r="G21" s="12" t="s">
        <v>1222</v>
      </c>
      <c r="H21" s="13">
        <v>60952</v>
      </c>
      <c r="I21" s="12">
        <v>0.14699999999999999</v>
      </c>
      <c r="J21" s="12">
        <v>8.6134453781512604E-2</v>
      </c>
      <c r="K21" s="12">
        <v>1.6806722689075598E-2</v>
      </c>
      <c r="L21" s="12">
        <v>2.4E-2</v>
      </c>
      <c r="M21" s="12">
        <v>0.35699999999999998</v>
      </c>
      <c r="N21" s="12">
        <v>-0.12624886466848301</v>
      </c>
      <c r="O21" s="12">
        <v>0.40130718954248301</v>
      </c>
      <c r="P21" s="12">
        <v>7.69230769230769E-2</v>
      </c>
      <c r="Q21" s="12">
        <v>0.315126050420168</v>
      </c>
      <c r="R21" s="14">
        <v>0.35761589403973498</v>
      </c>
      <c r="S21" s="14">
        <v>0.76220806794055196</v>
      </c>
      <c r="T21" s="14">
        <v>0.47239915074309902</v>
      </c>
      <c r="U21" s="14">
        <v>0.23885350318471299</v>
      </c>
      <c r="V21" s="14">
        <v>0.50957446808510598</v>
      </c>
      <c r="W21" s="14">
        <v>0.53078556263269605</v>
      </c>
      <c r="X21" s="14"/>
      <c r="Y21" s="14">
        <v>0.30997876857749401</v>
      </c>
      <c r="Z21" s="14">
        <v>0.39808917197452198</v>
      </c>
      <c r="AA21" s="14">
        <v>0.94267515923566803</v>
      </c>
      <c r="AB21" s="5">
        <v>1</v>
      </c>
      <c r="AC21" s="5">
        <v>2</v>
      </c>
      <c r="AD21" s="5">
        <v>1</v>
      </c>
      <c r="AE21" s="5">
        <v>0</v>
      </c>
      <c r="AF21" s="5">
        <v>1</v>
      </c>
      <c r="AG21" s="5">
        <v>1</v>
      </c>
      <c r="AH21" s="5">
        <v>2</v>
      </c>
      <c r="AI21" s="5">
        <v>0</v>
      </c>
      <c r="AJ21" s="5">
        <v>1</v>
      </c>
      <c r="AK21" s="5">
        <v>2</v>
      </c>
      <c r="AL21" s="5">
        <v>11</v>
      </c>
    </row>
    <row r="22" spans="1:38" x14ac:dyDescent="0.3">
      <c r="A22" s="3">
        <v>1914880</v>
      </c>
      <c r="B22" s="3" t="s">
        <v>1472</v>
      </c>
      <c r="C22" s="3" t="s">
        <v>1473</v>
      </c>
      <c r="D22" s="3" t="s">
        <v>205</v>
      </c>
      <c r="E22" s="10">
        <v>26</v>
      </c>
      <c r="F22" s="11" t="s">
        <v>1474</v>
      </c>
      <c r="G22" s="12" t="s">
        <v>1475</v>
      </c>
      <c r="H22" s="13">
        <v>33750</v>
      </c>
      <c r="I22" s="12">
        <v>0.36099999999999999</v>
      </c>
      <c r="J22" s="12">
        <v>0.17647058823529399</v>
      </c>
      <c r="K22" s="12">
        <v>0.11764705882352899</v>
      </c>
      <c r="L22" s="12">
        <v>0</v>
      </c>
      <c r="M22" s="12">
        <v>0.56699999999999995</v>
      </c>
      <c r="N22" s="12">
        <v>-0.38095238095237999</v>
      </c>
      <c r="O22" s="12">
        <v>0.77272727272727204</v>
      </c>
      <c r="P22" s="12">
        <v>0</v>
      </c>
      <c r="Q22" s="12">
        <v>0.11764705882352899</v>
      </c>
      <c r="R22" s="14">
        <v>5.5187637969094901E-3</v>
      </c>
      <c r="S22" s="14">
        <v>0.99363057324840698</v>
      </c>
      <c r="T22" s="14">
        <v>0.85987261146496796</v>
      </c>
      <c r="U22" s="14">
        <v>0.93524416135881105</v>
      </c>
      <c r="V22" s="14">
        <v>0</v>
      </c>
      <c r="W22" s="14">
        <v>0.95859872611464902</v>
      </c>
      <c r="X22" s="14"/>
      <c r="Y22" s="14">
        <v>0.98619957537154901</v>
      </c>
      <c r="Z22" s="14">
        <v>0</v>
      </c>
      <c r="AA22" s="14">
        <v>0.18152866242038199</v>
      </c>
      <c r="AB22" s="5">
        <v>2</v>
      </c>
      <c r="AC22" s="5">
        <v>2</v>
      </c>
      <c r="AD22" s="5">
        <v>2</v>
      </c>
      <c r="AE22" s="5">
        <v>2</v>
      </c>
      <c r="AF22" s="5">
        <v>0</v>
      </c>
      <c r="AG22" s="5">
        <v>2</v>
      </c>
      <c r="AH22" s="5">
        <v>2</v>
      </c>
      <c r="AI22" s="5">
        <v>2</v>
      </c>
      <c r="AJ22" s="5">
        <v>0</v>
      </c>
      <c r="AK22" s="5">
        <v>0</v>
      </c>
      <c r="AL22" s="5">
        <v>14</v>
      </c>
    </row>
    <row r="23" spans="1:38" x14ac:dyDescent="0.3">
      <c r="A23" s="3">
        <v>1923430</v>
      </c>
      <c r="B23" s="3" t="s">
        <v>1664</v>
      </c>
      <c r="C23" s="3" t="s">
        <v>1665</v>
      </c>
      <c r="D23" s="3" t="s">
        <v>292</v>
      </c>
      <c r="E23" s="10">
        <v>716</v>
      </c>
      <c r="F23" s="11" t="s">
        <v>256</v>
      </c>
      <c r="G23" s="12" t="s">
        <v>1482</v>
      </c>
      <c r="H23" s="13">
        <v>76250</v>
      </c>
      <c r="I23" s="12">
        <v>8.3000000000000004E-2</v>
      </c>
      <c r="J23" s="12">
        <v>0.105555555555555</v>
      </c>
      <c r="K23" s="12">
        <v>2.77777777777777E-2</v>
      </c>
      <c r="L23" s="12">
        <v>2.1999999999999999E-2</v>
      </c>
      <c r="M23" s="12">
        <v>0.27699999999999902</v>
      </c>
      <c r="N23" s="12">
        <v>-0.118226600985221</v>
      </c>
      <c r="O23" s="12">
        <v>0.51043338683788098</v>
      </c>
      <c r="P23" s="12">
        <v>6.25E-2</v>
      </c>
      <c r="Q23" s="12">
        <v>0.18611111111111101</v>
      </c>
      <c r="R23" s="14">
        <v>0.70971302428256</v>
      </c>
      <c r="S23" s="14">
        <v>0.42781316348195297</v>
      </c>
      <c r="T23" s="14">
        <v>0.565817409766454</v>
      </c>
      <c r="U23" s="14">
        <v>0.37367303609341801</v>
      </c>
      <c r="V23" s="14">
        <v>0.489361702127659</v>
      </c>
      <c r="W23" s="14">
        <v>0.194267515923566</v>
      </c>
      <c r="X23" s="14"/>
      <c r="Y23" s="14">
        <v>0.66878980891719697</v>
      </c>
      <c r="Z23" s="14">
        <v>0.32802547770700602</v>
      </c>
      <c r="AA23" s="14">
        <v>0.52653927813163404</v>
      </c>
      <c r="AB23" s="5">
        <v>0</v>
      </c>
      <c r="AC23" s="5">
        <v>1</v>
      </c>
      <c r="AD23" s="5">
        <v>1</v>
      </c>
      <c r="AE23" s="5">
        <v>1</v>
      </c>
      <c r="AF23" s="5">
        <v>1</v>
      </c>
      <c r="AG23" s="5">
        <v>0</v>
      </c>
      <c r="AH23" s="5">
        <v>2</v>
      </c>
      <c r="AI23" s="5">
        <v>1</v>
      </c>
      <c r="AJ23" s="5">
        <v>0</v>
      </c>
      <c r="AK23" s="5">
        <v>1</v>
      </c>
      <c r="AL23" s="5">
        <v>8</v>
      </c>
    </row>
    <row r="24" spans="1:38" x14ac:dyDescent="0.3">
      <c r="A24" s="3">
        <v>1912945</v>
      </c>
      <c r="B24" s="3" t="s">
        <v>1421</v>
      </c>
      <c r="C24" s="3" t="s">
        <v>1422</v>
      </c>
      <c r="D24" s="3" t="s">
        <v>184</v>
      </c>
      <c r="E24" s="10">
        <v>75</v>
      </c>
      <c r="F24" s="11" t="s">
        <v>1088</v>
      </c>
      <c r="G24" s="12" t="s">
        <v>1089</v>
      </c>
      <c r="H24" s="13">
        <v>44375</v>
      </c>
      <c r="I24" s="12">
        <v>0.13</v>
      </c>
      <c r="J24" s="12">
        <v>0.133333333333333</v>
      </c>
      <c r="K24" s="12">
        <v>0</v>
      </c>
      <c r="L24" s="12">
        <v>0</v>
      </c>
      <c r="M24" s="12">
        <v>0.33299999999999902</v>
      </c>
      <c r="N24" s="12">
        <v>-5.0632911392405E-2</v>
      </c>
      <c r="O24" s="12">
        <v>0.40476190476190399</v>
      </c>
      <c r="P24" s="12">
        <v>0.45833333333333298</v>
      </c>
      <c r="Q24" s="12">
        <v>0</v>
      </c>
      <c r="R24" s="14">
        <v>4.8565121412803502E-2</v>
      </c>
      <c r="S24" s="14">
        <v>0.69214437367303605</v>
      </c>
      <c r="T24" s="14">
        <v>0.71656050955413997</v>
      </c>
      <c r="U24" s="14">
        <v>0</v>
      </c>
      <c r="V24" s="14">
        <v>0</v>
      </c>
      <c r="W24" s="14">
        <v>0.40658174097664501</v>
      </c>
      <c r="X24" s="14"/>
      <c r="Y24" s="14">
        <v>0.31953290870488299</v>
      </c>
      <c r="Z24" s="14">
        <v>0.98195329087048799</v>
      </c>
      <c r="AA24" s="14">
        <v>0</v>
      </c>
      <c r="AB24" s="5">
        <v>2</v>
      </c>
      <c r="AC24" s="5">
        <v>2</v>
      </c>
      <c r="AD24" s="5">
        <v>2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2</v>
      </c>
      <c r="AK24" s="5">
        <v>0</v>
      </c>
      <c r="AL24" s="5">
        <v>10</v>
      </c>
    </row>
    <row r="25" spans="1:38" x14ac:dyDescent="0.3">
      <c r="A25" s="3">
        <v>1949845</v>
      </c>
      <c r="B25" s="3" t="s">
        <v>2232</v>
      </c>
      <c r="C25" s="3" t="s">
        <v>2233</v>
      </c>
      <c r="D25" s="3" t="s">
        <v>571</v>
      </c>
      <c r="E25" s="10">
        <v>249</v>
      </c>
      <c r="F25" s="11" t="s">
        <v>1102</v>
      </c>
      <c r="G25" s="12" t="s">
        <v>1103</v>
      </c>
      <c r="H25" s="13">
        <v>93333</v>
      </c>
      <c r="I25" s="12">
        <v>0.13100000000000001</v>
      </c>
      <c r="J25" s="12">
        <v>9.375E-2</v>
      </c>
      <c r="K25" s="12">
        <v>4.3749999999999997E-2</v>
      </c>
      <c r="L25" s="12">
        <v>0.10099999999999899</v>
      </c>
      <c r="M25" s="12">
        <v>0.27399999999999902</v>
      </c>
      <c r="N25" s="12">
        <v>-2.3529411764705799E-2</v>
      </c>
      <c r="O25" s="12">
        <v>0.39492753623188398</v>
      </c>
      <c r="P25" s="12">
        <v>0</v>
      </c>
      <c r="Q25" s="12">
        <v>0.11874999999999999</v>
      </c>
      <c r="R25" s="14">
        <v>0.90176600441501098</v>
      </c>
      <c r="S25" s="14">
        <v>0.69851380042462796</v>
      </c>
      <c r="T25" s="14">
        <v>0.50636942675159202</v>
      </c>
      <c r="U25" s="14">
        <v>0.58067940552016895</v>
      </c>
      <c r="V25" s="14">
        <v>0.94787234042553103</v>
      </c>
      <c r="W25" s="14">
        <v>0.18152866242038199</v>
      </c>
      <c r="X25" s="14"/>
      <c r="Y25" s="14">
        <v>0.288747346072186</v>
      </c>
      <c r="Z25" s="14">
        <v>0</v>
      </c>
      <c r="AA25" s="14">
        <v>0.18789808917197401</v>
      </c>
      <c r="AB25" s="5">
        <v>0</v>
      </c>
      <c r="AC25" s="5">
        <v>2</v>
      </c>
      <c r="AD25" s="5">
        <v>1</v>
      </c>
      <c r="AE25" s="5">
        <v>1</v>
      </c>
      <c r="AF25" s="5">
        <v>2</v>
      </c>
      <c r="AG25" s="5">
        <v>0</v>
      </c>
      <c r="AH25" s="5">
        <v>1</v>
      </c>
      <c r="AI25" s="5">
        <v>0</v>
      </c>
      <c r="AJ25" s="5">
        <v>0</v>
      </c>
      <c r="AK25" s="5">
        <v>0</v>
      </c>
      <c r="AL25" s="5">
        <v>7</v>
      </c>
    </row>
    <row r="26" spans="1:38" x14ac:dyDescent="0.3">
      <c r="A26" s="3">
        <v>1902530</v>
      </c>
      <c r="B26" s="3" t="s">
        <v>1126</v>
      </c>
      <c r="C26" s="3" t="s">
        <v>1127</v>
      </c>
      <c r="D26" s="3" t="s">
        <v>74</v>
      </c>
      <c r="E26" s="10">
        <v>117</v>
      </c>
      <c r="F26" s="11" t="s">
        <v>1128</v>
      </c>
      <c r="G26" s="12" t="s">
        <v>1129</v>
      </c>
      <c r="H26" s="13">
        <v>71875</v>
      </c>
      <c r="I26" s="12">
        <v>2.3E-2</v>
      </c>
      <c r="J26" s="12">
        <v>0</v>
      </c>
      <c r="K26" s="12">
        <v>0</v>
      </c>
      <c r="L26" s="12">
        <v>0</v>
      </c>
      <c r="M26" s="12">
        <v>0.39600000000000002</v>
      </c>
      <c r="N26" s="12">
        <v>-0.106870229007633</v>
      </c>
      <c r="O26" s="12">
        <v>0.44736842105263103</v>
      </c>
      <c r="P26" s="12">
        <v>3.9215686274509803E-2</v>
      </c>
      <c r="Q26" s="12">
        <v>8.16326530612244E-2</v>
      </c>
      <c r="R26" s="14">
        <v>0.62030905077262599</v>
      </c>
      <c r="S26" s="14">
        <v>7.1125265392781301E-2</v>
      </c>
      <c r="T26" s="14">
        <v>0</v>
      </c>
      <c r="U26" s="14">
        <v>0</v>
      </c>
      <c r="V26" s="14">
        <v>0</v>
      </c>
      <c r="W26" s="14">
        <v>0.70594479830148604</v>
      </c>
      <c r="X26" s="14"/>
      <c r="Y26" s="14">
        <v>0.47027600849256901</v>
      </c>
      <c r="Z26" s="14">
        <v>0.209129511677282</v>
      </c>
      <c r="AA26" s="14">
        <v>9.1295116772823703E-2</v>
      </c>
      <c r="AB26" s="5">
        <v>1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2</v>
      </c>
      <c r="AI26" s="5">
        <v>1</v>
      </c>
      <c r="AJ26" s="5">
        <v>0</v>
      </c>
      <c r="AK26" s="5">
        <v>0</v>
      </c>
      <c r="AL26" s="5">
        <v>6</v>
      </c>
    </row>
    <row r="27" spans="1:38" x14ac:dyDescent="0.3">
      <c r="A27" s="3">
        <v>1927210</v>
      </c>
      <c r="B27" s="3" t="s">
        <v>1745</v>
      </c>
      <c r="C27" s="3" t="s">
        <v>1746</v>
      </c>
      <c r="D27" s="3" t="s">
        <v>330</v>
      </c>
      <c r="E27" s="10">
        <v>271</v>
      </c>
      <c r="F27" s="11" t="s">
        <v>1066</v>
      </c>
      <c r="G27" s="12" t="s">
        <v>1067</v>
      </c>
      <c r="H27" s="13">
        <v>55417</v>
      </c>
      <c r="I27" s="12">
        <v>6.6000000000000003E-2</v>
      </c>
      <c r="J27" s="12">
        <v>0.125</v>
      </c>
      <c r="K27" s="12">
        <v>1.38888888888888E-2</v>
      </c>
      <c r="L27" s="12">
        <v>9.9000000000000005E-2</v>
      </c>
      <c r="M27" s="12">
        <v>0.36099999999999999</v>
      </c>
      <c r="N27" s="12">
        <v>-2.8673835125448001E-2</v>
      </c>
      <c r="O27" s="12">
        <v>0.40092165898617499</v>
      </c>
      <c r="P27" s="12">
        <v>0.22033898305084701</v>
      </c>
      <c r="Q27" s="12">
        <v>0.118055555555555</v>
      </c>
      <c r="R27" s="14">
        <v>0.22626931567328901</v>
      </c>
      <c r="S27" s="14">
        <v>0.31634819532908698</v>
      </c>
      <c r="T27" s="14">
        <v>0.66560509554140102</v>
      </c>
      <c r="U27" s="14">
        <v>0.20806794055201699</v>
      </c>
      <c r="V27" s="14">
        <v>0.94468085106382904</v>
      </c>
      <c r="W27" s="14">
        <v>0.547770700636942</v>
      </c>
      <c r="X27" s="14"/>
      <c r="Y27" s="14">
        <v>0.305732484076433</v>
      </c>
      <c r="Z27" s="14">
        <v>0.87579617834394896</v>
      </c>
      <c r="AA27" s="14">
        <v>0.184713375796178</v>
      </c>
      <c r="AB27" s="5">
        <v>2</v>
      </c>
      <c r="AC27" s="5">
        <v>0</v>
      </c>
      <c r="AD27" s="5">
        <v>1</v>
      </c>
      <c r="AE27" s="5">
        <v>0</v>
      </c>
      <c r="AF27" s="5">
        <v>2</v>
      </c>
      <c r="AG27" s="5">
        <v>1</v>
      </c>
      <c r="AH27" s="5">
        <v>1</v>
      </c>
      <c r="AI27" s="5">
        <v>0</v>
      </c>
      <c r="AJ27" s="5">
        <v>2</v>
      </c>
      <c r="AK27" s="5">
        <v>0</v>
      </c>
      <c r="AL27" s="5">
        <v>9</v>
      </c>
    </row>
    <row r="28" spans="1:38" x14ac:dyDescent="0.3">
      <c r="A28" s="3">
        <v>1954390</v>
      </c>
      <c r="B28" s="3" t="s">
        <v>2342</v>
      </c>
      <c r="C28" s="3" t="s">
        <v>2343</v>
      </c>
      <c r="D28" s="3" t="s">
        <v>626</v>
      </c>
      <c r="E28" s="10">
        <v>607</v>
      </c>
      <c r="F28" s="11" t="s">
        <v>1405</v>
      </c>
      <c r="G28" s="12" t="s">
        <v>1406</v>
      </c>
      <c r="H28" s="13">
        <v>66250</v>
      </c>
      <c r="I28" s="12">
        <v>0.159</v>
      </c>
      <c r="J28" s="12">
        <v>0.26373626373626302</v>
      </c>
      <c r="K28" s="12">
        <v>6.5934065934065894E-2</v>
      </c>
      <c r="L28" s="12">
        <v>3.3000000000000002E-2</v>
      </c>
      <c r="M28" s="12">
        <v>0.38400000000000001</v>
      </c>
      <c r="N28" s="12">
        <v>3.3057851239669399E-3</v>
      </c>
      <c r="O28" s="12">
        <v>0.27368421052631497</v>
      </c>
      <c r="P28" s="12">
        <v>0.35915492957746398</v>
      </c>
      <c r="Q28" s="12">
        <v>0.159340659340659</v>
      </c>
      <c r="R28" s="14">
        <v>0.49337748344370802</v>
      </c>
      <c r="S28" s="14">
        <v>0.80573248407643305</v>
      </c>
      <c r="T28" s="14">
        <v>0.96921443736730295</v>
      </c>
      <c r="U28" s="14">
        <v>0.78237791932059397</v>
      </c>
      <c r="V28" s="14">
        <v>0.626595744680851</v>
      </c>
      <c r="W28" s="14">
        <v>0.65074309978768496</v>
      </c>
      <c r="X28" s="14"/>
      <c r="Y28" s="14">
        <v>7.74946921443736E-2</v>
      </c>
      <c r="Z28" s="14">
        <v>0.96390658174097599</v>
      </c>
      <c r="AA28" s="14">
        <v>0.39278131634819502</v>
      </c>
      <c r="AB28" s="5">
        <v>1</v>
      </c>
      <c r="AC28" s="5">
        <v>2</v>
      </c>
      <c r="AD28" s="5">
        <v>2</v>
      </c>
      <c r="AE28" s="5">
        <v>2</v>
      </c>
      <c r="AF28" s="5">
        <v>1</v>
      </c>
      <c r="AG28" s="5">
        <v>1</v>
      </c>
      <c r="AH28" s="5">
        <v>0</v>
      </c>
      <c r="AI28" s="5">
        <v>0</v>
      </c>
      <c r="AJ28" s="5">
        <v>2</v>
      </c>
      <c r="AK28" s="5">
        <v>1</v>
      </c>
      <c r="AL28" s="5">
        <v>12</v>
      </c>
    </row>
    <row r="29" spans="1:38" x14ac:dyDescent="0.3">
      <c r="A29" s="3">
        <v>1905590</v>
      </c>
      <c r="B29" s="3" t="s">
        <v>1242</v>
      </c>
      <c r="C29" s="3" t="s">
        <v>1243</v>
      </c>
      <c r="D29" s="3" t="s">
        <v>112</v>
      </c>
      <c r="E29" s="10">
        <v>2330</v>
      </c>
      <c r="F29" s="11" t="s">
        <v>116</v>
      </c>
      <c r="G29" s="12" t="s">
        <v>1166</v>
      </c>
      <c r="H29" s="13">
        <v>73656</v>
      </c>
      <c r="I29" s="12">
        <v>3.5000000000000003E-2</v>
      </c>
      <c r="J29" s="12">
        <v>5.7368941641938599E-2</v>
      </c>
      <c r="K29" s="12">
        <v>6.0336300692383701E-2</v>
      </c>
      <c r="L29" s="12">
        <v>1.2E-2</v>
      </c>
      <c r="M29" s="12">
        <v>0.35899999999999999</v>
      </c>
      <c r="N29" s="12">
        <v>-8.0505130228887098E-2</v>
      </c>
      <c r="O29" s="12">
        <v>0.45008460236886599</v>
      </c>
      <c r="P29" s="12">
        <v>0.13489991296779799</v>
      </c>
      <c r="Q29" s="12">
        <v>0.15331355093966301</v>
      </c>
      <c r="R29" s="14">
        <v>0.66445916114790204</v>
      </c>
      <c r="S29" s="14">
        <v>0.12738853503184699</v>
      </c>
      <c r="T29" s="14">
        <v>0.29193205944798301</v>
      </c>
      <c r="U29" s="14">
        <v>0.73673036093418198</v>
      </c>
      <c r="V29" s="14">
        <v>0.33510638297872303</v>
      </c>
      <c r="W29" s="14">
        <v>0.54033970276008403</v>
      </c>
      <c r="X29" s="14"/>
      <c r="Y29" s="14">
        <v>0.48089171974522199</v>
      </c>
      <c r="Z29" s="14">
        <v>0.67515923566878899</v>
      </c>
      <c r="AA29" s="14">
        <v>0.34501061571125202</v>
      </c>
      <c r="AB29" s="5">
        <v>0</v>
      </c>
      <c r="AC29" s="5">
        <v>0</v>
      </c>
      <c r="AD29" s="5">
        <v>0</v>
      </c>
      <c r="AE29" s="5">
        <v>2</v>
      </c>
      <c r="AF29" s="5">
        <v>1</v>
      </c>
      <c r="AG29" s="5">
        <v>1</v>
      </c>
      <c r="AH29" s="5">
        <v>2</v>
      </c>
      <c r="AI29" s="5">
        <v>1</v>
      </c>
      <c r="AJ29" s="5">
        <v>2</v>
      </c>
      <c r="AK29" s="5">
        <v>1</v>
      </c>
      <c r="AL29" s="5">
        <v>10</v>
      </c>
    </row>
    <row r="30" spans="1:38" x14ac:dyDescent="0.3">
      <c r="A30" s="3">
        <v>1980985</v>
      </c>
      <c r="B30" s="3" t="s">
        <v>2912</v>
      </c>
      <c r="C30" s="3" t="s">
        <v>2913</v>
      </c>
      <c r="D30" s="3" t="s">
        <v>910</v>
      </c>
      <c r="E30" s="10">
        <v>1132</v>
      </c>
      <c r="F30" s="11" t="s">
        <v>1474</v>
      </c>
      <c r="G30" s="12" t="s">
        <v>1475</v>
      </c>
      <c r="H30" s="13">
        <v>60465</v>
      </c>
      <c r="I30" s="12">
        <v>0.13500000000000001</v>
      </c>
      <c r="J30" s="12">
        <v>0.15839694656488501</v>
      </c>
      <c r="K30" s="12">
        <v>5.3435114503816702E-2</v>
      </c>
      <c r="L30" s="12">
        <v>8.9999999999999993E-3</v>
      </c>
      <c r="M30" s="12">
        <v>0.49299999999999999</v>
      </c>
      <c r="N30" s="12">
        <v>-9.5846645367412095E-2</v>
      </c>
      <c r="O30" s="12">
        <v>0.44025974025974002</v>
      </c>
      <c r="P30" s="12">
        <v>9.66608084358523E-2</v>
      </c>
      <c r="Q30" s="12">
        <v>0.122137404580152</v>
      </c>
      <c r="R30" s="14">
        <v>0.34437086092715202</v>
      </c>
      <c r="S30" s="14">
        <v>0.71656050955413997</v>
      </c>
      <c r="T30" s="14">
        <v>0.80891719745222901</v>
      </c>
      <c r="U30" s="14">
        <v>0.67834394904458595</v>
      </c>
      <c r="V30" s="14">
        <v>0.28829787234042498</v>
      </c>
      <c r="W30" s="14">
        <v>0.90658174097664501</v>
      </c>
      <c r="X30" s="14"/>
      <c r="Y30" s="14">
        <v>0.45435244161358801</v>
      </c>
      <c r="Z30" s="14">
        <v>0.50743099787685697</v>
      </c>
      <c r="AA30" s="14">
        <v>0.20382165605095501</v>
      </c>
      <c r="AB30" s="5">
        <v>1</v>
      </c>
      <c r="AC30" s="5">
        <v>2</v>
      </c>
      <c r="AD30" s="5">
        <v>2</v>
      </c>
      <c r="AE30" s="5">
        <v>2</v>
      </c>
      <c r="AF30" s="5">
        <v>0</v>
      </c>
      <c r="AG30" s="5">
        <v>2</v>
      </c>
      <c r="AH30" s="5">
        <v>2</v>
      </c>
      <c r="AI30" s="5">
        <v>1</v>
      </c>
      <c r="AJ30" s="5">
        <v>1</v>
      </c>
      <c r="AK30" s="5">
        <v>0</v>
      </c>
      <c r="AL30" s="5">
        <v>13</v>
      </c>
    </row>
    <row r="31" spans="1:38" x14ac:dyDescent="0.3">
      <c r="A31" s="3">
        <v>1917895</v>
      </c>
      <c r="B31" s="3" t="s">
        <v>1547</v>
      </c>
      <c r="C31" s="3" t="s">
        <v>1548</v>
      </c>
      <c r="D31" s="3" t="s">
        <v>238</v>
      </c>
      <c r="E31" s="10">
        <v>37</v>
      </c>
      <c r="F31" s="11" t="s">
        <v>1189</v>
      </c>
      <c r="G31" s="12" t="s">
        <v>1190</v>
      </c>
      <c r="H31" s="13">
        <v>64688</v>
      </c>
      <c r="I31" s="12">
        <v>0.13</v>
      </c>
      <c r="J31" s="12">
        <v>0.17241379310344801</v>
      </c>
      <c r="K31" s="12">
        <v>0</v>
      </c>
      <c r="L31" s="12">
        <v>0</v>
      </c>
      <c r="M31" s="12">
        <v>0.435</v>
      </c>
      <c r="N31" s="12">
        <v>-0.36206896551724099</v>
      </c>
      <c r="O31" s="12">
        <v>0.65909090909090895</v>
      </c>
      <c r="P31" s="12">
        <v>0.35555555555555501</v>
      </c>
      <c r="Q31" s="12">
        <v>0.10344827586206801</v>
      </c>
      <c r="R31" s="14">
        <v>0.455849889624724</v>
      </c>
      <c r="S31" s="14">
        <v>0.69214437367303605</v>
      </c>
      <c r="T31" s="14">
        <v>0.84819532908704798</v>
      </c>
      <c r="U31" s="14">
        <v>0</v>
      </c>
      <c r="V31" s="14">
        <v>0</v>
      </c>
      <c r="W31" s="14">
        <v>0.80997876857749396</v>
      </c>
      <c r="X31" s="14"/>
      <c r="Y31" s="14">
        <v>0.94904458598726105</v>
      </c>
      <c r="Z31" s="14">
        <v>0.96072186836518003</v>
      </c>
      <c r="AA31" s="14">
        <v>0.14225053078556199</v>
      </c>
      <c r="AB31" s="5">
        <v>1</v>
      </c>
      <c r="AC31" s="5">
        <v>2</v>
      </c>
      <c r="AD31" s="5">
        <v>2</v>
      </c>
      <c r="AE31" s="5">
        <v>0</v>
      </c>
      <c r="AF31" s="5">
        <v>0</v>
      </c>
      <c r="AG31" s="5">
        <v>2</v>
      </c>
      <c r="AH31" s="5">
        <v>2</v>
      </c>
      <c r="AI31" s="5">
        <v>2</v>
      </c>
      <c r="AJ31" s="5">
        <v>2</v>
      </c>
      <c r="AK31" s="5">
        <v>0</v>
      </c>
      <c r="AL31" s="5">
        <v>13</v>
      </c>
    </row>
    <row r="32" spans="1:38" x14ac:dyDescent="0.3">
      <c r="A32" s="3">
        <v>1920125</v>
      </c>
      <c r="B32" s="3" t="s">
        <v>1601</v>
      </c>
      <c r="C32" s="3" t="s">
        <v>1602</v>
      </c>
      <c r="D32" s="3" t="s">
        <v>263</v>
      </c>
      <c r="E32" s="10">
        <v>90</v>
      </c>
      <c r="F32" s="11" t="s">
        <v>541</v>
      </c>
      <c r="G32" s="12" t="s">
        <v>1413</v>
      </c>
      <c r="H32" s="13">
        <v>56250</v>
      </c>
      <c r="I32" s="12">
        <v>0.35499999999999998</v>
      </c>
      <c r="J32" s="12">
        <v>0.128205128205128</v>
      </c>
      <c r="K32" s="12">
        <v>2.5641025641025599E-2</v>
      </c>
      <c r="L32" s="12">
        <v>0</v>
      </c>
      <c r="M32" s="12">
        <v>0.45600000000000002</v>
      </c>
      <c r="N32" s="12">
        <v>-0.217391304347826</v>
      </c>
      <c r="O32" s="12">
        <v>0.71232876712328697</v>
      </c>
      <c r="P32" s="12">
        <v>0.28000000000000003</v>
      </c>
      <c r="Q32" s="12">
        <v>0.256410256410256</v>
      </c>
      <c r="R32" s="14">
        <v>0.239514348785871</v>
      </c>
      <c r="S32" s="14">
        <v>0.98938428874734596</v>
      </c>
      <c r="T32" s="14">
        <v>0.68471337579617797</v>
      </c>
      <c r="U32" s="14">
        <v>0.353503184713375</v>
      </c>
      <c r="V32" s="14">
        <v>0</v>
      </c>
      <c r="W32" s="14">
        <v>0.85774946921443695</v>
      </c>
      <c r="X32" s="14"/>
      <c r="Y32" s="14">
        <v>0.97452229299363002</v>
      </c>
      <c r="Z32" s="14">
        <v>0.93736730360934095</v>
      </c>
      <c r="AA32" s="14">
        <v>0.82059447983014799</v>
      </c>
      <c r="AB32" s="5">
        <v>2</v>
      </c>
      <c r="AC32" s="5">
        <v>2</v>
      </c>
      <c r="AD32" s="5">
        <v>2</v>
      </c>
      <c r="AE32" s="5">
        <v>1</v>
      </c>
      <c r="AF32" s="5">
        <v>0</v>
      </c>
      <c r="AG32" s="5">
        <v>2</v>
      </c>
      <c r="AH32" s="5">
        <v>2</v>
      </c>
      <c r="AI32" s="5">
        <v>2</v>
      </c>
      <c r="AJ32" s="5">
        <v>2</v>
      </c>
      <c r="AK32" s="5">
        <v>2</v>
      </c>
      <c r="AL32" s="5">
        <v>17</v>
      </c>
    </row>
    <row r="33" spans="1:38" x14ac:dyDescent="0.3">
      <c r="A33" s="3">
        <v>1935670</v>
      </c>
      <c r="B33" s="3" t="s">
        <v>1930</v>
      </c>
      <c r="C33" s="3" t="s">
        <v>1931</v>
      </c>
      <c r="D33" s="3" t="s">
        <v>420</v>
      </c>
      <c r="E33" s="10">
        <v>728</v>
      </c>
      <c r="F33" s="11" t="s">
        <v>466</v>
      </c>
      <c r="G33" s="12" t="s">
        <v>1594</v>
      </c>
      <c r="H33" s="13">
        <v>67500</v>
      </c>
      <c r="I33" s="12">
        <v>0.223</v>
      </c>
      <c r="J33" s="12">
        <v>0.233333333333333</v>
      </c>
      <c r="K33" s="12">
        <v>8.3333333333333301E-2</v>
      </c>
      <c r="L33" s="12">
        <v>5.0999999999999997E-2</v>
      </c>
      <c r="M33" s="12">
        <v>0.51700000000000002</v>
      </c>
      <c r="N33" s="12">
        <v>-4.7120418848167499E-2</v>
      </c>
      <c r="O33" s="12">
        <v>0.60979729729729704</v>
      </c>
      <c r="P33" s="12">
        <v>6.25E-2</v>
      </c>
      <c r="Q33" s="12">
        <v>0.22</v>
      </c>
      <c r="R33" s="14">
        <v>0.52759381898454705</v>
      </c>
      <c r="S33" s="14">
        <v>0.91401273885350298</v>
      </c>
      <c r="T33" s="14">
        <v>0.94373673036093397</v>
      </c>
      <c r="U33" s="14">
        <v>0.85350318471337505</v>
      </c>
      <c r="V33" s="14">
        <v>0.79468085106382902</v>
      </c>
      <c r="W33" s="14">
        <v>0.92887473460721803</v>
      </c>
      <c r="X33" s="14"/>
      <c r="Y33" s="14">
        <v>0.88959660297239895</v>
      </c>
      <c r="Z33" s="14">
        <v>0.32802547770700602</v>
      </c>
      <c r="AA33" s="14">
        <v>0.69214437367303605</v>
      </c>
      <c r="AB33" s="5">
        <v>1</v>
      </c>
      <c r="AC33" s="5">
        <v>2</v>
      </c>
      <c r="AD33" s="5">
        <v>2</v>
      </c>
      <c r="AE33" s="5">
        <v>2</v>
      </c>
      <c r="AF33" s="5">
        <v>2</v>
      </c>
      <c r="AG33" s="5">
        <v>2</v>
      </c>
      <c r="AH33" s="5">
        <v>1</v>
      </c>
      <c r="AI33" s="5">
        <v>2</v>
      </c>
      <c r="AJ33" s="5">
        <v>0</v>
      </c>
      <c r="AK33" s="5">
        <v>2</v>
      </c>
      <c r="AL33" s="5">
        <v>16</v>
      </c>
    </row>
    <row r="34" spans="1:38" x14ac:dyDescent="0.3">
      <c r="A34" s="3">
        <v>1928740</v>
      </c>
      <c r="B34" s="3" t="s">
        <v>1772</v>
      </c>
      <c r="C34" s="3" t="s">
        <v>1773</v>
      </c>
      <c r="D34" s="3" t="s">
        <v>342</v>
      </c>
      <c r="E34" s="10">
        <v>131</v>
      </c>
      <c r="F34" s="11" t="s">
        <v>1624</v>
      </c>
      <c r="G34" s="12" t="s">
        <v>1625</v>
      </c>
      <c r="H34" s="13" t="s">
        <v>3083</v>
      </c>
      <c r="I34" s="12">
        <v>1.39999999999999E-2</v>
      </c>
      <c r="J34" s="12">
        <v>0</v>
      </c>
      <c r="K34" s="12">
        <v>6.5573770491803199E-2</v>
      </c>
      <c r="L34" s="12">
        <v>0</v>
      </c>
      <c r="M34" s="12">
        <v>0.51700000000000002</v>
      </c>
      <c r="N34" s="12">
        <v>-8.3916083916083906E-2</v>
      </c>
      <c r="O34" s="12">
        <v>0.54255319148936099</v>
      </c>
      <c r="P34" s="12">
        <v>0</v>
      </c>
      <c r="Q34" s="12">
        <v>9.8360655737704902E-2</v>
      </c>
      <c r="R34" s="14">
        <v>0</v>
      </c>
      <c r="S34" s="14">
        <v>4.6709129511677203E-2</v>
      </c>
      <c r="T34" s="14">
        <v>0</v>
      </c>
      <c r="U34" s="14">
        <v>0.77600849256900195</v>
      </c>
      <c r="V34" s="14">
        <v>0</v>
      </c>
      <c r="W34" s="14">
        <v>0.92887473460721803</v>
      </c>
      <c r="X34" s="14"/>
      <c r="Y34" s="14">
        <v>0.75371549893842804</v>
      </c>
      <c r="Z34" s="14">
        <v>0</v>
      </c>
      <c r="AA34" s="14">
        <v>0.12420382165605</v>
      </c>
      <c r="AB34" s="5">
        <v>2</v>
      </c>
      <c r="AC34" s="5">
        <v>0</v>
      </c>
      <c r="AD34" s="5">
        <v>0</v>
      </c>
      <c r="AE34" s="5">
        <v>2</v>
      </c>
      <c r="AF34" s="5">
        <v>0</v>
      </c>
      <c r="AG34" s="5">
        <v>2</v>
      </c>
      <c r="AH34" s="5">
        <v>2</v>
      </c>
      <c r="AI34" s="5">
        <v>2</v>
      </c>
      <c r="AJ34" s="5">
        <v>0</v>
      </c>
      <c r="AK34" s="5">
        <v>0</v>
      </c>
      <c r="AL34" s="5">
        <v>10</v>
      </c>
    </row>
    <row r="35" spans="1:38" x14ac:dyDescent="0.3">
      <c r="A35" s="3">
        <v>1942825</v>
      </c>
      <c r="B35" s="3" t="s">
        <v>2070</v>
      </c>
      <c r="C35" s="3" t="s">
        <v>2071</v>
      </c>
      <c r="D35" s="3" t="s">
        <v>490</v>
      </c>
      <c r="E35" s="10">
        <v>267</v>
      </c>
      <c r="F35" s="11" t="s">
        <v>1066</v>
      </c>
      <c r="G35" s="12" t="s">
        <v>1067</v>
      </c>
      <c r="H35" s="13">
        <v>68750</v>
      </c>
      <c r="I35" s="12">
        <v>0.13200000000000001</v>
      </c>
      <c r="J35" s="12">
        <v>0.22758620689655101</v>
      </c>
      <c r="K35" s="12">
        <v>2.7586206896551699E-2</v>
      </c>
      <c r="L35" s="12">
        <v>1.6E-2</v>
      </c>
      <c r="M35" s="12">
        <v>0.44900000000000001</v>
      </c>
      <c r="N35" s="12">
        <v>4.7058823529411702E-2</v>
      </c>
      <c r="O35" s="12">
        <v>0.34123222748815102</v>
      </c>
      <c r="P35" s="12">
        <v>0.16666666666666599</v>
      </c>
      <c r="Q35" s="12">
        <v>0.11724137931034399</v>
      </c>
      <c r="R35" s="14">
        <v>0.55298013245033095</v>
      </c>
      <c r="S35" s="14">
        <v>0.70276008492568998</v>
      </c>
      <c r="T35" s="14">
        <v>0.93949044585987196</v>
      </c>
      <c r="U35" s="14">
        <v>0.371549893842887</v>
      </c>
      <c r="V35" s="14">
        <v>0.39361702127659498</v>
      </c>
      <c r="W35" s="14">
        <v>0.84394904458598696</v>
      </c>
      <c r="X35" s="14"/>
      <c r="Y35" s="14">
        <v>0.162420382165605</v>
      </c>
      <c r="Z35" s="14">
        <v>0.78237791932059397</v>
      </c>
      <c r="AA35" s="14">
        <v>0.17940552016985101</v>
      </c>
      <c r="AB35" s="5">
        <v>1</v>
      </c>
      <c r="AC35" s="5">
        <v>2</v>
      </c>
      <c r="AD35" s="5">
        <v>2</v>
      </c>
      <c r="AE35" s="5">
        <v>1</v>
      </c>
      <c r="AF35" s="5">
        <v>1</v>
      </c>
      <c r="AG35" s="5">
        <v>2</v>
      </c>
      <c r="AH35" s="5">
        <v>0</v>
      </c>
      <c r="AI35" s="5">
        <v>0</v>
      </c>
      <c r="AJ35" s="5">
        <v>2</v>
      </c>
      <c r="AK35" s="5">
        <v>0</v>
      </c>
      <c r="AL35" s="5">
        <v>11</v>
      </c>
    </row>
    <row r="36" spans="1:38" x14ac:dyDescent="0.3">
      <c r="A36" s="3">
        <v>1941610</v>
      </c>
      <c r="B36" s="3" t="s">
        <v>2042</v>
      </c>
      <c r="C36" s="3" t="s">
        <v>2043</v>
      </c>
      <c r="D36" s="3" t="s">
        <v>477</v>
      </c>
      <c r="E36" s="10">
        <v>267</v>
      </c>
      <c r="F36" s="11" t="s">
        <v>1134</v>
      </c>
      <c r="G36" s="12" t="s">
        <v>1135</v>
      </c>
      <c r="H36" s="13">
        <v>48750</v>
      </c>
      <c r="I36" s="12">
        <v>0.40600000000000003</v>
      </c>
      <c r="J36" s="12">
        <v>0.19791666666666599</v>
      </c>
      <c r="K36" s="12">
        <v>2.0833333333333301E-2</v>
      </c>
      <c r="L36" s="12">
        <v>2.1999999999999999E-2</v>
      </c>
      <c r="M36" s="12">
        <v>0.39200000000000002</v>
      </c>
      <c r="N36" s="12">
        <v>-4.3010752688171998E-2</v>
      </c>
      <c r="O36" s="12">
        <v>0.43262411347517699</v>
      </c>
      <c r="P36" s="12">
        <v>0.119266055045871</v>
      </c>
      <c r="Q36" s="12">
        <v>0.19791666666666599</v>
      </c>
      <c r="R36" s="14">
        <v>9.4922737306843197E-2</v>
      </c>
      <c r="S36" s="14">
        <v>0.99575371549893799</v>
      </c>
      <c r="T36" s="14">
        <v>0.902335456475583</v>
      </c>
      <c r="U36" s="14">
        <v>0.29511677282377902</v>
      </c>
      <c r="V36" s="14">
        <v>0.489361702127659</v>
      </c>
      <c r="W36" s="14">
        <v>0.68577494692144303</v>
      </c>
      <c r="X36" s="14"/>
      <c r="Y36" s="14">
        <v>0.41932059447983</v>
      </c>
      <c r="Z36" s="14">
        <v>0.60934182590233499</v>
      </c>
      <c r="AA36" s="14">
        <v>0.57855626326963905</v>
      </c>
      <c r="AB36" s="5">
        <v>2</v>
      </c>
      <c r="AC36" s="5">
        <v>2</v>
      </c>
      <c r="AD36" s="5">
        <v>2</v>
      </c>
      <c r="AE36" s="5">
        <v>0</v>
      </c>
      <c r="AF36" s="5">
        <v>1</v>
      </c>
      <c r="AG36" s="5">
        <v>2</v>
      </c>
      <c r="AH36" s="5">
        <v>1</v>
      </c>
      <c r="AI36" s="5">
        <v>1</v>
      </c>
      <c r="AJ36" s="5">
        <v>1</v>
      </c>
      <c r="AK36" s="5">
        <v>1</v>
      </c>
      <c r="AL36" s="5">
        <v>13</v>
      </c>
    </row>
    <row r="37" spans="1:38" x14ac:dyDescent="0.3">
      <c r="A37" s="3">
        <v>1901675</v>
      </c>
      <c r="B37" s="3" t="s">
        <v>1092</v>
      </c>
      <c r="C37" s="3" t="s">
        <v>1093</v>
      </c>
      <c r="D37" s="3" t="s">
        <v>64</v>
      </c>
      <c r="E37" s="10">
        <v>206</v>
      </c>
      <c r="F37" s="11" t="s">
        <v>1094</v>
      </c>
      <c r="G37" s="12" t="s">
        <v>1095</v>
      </c>
      <c r="H37" s="13">
        <v>73594</v>
      </c>
      <c r="I37" s="12">
        <v>0</v>
      </c>
      <c r="J37" s="12">
        <v>0</v>
      </c>
      <c r="K37" s="12">
        <v>0</v>
      </c>
      <c r="L37" s="12">
        <v>2.3E-2</v>
      </c>
      <c r="M37" s="12">
        <v>0.32799999999999901</v>
      </c>
      <c r="N37" s="12">
        <v>5.10204081632653E-2</v>
      </c>
      <c r="O37" s="12">
        <v>0.48214285714285698</v>
      </c>
      <c r="P37" s="12">
        <v>0.35955056179775202</v>
      </c>
      <c r="Q37" s="12">
        <v>4.4776119402985003E-2</v>
      </c>
      <c r="R37" s="14">
        <v>0.66335540838852003</v>
      </c>
      <c r="S37" s="14">
        <v>0</v>
      </c>
      <c r="T37" s="14">
        <v>0</v>
      </c>
      <c r="U37" s="14">
        <v>0</v>
      </c>
      <c r="V37" s="14">
        <v>0.49680851063829701</v>
      </c>
      <c r="W37" s="14">
        <v>0.386411889596603</v>
      </c>
      <c r="X37" s="14"/>
      <c r="Y37" s="14">
        <v>0.59129511677282298</v>
      </c>
      <c r="Z37" s="14">
        <v>0.96496815286624205</v>
      </c>
      <c r="AA37" s="14">
        <v>4.1401273885350302E-2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0</v>
      </c>
      <c r="AI37" s="5">
        <v>1</v>
      </c>
      <c r="AJ37" s="5">
        <v>2</v>
      </c>
      <c r="AK37" s="5">
        <v>0</v>
      </c>
      <c r="AL37" s="5">
        <v>5</v>
      </c>
    </row>
    <row r="38" spans="1:38" x14ac:dyDescent="0.3">
      <c r="A38" s="3">
        <v>1980490</v>
      </c>
      <c r="B38" s="3" t="s">
        <v>2904</v>
      </c>
      <c r="C38" s="3" t="s">
        <v>2905</v>
      </c>
      <c r="D38" s="3" t="s">
        <v>906</v>
      </c>
      <c r="E38" s="10">
        <v>178</v>
      </c>
      <c r="F38" s="11" t="s">
        <v>1567</v>
      </c>
      <c r="G38" s="12" t="s">
        <v>1568</v>
      </c>
      <c r="H38" s="13">
        <v>74375</v>
      </c>
      <c r="I38" s="12">
        <v>5.2999999999999999E-2</v>
      </c>
      <c r="J38" s="12">
        <v>0.11578947368421</v>
      </c>
      <c r="K38" s="12">
        <v>2.1052631578947299E-2</v>
      </c>
      <c r="L38" s="12">
        <v>3.5000000000000003E-2</v>
      </c>
      <c r="M38" s="12">
        <v>0.35799999999999998</v>
      </c>
      <c r="N38" s="12">
        <v>-0.22608695652173899</v>
      </c>
      <c r="O38" s="12">
        <v>0.69930069930069905</v>
      </c>
      <c r="P38" s="12">
        <v>8.6538461538461495E-2</v>
      </c>
      <c r="Q38" s="12">
        <v>0.105263157894736</v>
      </c>
      <c r="R38" s="14">
        <v>0.68432671081677698</v>
      </c>
      <c r="S38" s="14">
        <v>0.22929936305732401</v>
      </c>
      <c r="T38" s="14">
        <v>0.61995753715498902</v>
      </c>
      <c r="U38" s="14">
        <v>0.29936305732483998</v>
      </c>
      <c r="V38" s="14">
        <v>0.65</v>
      </c>
      <c r="W38" s="14">
        <v>0.53609341825902301</v>
      </c>
      <c r="X38" s="14"/>
      <c r="Y38" s="14">
        <v>0.96284501061571104</v>
      </c>
      <c r="Z38" s="14">
        <v>0.44373673036093397</v>
      </c>
      <c r="AA38" s="14">
        <v>0.146496815286624</v>
      </c>
      <c r="AB38" s="5">
        <v>0</v>
      </c>
      <c r="AC38" s="5">
        <v>0</v>
      </c>
      <c r="AD38" s="5">
        <v>1</v>
      </c>
      <c r="AE38" s="5">
        <v>0</v>
      </c>
      <c r="AF38" s="5">
        <v>1</v>
      </c>
      <c r="AG38" s="5">
        <v>1</v>
      </c>
      <c r="AH38" s="5">
        <v>2</v>
      </c>
      <c r="AI38" s="5">
        <v>2</v>
      </c>
      <c r="AJ38" s="5">
        <v>1</v>
      </c>
      <c r="AK38" s="5">
        <v>0</v>
      </c>
      <c r="AL38" s="5">
        <v>8</v>
      </c>
    </row>
    <row r="39" spans="1:38" x14ac:dyDescent="0.3">
      <c r="A39" s="3">
        <v>1948500</v>
      </c>
      <c r="B39" s="3" t="s">
        <v>2192</v>
      </c>
      <c r="C39" s="3" t="s">
        <v>2193</v>
      </c>
      <c r="D39" s="3" t="s">
        <v>551</v>
      </c>
      <c r="E39" s="10">
        <v>277</v>
      </c>
      <c r="F39" s="11" t="s">
        <v>453</v>
      </c>
      <c r="G39" s="12" t="s">
        <v>1216</v>
      </c>
      <c r="H39" s="13">
        <v>66875</v>
      </c>
      <c r="I39" s="12">
        <v>0.1</v>
      </c>
      <c r="J39" s="12">
        <v>0.16993464052287499</v>
      </c>
      <c r="K39" s="12">
        <v>1.30718954248366E-2</v>
      </c>
      <c r="L39" s="12">
        <v>1.9E-2</v>
      </c>
      <c r="M39" s="12">
        <v>0.57299999999999995</v>
      </c>
      <c r="N39" s="12">
        <v>6.9498069498069498E-2</v>
      </c>
      <c r="O39" s="12">
        <v>6.25E-2</v>
      </c>
      <c r="P39" s="12">
        <v>0.30917874396135198</v>
      </c>
      <c r="Q39" s="12">
        <v>0.23529411764705799</v>
      </c>
      <c r="R39" s="14">
        <v>0.51876379690949204</v>
      </c>
      <c r="S39" s="14">
        <v>0.52547770700636898</v>
      </c>
      <c r="T39" s="14">
        <v>0.83757961783439405</v>
      </c>
      <c r="U39" s="14">
        <v>0.201698513800424</v>
      </c>
      <c r="V39" s="14">
        <v>0.43723404255319098</v>
      </c>
      <c r="W39" s="14">
        <v>0.95966029723991497</v>
      </c>
      <c r="X39" s="14"/>
      <c r="Y39" s="14">
        <v>1.0615711252653899E-3</v>
      </c>
      <c r="Z39" s="14">
        <v>0.94479830148619903</v>
      </c>
      <c r="AA39" s="14">
        <v>0.75796178343949006</v>
      </c>
      <c r="AB39" s="5">
        <v>1</v>
      </c>
      <c r="AC39" s="5">
        <v>1</v>
      </c>
      <c r="AD39" s="5">
        <v>2</v>
      </c>
      <c r="AE39" s="5">
        <v>0</v>
      </c>
      <c r="AF39" s="5">
        <v>1</v>
      </c>
      <c r="AG39" s="5">
        <v>2</v>
      </c>
      <c r="AH39" s="5">
        <v>0</v>
      </c>
      <c r="AI39" s="5">
        <v>0</v>
      </c>
      <c r="AJ39" s="5">
        <v>2</v>
      </c>
      <c r="AK39" s="5">
        <v>2</v>
      </c>
      <c r="AL39" s="5">
        <v>11</v>
      </c>
    </row>
    <row r="40" spans="1:38" x14ac:dyDescent="0.3">
      <c r="A40" s="3">
        <v>1967215</v>
      </c>
      <c r="B40" s="3" t="s">
        <v>2620</v>
      </c>
      <c r="C40" s="3" t="s">
        <v>2621</v>
      </c>
      <c r="D40" s="3" t="s">
        <v>764</v>
      </c>
      <c r="E40" s="10">
        <v>220</v>
      </c>
      <c r="F40" s="11" t="s">
        <v>385</v>
      </c>
      <c r="G40" s="12" t="s">
        <v>1436</v>
      </c>
      <c r="H40" s="13">
        <v>65000</v>
      </c>
      <c r="I40" s="12">
        <v>0.214</v>
      </c>
      <c r="J40" s="12">
        <v>0.14772727272727201</v>
      </c>
      <c r="K40" s="12">
        <v>2.27272727272727E-2</v>
      </c>
      <c r="L40" s="12">
        <v>8.9999999999999993E-3</v>
      </c>
      <c r="M40" s="12">
        <v>0.25700000000000001</v>
      </c>
      <c r="N40" s="12">
        <v>-0.24657534246575299</v>
      </c>
      <c r="O40" s="12">
        <v>0.59349593495934905</v>
      </c>
      <c r="P40" s="12">
        <v>0.20720720720720701</v>
      </c>
      <c r="Q40" s="12">
        <v>0.14772727272727201</v>
      </c>
      <c r="R40" s="14">
        <v>0.45916114790286899</v>
      </c>
      <c r="S40" s="14">
        <v>0.89915074309978704</v>
      </c>
      <c r="T40" s="14">
        <v>0.772823779193206</v>
      </c>
      <c r="U40" s="14">
        <v>0.31847133757961699</v>
      </c>
      <c r="V40" s="14">
        <v>0.28829787234042498</v>
      </c>
      <c r="W40" s="14">
        <v>0.12526539278131599</v>
      </c>
      <c r="X40" s="14"/>
      <c r="Y40" s="14">
        <v>0.86411889596602898</v>
      </c>
      <c r="Z40" s="14">
        <v>0.85668789808917201</v>
      </c>
      <c r="AA40" s="14">
        <v>0.31422505307855603</v>
      </c>
      <c r="AB40" s="5">
        <v>1</v>
      </c>
      <c r="AC40" s="5">
        <v>2</v>
      </c>
      <c r="AD40" s="5">
        <v>2</v>
      </c>
      <c r="AE40" s="5">
        <v>0</v>
      </c>
      <c r="AF40" s="5">
        <v>0</v>
      </c>
      <c r="AG40" s="5">
        <v>0</v>
      </c>
      <c r="AH40" s="5">
        <v>2</v>
      </c>
      <c r="AI40" s="5">
        <v>2</v>
      </c>
      <c r="AJ40" s="5">
        <v>2</v>
      </c>
      <c r="AK40" s="5">
        <v>0</v>
      </c>
      <c r="AL40" s="5">
        <v>11</v>
      </c>
    </row>
    <row r="41" spans="1:38" x14ac:dyDescent="0.3">
      <c r="A41" s="3">
        <v>1934365</v>
      </c>
      <c r="B41" s="3" t="s">
        <v>1892</v>
      </c>
      <c r="C41" s="3" t="s">
        <v>1893</v>
      </c>
      <c r="D41" s="3" t="s">
        <v>402</v>
      </c>
      <c r="E41" s="10">
        <v>82</v>
      </c>
      <c r="F41" s="11" t="s">
        <v>342</v>
      </c>
      <c r="G41" s="12" t="s">
        <v>1063</v>
      </c>
      <c r="H41" s="13">
        <v>71667</v>
      </c>
      <c r="I41" s="12">
        <v>2.4E-2</v>
      </c>
      <c r="J41" s="12">
        <v>7.4999999999999997E-2</v>
      </c>
      <c r="K41" s="12">
        <v>0</v>
      </c>
      <c r="L41" s="12">
        <v>0</v>
      </c>
      <c r="M41" s="12">
        <v>0.30299999999999999</v>
      </c>
      <c r="N41" s="12">
        <v>-0.163265306122448</v>
      </c>
      <c r="O41" s="12">
        <v>0.39583333333333298</v>
      </c>
      <c r="P41" s="12">
        <v>0</v>
      </c>
      <c r="Q41" s="12">
        <v>0.17499999999999999</v>
      </c>
      <c r="R41" s="14">
        <v>0.61479028697571703</v>
      </c>
      <c r="S41" s="14">
        <v>7.4309978768577395E-2</v>
      </c>
      <c r="T41" s="14">
        <v>0.39808917197452198</v>
      </c>
      <c r="U41" s="14">
        <v>0</v>
      </c>
      <c r="V41" s="14">
        <v>0</v>
      </c>
      <c r="W41" s="14">
        <v>0.28556263269638998</v>
      </c>
      <c r="X41" s="14"/>
      <c r="Y41" s="14">
        <v>0.29405520169851301</v>
      </c>
      <c r="Z41" s="14">
        <v>0</v>
      </c>
      <c r="AA41" s="14">
        <v>0.47239915074309902</v>
      </c>
      <c r="AB41" s="5">
        <v>1</v>
      </c>
      <c r="AC41" s="5">
        <v>0</v>
      </c>
      <c r="AD41" s="5">
        <v>1</v>
      </c>
      <c r="AE41" s="5">
        <v>0</v>
      </c>
      <c r="AF41" s="5">
        <v>0</v>
      </c>
      <c r="AG41" s="5">
        <v>0</v>
      </c>
      <c r="AH41" s="5">
        <v>2</v>
      </c>
      <c r="AI41" s="5">
        <v>0</v>
      </c>
      <c r="AJ41" s="5">
        <v>0</v>
      </c>
      <c r="AK41" s="5">
        <v>1</v>
      </c>
      <c r="AL41" s="5">
        <v>5</v>
      </c>
    </row>
    <row r="42" spans="1:38" x14ac:dyDescent="0.3">
      <c r="A42" s="3">
        <v>1987015</v>
      </c>
      <c r="B42" s="3" t="s">
        <v>3040</v>
      </c>
      <c r="C42" s="3" t="s">
        <v>3041</v>
      </c>
      <c r="D42" s="3" t="s">
        <v>973</v>
      </c>
      <c r="E42" s="10">
        <v>144</v>
      </c>
      <c r="F42" s="11" t="s">
        <v>1248</v>
      </c>
      <c r="G42" s="12" t="s">
        <v>1249</v>
      </c>
      <c r="H42" s="13">
        <v>85000</v>
      </c>
      <c r="I42" s="12">
        <v>6.0999999999999999E-2</v>
      </c>
      <c r="J42" s="12">
        <v>3.2608695652173898E-2</v>
      </c>
      <c r="K42" s="12">
        <v>3.2608695652173898E-2</v>
      </c>
      <c r="L42" s="12">
        <v>0.123</v>
      </c>
      <c r="M42" s="12">
        <v>0.29799999999999999</v>
      </c>
      <c r="N42" s="12">
        <v>-0.14285714285714199</v>
      </c>
      <c r="O42" s="12">
        <v>0.61832061068702204</v>
      </c>
      <c r="P42" s="12">
        <v>4.1666666666666602E-2</v>
      </c>
      <c r="Q42" s="12">
        <v>9.7826086956521702E-2</v>
      </c>
      <c r="R42" s="14">
        <v>0.83774834437085999</v>
      </c>
      <c r="S42" s="14">
        <v>0.27707006369426701</v>
      </c>
      <c r="T42" s="14">
        <v>0.153927813163481</v>
      </c>
      <c r="U42" s="14">
        <v>0.44798301486199499</v>
      </c>
      <c r="V42" s="14">
        <v>0.96170212765957397</v>
      </c>
      <c r="W42" s="14">
        <v>0.272823779193205</v>
      </c>
      <c r="X42" s="14"/>
      <c r="Y42" s="14">
        <v>0.89915074309978704</v>
      </c>
      <c r="Z42" s="14">
        <v>0.22399150743099699</v>
      </c>
      <c r="AA42" s="14">
        <v>0.119957537154989</v>
      </c>
      <c r="AB42" s="5">
        <v>0</v>
      </c>
      <c r="AC42" s="5">
        <v>0</v>
      </c>
      <c r="AD42" s="5">
        <v>0</v>
      </c>
      <c r="AE42" s="5">
        <v>1</v>
      </c>
      <c r="AF42" s="5">
        <v>2</v>
      </c>
      <c r="AG42" s="5">
        <v>0</v>
      </c>
      <c r="AH42" s="5">
        <v>2</v>
      </c>
      <c r="AI42" s="5">
        <v>2</v>
      </c>
      <c r="AJ42" s="5">
        <v>0</v>
      </c>
      <c r="AK42" s="5">
        <v>0</v>
      </c>
      <c r="AL42" s="5">
        <v>7</v>
      </c>
    </row>
    <row r="43" spans="1:38" x14ac:dyDescent="0.3">
      <c r="A43" s="3">
        <v>1908200</v>
      </c>
      <c r="B43" s="3" t="s">
        <v>1317</v>
      </c>
      <c r="C43" s="3" t="s">
        <v>1318</v>
      </c>
      <c r="D43" s="3" t="s">
        <v>141</v>
      </c>
      <c r="E43" s="10">
        <v>143</v>
      </c>
      <c r="F43" s="11" t="s">
        <v>89</v>
      </c>
      <c r="G43" s="12" t="s">
        <v>1175</v>
      </c>
      <c r="H43" s="13">
        <v>51042</v>
      </c>
      <c r="I43" s="12">
        <v>8.8999999999999996E-2</v>
      </c>
      <c r="J43" s="12">
        <v>0.2</v>
      </c>
      <c r="K43" s="12">
        <v>7.2727272727272696E-2</v>
      </c>
      <c r="L43" s="12">
        <v>0</v>
      </c>
      <c r="M43" s="12">
        <v>0.435</v>
      </c>
      <c r="N43" s="12">
        <v>0.1171875</v>
      </c>
      <c r="O43" s="12">
        <v>0.30681818181818099</v>
      </c>
      <c r="P43" s="12">
        <v>0.214285714285714</v>
      </c>
      <c r="Q43" s="12">
        <v>0.145454545454545</v>
      </c>
      <c r="R43" s="14">
        <v>0.13465783664459099</v>
      </c>
      <c r="S43" s="14">
        <v>0.46284501061571098</v>
      </c>
      <c r="T43" s="14">
        <v>0.90658174097664501</v>
      </c>
      <c r="U43" s="14">
        <v>0.81740976645435204</v>
      </c>
      <c r="V43" s="14">
        <v>0</v>
      </c>
      <c r="W43" s="14">
        <v>0.80997876857749396</v>
      </c>
      <c r="X43" s="14"/>
      <c r="Y43" s="14">
        <v>0.113588110403397</v>
      </c>
      <c r="Z43" s="14">
        <v>0.86624203821655998</v>
      </c>
      <c r="AA43" s="14">
        <v>0.30042462845010598</v>
      </c>
      <c r="AB43" s="5">
        <v>2</v>
      </c>
      <c r="AC43" s="5">
        <v>1</v>
      </c>
      <c r="AD43" s="5">
        <v>2</v>
      </c>
      <c r="AE43" s="5">
        <v>2</v>
      </c>
      <c r="AF43" s="5">
        <v>0</v>
      </c>
      <c r="AG43" s="5">
        <v>2</v>
      </c>
      <c r="AH43" s="5">
        <v>0</v>
      </c>
      <c r="AI43" s="5">
        <v>0</v>
      </c>
      <c r="AJ43" s="5">
        <v>2</v>
      </c>
      <c r="AK43" s="5">
        <v>0</v>
      </c>
      <c r="AL43" s="5">
        <v>11</v>
      </c>
    </row>
    <row r="44" spans="1:38" x14ac:dyDescent="0.3">
      <c r="A44" s="3">
        <v>1975810</v>
      </c>
      <c r="B44" s="3" t="s">
        <v>2808</v>
      </c>
      <c r="C44" s="3" t="s">
        <v>2809</v>
      </c>
      <c r="D44" s="3" t="s">
        <v>858</v>
      </c>
      <c r="E44" s="10">
        <v>707</v>
      </c>
      <c r="F44" s="11" t="s">
        <v>398</v>
      </c>
      <c r="G44" s="12" t="s">
        <v>1276</v>
      </c>
      <c r="H44" s="13">
        <v>47875</v>
      </c>
      <c r="I44" s="12">
        <v>0.09</v>
      </c>
      <c r="J44" s="12">
        <v>9.31506849315068E-2</v>
      </c>
      <c r="K44" s="12">
        <v>3.0136986301369802E-2</v>
      </c>
      <c r="L44" s="12">
        <v>6.9999999999999897E-3</v>
      </c>
      <c r="M44" s="12">
        <v>0.53299999999999903</v>
      </c>
      <c r="N44" s="12">
        <v>-4.8452220726783297E-2</v>
      </c>
      <c r="O44" s="12">
        <v>0.556506849315068</v>
      </c>
      <c r="P44" s="12">
        <v>9.6534653465346495E-2</v>
      </c>
      <c r="Q44" s="12">
        <v>0.20547945205479401</v>
      </c>
      <c r="R44" s="14">
        <v>8.4988962472406102E-2</v>
      </c>
      <c r="S44" s="14">
        <v>0.47239915074309902</v>
      </c>
      <c r="T44" s="14">
        <v>0.50318471337579596</v>
      </c>
      <c r="U44" s="14">
        <v>0.40552016985138001</v>
      </c>
      <c r="V44" s="14">
        <v>0.25957446808510598</v>
      </c>
      <c r="W44" s="14">
        <v>0.94055201698513802</v>
      </c>
      <c r="X44" s="14"/>
      <c r="Y44" s="14">
        <v>0.790870488322717</v>
      </c>
      <c r="Z44" s="14">
        <v>0.50530785562632696</v>
      </c>
      <c r="AA44" s="14">
        <v>0.62208067940552003</v>
      </c>
      <c r="AB44" s="5">
        <v>2</v>
      </c>
      <c r="AC44" s="5">
        <v>1</v>
      </c>
      <c r="AD44" s="5">
        <v>1</v>
      </c>
      <c r="AE44" s="5">
        <v>1</v>
      </c>
      <c r="AF44" s="5">
        <v>0</v>
      </c>
      <c r="AG44" s="5">
        <v>2</v>
      </c>
      <c r="AH44" s="5">
        <v>1</v>
      </c>
      <c r="AI44" s="5">
        <v>2</v>
      </c>
      <c r="AJ44" s="5">
        <v>1</v>
      </c>
      <c r="AK44" s="5">
        <v>1</v>
      </c>
      <c r="AL44" s="5">
        <v>12</v>
      </c>
    </row>
    <row r="45" spans="1:38" x14ac:dyDescent="0.3">
      <c r="A45" s="3">
        <v>1977880</v>
      </c>
      <c r="B45" s="3" t="s">
        <v>2850</v>
      </c>
      <c r="C45" s="3" t="s">
        <v>2851</v>
      </c>
      <c r="D45" s="3" t="s">
        <v>879</v>
      </c>
      <c r="E45" s="10">
        <v>400</v>
      </c>
      <c r="F45" s="11" t="s">
        <v>1454</v>
      </c>
      <c r="G45" s="12" t="s">
        <v>1455</v>
      </c>
      <c r="H45" s="13">
        <v>67031</v>
      </c>
      <c r="I45" s="12">
        <v>9.2999999999999999E-2</v>
      </c>
      <c r="J45" s="12">
        <v>6.4935064935064901E-2</v>
      </c>
      <c r="K45" s="12">
        <v>3.8961038961038898E-2</v>
      </c>
      <c r="L45" s="12">
        <v>1.4999999999999999E-2</v>
      </c>
      <c r="M45" s="12">
        <v>0.35299999999999998</v>
      </c>
      <c r="N45" s="12">
        <v>-5.2132701421800903E-2</v>
      </c>
      <c r="O45" s="12">
        <v>0.38372093023255799</v>
      </c>
      <c r="P45" s="12">
        <v>5.3278688524590098E-2</v>
      </c>
      <c r="Q45" s="12">
        <v>9.5238095238095205E-2</v>
      </c>
      <c r="R45" s="14">
        <v>0.52207505518763797</v>
      </c>
      <c r="S45" s="14">
        <v>0.48832271762208002</v>
      </c>
      <c r="T45" s="14">
        <v>0.33864118895966</v>
      </c>
      <c r="U45" s="14">
        <v>0.52653927813163404</v>
      </c>
      <c r="V45" s="14">
        <v>0.37553191489361698</v>
      </c>
      <c r="W45" s="14">
        <v>0.50849256900212303</v>
      </c>
      <c r="X45" s="14"/>
      <c r="Y45" s="14">
        <v>0.26751592356687898</v>
      </c>
      <c r="Z45" s="14">
        <v>0.27070063694267499</v>
      </c>
      <c r="AA45" s="14">
        <v>0.115711252653927</v>
      </c>
      <c r="AB45" s="5">
        <v>1</v>
      </c>
      <c r="AC45" s="5">
        <v>1</v>
      </c>
      <c r="AD45" s="5">
        <v>1</v>
      </c>
      <c r="AE45" s="5">
        <v>1</v>
      </c>
      <c r="AF45" s="5">
        <v>1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7</v>
      </c>
    </row>
    <row r="46" spans="1:38" x14ac:dyDescent="0.3">
      <c r="A46" s="3">
        <v>1972300</v>
      </c>
      <c r="B46" s="3" t="s">
        <v>2710</v>
      </c>
      <c r="C46" s="3" t="s">
        <v>2711</v>
      </c>
      <c r="D46" s="3" t="s">
        <v>809</v>
      </c>
      <c r="E46" s="10">
        <v>727</v>
      </c>
      <c r="F46" s="11" t="s">
        <v>809</v>
      </c>
      <c r="G46" s="12" t="s">
        <v>1583</v>
      </c>
      <c r="H46" s="13">
        <v>63654</v>
      </c>
      <c r="I46" s="12">
        <v>0.10199999999999999</v>
      </c>
      <c r="J46" s="12">
        <v>0.170454545454545</v>
      </c>
      <c r="K46" s="12">
        <v>2.27272727272727E-2</v>
      </c>
      <c r="L46" s="12">
        <v>6.2E-2</v>
      </c>
      <c r="M46" s="12">
        <v>0.317</v>
      </c>
      <c r="N46" s="12">
        <v>0.13416536661466399</v>
      </c>
      <c r="O46" s="12">
        <v>0.49698189134808801</v>
      </c>
      <c r="P46" s="12">
        <v>0.14215686274509801</v>
      </c>
      <c r="Q46" s="12">
        <v>0.29829545454545398</v>
      </c>
      <c r="R46" s="14">
        <v>0.43046357615893999</v>
      </c>
      <c r="S46" s="14">
        <v>0.53927813163481897</v>
      </c>
      <c r="T46" s="14">
        <v>0.84182590233545596</v>
      </c>
      <c r="U46" s="14">
        <v>0.31847133757961699</v>
      </c>
      <c r="V46" s="14">
        <v>0.85638297872340396</v>
      </c>
      <c r="W46" s="14">
        <v>0.34288747346072102</v>
      </c>
      <c r="X46" s="14"/>
      <c r="Y46" s="14">
        <v>0.63800424628450103</v>
      </c>
      <c r="Z46" s="14">
        <v>0.70169851380042403</v>
      </c>
      <c r="AA46" s="14">
        <v>0.91719745222929905</v>
      </c>
      <c r="AB46" s="5">
        <v>1</v>
      </c>
      <c r="AC46" s="5">
        <v>1</v>
      </c>
      <c r="AD46" s="5">
        <v>2</v>
      </c>
      <c r="AE46" s="5">
        <v>0</v>
      </c>
      <c r="AF46" s="5">
        <v>2</v>
      </c>
      <c r="AG46" s="5">
        <v>1</v>
      </c>
      <c r="AH46" s="5">
        <v>0</v>
      </c>
      <c r="AI46" s="5">
        <v>1</v>
      </c>
      <c r="AJ46" s="5">
        <v>2</v>
      </c>
      <c r="AK46" s="5">
        <v>2</v>
      </c>
      <c r="AL46" s="5">
        <v>12</v>
      </c>
    </row>
    <row r="47" spans="1:38" x14ac:dyDescent="0.3">
      <c r="A47" s="3">
        <v>1915960</v>
      </c>
      <c r="B47" s="3" t="s">
        <v>1503</v>
      </c>
      <c r="C47" s="3" t="s">
        <v>1504</v>
      </c>
      <c r="D47" s="3" t="s">
        <v>218</v>
      </c>
      <c r="E47" s="10">
        <v>17</v>
      </c>
      <c r="F47" s="11" t="s">
        <v>1240</v>
      </c>
      <c r="G47" s="12" t="s">
        <v>1241</v>
      </c>
      <c r="H47" s="13">
        <v>21771</v>
      </c>
      <c r="I47" s="12">
        <v>8.5999999999999993E-2</v>
      </c>
      <c r="J47" s="12">
        <v>5.2631578947368397E-2</v>
      </c>
      <c r="K47" s="12">
        <v>0</v>
      </c>
      <c r="L47" s="12">
        <v>0</v>
      </c>
      <c r="M47" s="12">
        <v>0.77099999999999902</v>
      </c>
      <c r="N47" s="12">
        <v>-0.585365853658536</v>
      </c>
      <c r="O47" s="12">
        <v>0.84375</v>
      </c>
      <c r="P47" s="12">
        <v>0.36666666666666597</v>
      </c>
      <c r="Q47" s="12">
        <v>0</v>
      </c>
      <c r="R47" s="14">
        <v>0</v>
      </c>
      <c r="S47" s="14">
        <v>0.44161358811040302</v>
      </c>
      <c r="T47" s="14">
        <v>0.25159235668789798</v>
      </c>
      <c r="U47" s="14">
        <v>0</v>
      </c>
      <c r="V47" s="14">
        <v>0</v>
      </c>
      <c r="W47" s="14">
        <v>0.99575371549893799</v>
      </c>
      <c r="X47" s="14"/>
      <c r="Y47" s="14">
        <v>0.99787685774946899</v>
      </c>
      <c r="Z47" s="14">
        <v>0.96921443736730295</v>
      </c>
      <c r="AA47" s="14">
        <v>0</v>
      </c>
      <c r="AB47" s="5">
        <v>2</v>
      </c>
      <c r="AC47" s="5">
        <v>1</v>
      </c>
      <c r="AD47" s="5">
        <v>0</v>
      </c>
      <c r="AE47" s="5">
        <v>0</v>
      </c>
      <c r="AF47" s="5">
        <v>0</v>
      </c>
      <c r="AG47" s="5">
        <v>2</v>
      </c>
      <c r="AH47" s="5">
        <v>2</v>
      </c>
      <c r="AI47" s="5">
        <v>2</v>
      </c>
      <c r="AJ47" s="5">
        <v>2</v>
      </c>
      <c r="AK47" s="5">
        <v>0</v>
      </c>
      <c r="AL47" s="5">
        <v>11</v>
      </c>
    </row>
    <row r="48" spans="1:38" x14ac:dyDescent="0.3">
      <c r="A48" s="3">
        <v>1975945</v>
      </c>
      <c r="B48" s="3" t="s">
        <v>2812</v>
      </c>
      <c r="C48" s="3" t="s">
        <v>2813</v>
      </c>
      <c r="D48" s="3" t="s">
        <v>860</v>
      </c>
      <c r="E48" s="10">
        <v>67</v>
      </c>
      <c r="F48" s="11" t="s">
        <v>721</v>
      </c>
      <c r="G48" s="12" t="s">
        <v>1043</v>
      </c>
      <c r="H48" s="13">
        <v>59375</v>
      </c>
      <c r="I48" s="12">
        <v>0.13200000000000001</v>
      </c>
      <c r="J48" s="12">
        <v>6.0606060606060601E-2</v>
      </c>
      <c r="K48" s="12">
        <v>0</v>
      </c>
      <c r="L48" s="12">
        <v>0.05</v>
      </c>
      <c r="M48" s="12">
        <v>0.375</v>
      </c>
      <c r="N48" s="12">
        <v>-0.141025641025641</v>
      </c>
      <c r="O48" s="12">
        <v>0.57627118644067798</v>
      </c>
      <c r="P48" s="12">
        <v>0</v>
      </c>
      <c r="Q48" s="12">
        <v>0.21212121212121199</v>
      </c>
      <c r="R48" s="14">
        <v>0.32450331125827803</v>
      </c>
      <c r="S48" s="14">
        <v>0.70276008492568998</v>
      </c>
      <c r="T48" s="14">
        <v>0.31210191082802502</v>
      </c>
      <c r="U48" s="14">
        <v>0</v>
      </c>
      <c r="V48" s="14">
        <v>0.78936170212765899</v>
      </c>
      <c r="W48" s="14">
        <v>0.61571125265392701</v>
      </c>
      <c r="X48" s="14"/>
      <c r="Y48" s="14">
        <v>0.83227176220806798</v>
      </c>
      <c r="Z48" s="14">
        <v>0</v>
      </c>
      <c r="AA48" s="14">
        <v>0.66029723991507405</v>
      </c>
      <c r="AB48" s="5">
        <v>2</v>
      </c>
      <c r="AC48" s="5">
        <v>2</v>
      </c>
      <c r="AD48" s="5">
        <v>0</v>
      </c>
      <c r="AE48" s="5">
        <v>0</v>
      </c>
      <c r="AF48" s="5">
        <v>2</v>
      </c>
      <c r="AG48" s="5">
        <v>1</v>
      </c>
      <c r="AH48" s="5">
        <v>2</v>
      </c>
      <c r="AI48" s="5">
        <v>2</v>
      </c>
      <c r="AJ48" s="5">
        <v>0</v>
      </c>
      <c r="AK48" s="5">
        <v>1</v>
      </c>
      <c r="AL48" s="5">
        <v>12</v>
      </c>
    </row>
    <row r="49" spans="1:38" x14ac:dyDescent="0.3">
      <c r="A49" s="3">
        <v>1911215</v>
      </c>
      <c r="B49" s="3" t="s">
        <v>1385</v>
      </c>
      <c r="C49" s="3" t="s">
        <v>1386</v>
      </c>
      <c r="D49" s="3" t="s">
        <v>169</v>
      </c>
      <c r="E49" s="10">
        <v>3791</v>
      </c>
      <c r="F49" s="11" t="s">
        <v>1185</v>
      </c>
      <c r="G49" s="12" t="s">
        <v>1186</v>
      </c>
      <c r="H49" s="13">
        <v>85349</v>
      </c>
      <c r="I49" s="12">
        <v>0.115</v>
      </c>
      <c r="J49" s="12">
        <v>7.9136690647481994E-2</v>
      </c>
      <c r="K49" s="12">
        <v>2.3741007194244601E-2</v>
      </c>
      <c r="L49" s="12">
        <v>3.7999999999999999E-2</v>
      </c>
      <c r="M49" s="12">
        <v>0.34699999999999998</v>
      </c>
      <c r="N49" s="12">
        <v>1.58520475561426E-3</v>
      </c>
      <c r="O49" s="12">
        <v>0.59629775502166205</v>
      </c>
      <c r="P49" s="12">
        <v>6.7947838023335594E-2</v>
      </c>
      <c r="Q49" s="12">
        <v>0.193525179856115</v>
      </c>
      <c r="R49" s="14">
        <v>0.838852097130242</v>
      </c>
      <c r="S49" s="14">
        <v>0.613588110403397</v>
      </c>
      <c r="T49" s="14">
        <v>0.42675159235668703</v>
      </c>
      <c r="U49" s="14">
        <v>0.33439490445859799</v>
      </c>
      <c r="V49" s="14">
        <v>0.68617021276595702</v>
      </c>
      <c r="W49" s="14">
        <v>0.485138004246284</v>
      </c>
      <c r="X49" s="14"/>
      <c r="Y49" s="14">
        <v>0.87261146496815201</v>
      </c>
      <c r="Z49" s="14">
        <v>0.35987261146496802</v>
      </c>
      <c r="AA49" s="14">
        <v>0.55414012738853502</v>
      </c>
      <c r="AB49" s="5">
        <v>0</v>
      </c>
      <c r="AC49" s="5">
        <v>1</v>
      </c>
      <c r="AD49" s="5">
        <v>1</v>
      </c>
      <c r="AE49" s="5">
        <v>1</v>
      </c>
      <c r="AF49" s="5">
        <v>2</v>
      </c>
      <c r="AG49" s="5">
        <v>1</v>
      </c>
      <c r="AH49" s="5">
        <v>0</v>
      </c>
      <c r="AI49" s="5">
        <v>2</v>
      </c>
      <c r="AJ49" s="5">
        <v>1</v>
      </c>
      <c r="AK49" s="5">
        <v>1</v>
      </c>
      <c r="AL49" s="5">
        <v>10</v>
      </c>
    </row>
    <row r="50" spans="1:38" x14ac:dyDescent="0.3">
      <c r="A50" s="3">
        <v>1973335</v>
      </c>
      <c r="B50" s="3" t="s">
        <v>2736</v>
      </c>
      <c r="C50" s="3" t="s">
        <v>2737</v>
      </c>
      <c r="D50" s="3" t="s">
        <v>822</v>
      </c>
      <c r="E50" s="10">
        <v>85797</v>
      </c>
      <c r="F50" s="11" t="s">
        <v>1119</v>
      </c>
      <c r="G50" s="12" t="s">
        <v>1120</v>
      </c>
      <c r="H50" s="13">
        <v>68906</v>
      </c>
      <c r="I50" s="12">
        <v>0.153</v>
      </c>
      <c r="J50" s="12">
        <v>0.14866670716151301</v>
      </c>
      <c r="K50" s="12">
        <v>5.2025754722711502E-2</v>
      </c>
      <c r="L50" s="12">
        <v>4.4999999999999998E-2</v>
      </c>
      <c r="M50" s="12">
        <v>0.32700000000000001</v>
      </c>
      <c r="N50" s="12">
        <v>3.7649363843065102E-2</v>
      </c>
      <c r="O50" s="12">
        <v>0.46892728448674098</v>
      </c>
      <c r="P50" s="12">
        <v>6.3798177194937203E-2</v>
      </c>
      <c r="Q50" s="12">
        <v>0.25788130960335298</v>
      </c>
      <c r="R50" s="14">
        <v>0.55960264900662204</v>
      </c>
      <c r="S50" s="14">
        <v>0.78662420382165599</v>
      </c>
      <c r="T50" s="14">
        <v>0.77919320594479802</v>
      </c>
      <c r="U50" s="14">
        <v>0.66666666666666596</v>
      </c>
      <c r="V50" s="14">
        <v>0.74255319148936105</v>
      </c>
      <c r="W50" s="14">
        <v>0.38322717622080599</v>
      </c>
      <c r="X50" s="14"/>
      <c r="Y50" s="14">
        <v>0.54989384288747301</v>
      </c>
      <c r="Z50" s="14">
        <v>0.33439490445859799</v>
      </c>
      <c r="AA50" s="14">
        <v>0.82590233545647496</v>
      </c>
      <c r="AB50" s="5">
        <v>1</v>
      </c>
      <c r="AC50" s="5">
        <v>2</v>
      </c>
      <c r="AD50" s="5">
        <v>2</v>
      </c>
      <c r="AE50" s="5">
        <v>1</v>
      </c>
      <c r="AF50" s="5">
        <v>2</v>
      </c>
      <c r="AG50" s="5">
        <v>1</v>
      </c>
      <c r="AH50" s="5">
        <v>0</v>
      </c>
      <c r="AI50" s="5">
        <v>1</v>
      </c>
      <c r="AJ50" s="5">
        <v>1</v>
      </c>
      <c r="AK50" s="5">
        <v>2</v>
      </c>
      <c r="AL50" s="5">
        <v>13</v>
      </c>
    </row>
    <row r="51" spans="1:38" x14ac:dyDescent="0.3">
      <c r="A51" s="3">
        <v>1916725</v>
      </c>
      <c r="B51" s="3" t="s">
        <v>1523</v>
      </c>
      <c r="C51" s="3" t="s">
        <v>1524</v>
      </c>
      <c r="D51" s="3" t="s">
        <v>226</v>
      </c>
      <c r="E51" s="10">
        <v>39</v>
      </c>
      <c r="F51" s="11" t="s">
        <v>1493</v>
      </c>
      <c r="G51" s="12" t="s">
        <v>1494</v>
      </c>
      <c r="H51" s="13" t="s">
        <v>3083</v>
      </c>
      <c r="I51" s="12">
        <v>0.34499999999999997</v>
      </c>
      <c r="J51" s="12">
        <v>0</v>
      </c>
      <c r="K51" s="12">
        <v>0.214285714285714</v>
      </c>
      <c r="L51" s="12">
        <v>0</v>
      </c>
      <c r="M51" s="12">
        <v>0.36</v>
      </c>
      <c r="N51" s="12">
        <v>-0.1875</v>
      </c>
      <c r="O51" s="12">
        <v>0.76</v>
      </c>
      <c r="P51" s="12">
        <v>0.22222222222222199</v>
      </c>
      <c r="Q51" s="12">
        <v>0.214285714285714</v>
      </c>
      <c r="R51" s="14">
        <v>0</v>
      </c>
      <c r="S51" s="14">
        <v>0.98619957537154901</v>
      </c>
      <c r="T51" s="14">
        <v>0</v>
      </c>
      <c r="U51" s="14">
        <v>0.99044585987261102</v>
      </c>
      <c r="V51" s="14">
        <v>0</v>
      </c>
      <c r="W51" s="14">
        <v>0.54458598726114604</v>
      </c>
      <c r="X51" s="14"/>
      <c r="Y51" s="14">
        <v>0.984076433121019</v>
      </c>
      <c r="Z51" s="14">
        <v>0.87791932059447897</v>
      </c>
      <c r="AA51" s="14">
        <v>0.66985138004246203</v>
      </c>
      <c r="AB51" s="5">
        <v>2</v>
      </c>
      <c r="AC51" s="5">
        <v>2</v>
      </c>
      <c r="AD51" s="5">
        <v>0</v>
      </c>
      <c r="AE51" s="5">
        <v>2</v>
      </c>
      <c r="AF51" s="5">
        <v>0</v>
      </c>
      <c r="AG51" s="5">
        <v>1</v>
      </c>
      <c r="AH51" s="5">
        <v>2</v>
      </c>
      <c r="AI51" s="5">
        <v>2</v>
      </c>
      <c r="AJ51" s="5">
        <v>2</v>
      </c>
      <c r="AK51" s="5">
        <v>1</v>
      </c>
      <c r="AL51" s="5">
        <v>14</v>
      </c>
    </row>
    <row r="52" spans="1:38" x14ac:dyDescent="0.3">
      <c r="A52" s="3">
        <v>1903835</v>
      </c>
      <c r="B52" s="3" t="s">
        <v>1179</v>
      </c>
      <c r="C52" s="3" t="s">
        <v>1180</v>
      </c>
      <c r="D52" s="3" t="s">
        <v>91</v>
      </c>
      <c r="E52" s="10">
        <v>169</v>
      </c>
      <c r="F52" s="11" t="s">
        <v>1181</v>
      </c>
      <c r="G52" s="12" t="s">
        <v>1182</v>
      </c>
      <c r="H52" s="13">
        <v>62656</v>
      </c>
      <c r="I52" s="12">
        <v>0.11699999999999899</v>
      </c>
      <c r="J52" s="12">
        <v>0.180722891566265</v>
      </c>
      <c r="K52" s="12">
        <v>6.0240963855421603E-2</v>
      </c>
      <c r="L52" s="12">
        <v>4.4999999999999998E-2</v>
      </c>
      <c r="M52" s="12">
        <v>0.28999999999999998</v>
      </c>
      <c r="N52" s="12">
        <v>-8.6486486486486394E-2</v>
      </c>
      <c r="O52" s="12">
        <v>0.36363636363636298</v>
      </c>
      <c r="P52" s="12">
        <v>3.4883720930232502E-2</v>
      </c>
      <c r="Q52" s="12">
        <v>0.14457831325301199</v>
      </c>
      <c r="R52" s="14">
        <v>0.40507726269315603</v>
      </c>
      <c r="S52" s="14">
        <v>0.62101910828025397</v>
      </c>
      <c r="T52" s="14">
        <v>0.87791932059447897</v>
      </c>
      <c r="U52" s="14">
        <v>0.73460721868365098</v>
      </c>
      <c r="V52" s="14">
        <v>0.74255319148936105</v>
      </c>
      <c r="W52" s="14">
        <v>0.234607218683651</v>
      </c>
      <c r="X52" s="14"/>
      <c r="Y52" s="14">
        <v>0.210191082802547</v>
      </c>
      <c r="Z52" s="14">
        <v>0.184713375796178</v>
      </c>
      <c r="AA52" s="14">
        <v>0.29723991507430902</v>
      </c>
      <c r="AB52" s="5">
        <v>1</v>
      </c>
      <c r="AC52" s="5">
        <v>1</v>
      </c>
      <c r="AD52" s="5">
        <v>2</v>
      </c>
      <c r="AE52" s="5">
        <v>2</v>
      </c>
      <c r="AF52" s="5">
        <v>2</v>
      </c>
      <c r="AG52" s="5">
        <v>0</v>
      </c>
      <c r="AH52" s="5">
        <v>2</v>
      </c>
      <c r="AI52" s="5">
        <v>0</v>
      </c>
      <c r="AJ52" s="5">
        <v>0</v>
      </c>
      <c r="AK52" s="5">
        <v>0</v>
      </c>
      <c r="AL52" s="5">
        <v>10</v>
      </c>
    </row>
    <row r="53" spans="1:38" x14ac:dyDescent="0.3">
      <c r="A53" s="3">
        <v>1935220</v>
      </c>
      <c r="B53" s="3" t="s">
        <v>1920</v>
      </c>
      <c r="C53" s="3" t="s">
        <v>1921</v>
      </c>
      <c r="D53" s="3" t="s">
        <v>415</v>
      </c>
      <c r="E53" s="10">
        <v>165</v>
      </c>
      <c r="F53" s="11" t="s">
        <v>1053</v>
      </c>
      <c r="G53" s="12" t="s">
        <v>1054</v>
      </c>
      <c r="H53" s="13">
        <v>61607</v>
      </c>
      <c r="I53" s="12">
        <v>0.128</v>
      </c>
      <c r="J53" s="12">
        <v>5.2631578947368397E-2</v>
      </c>
      <c r="K53" s="12">
        <v>3.5087719298245598E-2</v>
      </c>
      <c r="L53" s="12">
        <v>0.14599999999999999</v>
      </c>
      <c r="M53" s="12">
        <v>0.21299999999999999</v>
      </c>
      <c r="N53" s="12">
        <v>-4.6242774566473903E-2</v>
      </c>
      <c r="O53" s="12">
        <v>0.27272727272727199</v>
      </c>
      <c r="P53" s="12">
        <v>0</v>
      </c>
      <c r="Q53" s="12">
        <v>0.157894736842105</v>
      </c>
      <c r="R53" s="14">
        <v>0.37969094922737301</v>
      </c>
      <c r="S53" s="14">
        <v>0.67834394904458595</v>
      </c>
      <c r="T53" s="14">
        <v>0.25159235668789798</v>
      </c>
      <c r="U53" s="14">
        <v>0.47027600849256901</v>
      </c>
      <c r="V53" s="14">
        <v>0.97127659574467995</v>
      </c>
      <c r="W53" s="14">
        <v>4.7770700636942602E-2</v>
      </c>
      <c r="X53" s="14"/>
      <c r="Y53" s="14">
        <v>7.6433121019108194E-2</v>
      </c>
      <c r="Z53" s="14">
        <v>0</v>
      </c>
      <c r="AA53" s="14">
        <v>0.38110403397027598</v>
      </c>
      <c r="AB53" s="5">
        <v>1</v>
      </c>
      <c r="AC53" s="5">
        <v>2</v>
      </c>
      <c r="AD53" s="5">
        <v>0</v>
      </c>
      <c r="AE53" s="5">
        <v>1</v>
      </c>
      <c r="AF53" s="5">
        <v>2</v>
      </c>
      <c r="AG53" s="5">
        <v>0</v>
      </c>
      <c r="AH53" s="5">
        <v>1</v>
      </c>
      <c r="AI53" s="5">
        <v>0</v>
      </c>
      <c r="AJ53" s="5">
        <v>0</v>
      </c>
      <c r="AK53" s="5">
        <v>1</v>
      </c>
      <c r="AL53" s="5">
        <v>8</v>
      </c>
    </row>
    <row r="54" spans="1:38" x14ac:dyDescent="0.3">
      <c r="A54" s="3">
        <v>1931845</v>
      </c>
      <c r="B54" s="3" t="s">
        <v>1834</v>
      </c>
      <c r="C54" s="3" t="s">
        <v>1835</v>
      </c>
      <c r="D54" s="3" t="s">
        <v>373</v>
      </c>
      <c r="E54" s="10">
        <v>76</v>
      </c>
      <c r="F54" s="11" t="s">
        <v>279</v>
      </c>
      <c r="G54" s="12" t="s">
        <v>1155</v>
      </c>
      <c r="H54" s="13">
        <v>78750</v>
      </c>
      <c r="I54" s="12">
        <v>8.5000000000000006E-2</v>
      </c>
      <c r="J54" s="12">
        <v>0</v>
      </c>
      <c r="K54" s="12">
        <v>0</v>
      </c>
      <c r="L54" s="12">
        <v>3.4000000000000002E-2</v>
      </c>
      <c r="M54" s="12">
        <v>0.31</v>
      </c>
      <c r="N54" s="12">
        <v>-3.7974683544303799E-2</v>
      </c>
      <c r="O54" s="12">
        <v>0.52777777777777701</v>
      </c>
      <c r="P54" s="12">
        <v>0</v>
      </c>
      <c r="Q54" s="12">
        <v>0.22222222222222199</v>
      </c>
      <c r="R54" s="14">
        <v>0.75386313465783605</v>
      </c>
      <c r="S54" s="14">
        <v>0.44055201698513802</v>
      </c>
      <c r="T54" s="14">
        <v>0</v>
      </c>
      <c r="U54" s="14">
        <v>0</v>
      </c>
      <c r="V54" s="14">
        <v>0.64361702127659504</v>
      </c>
      <c r="W54" s="14">
        <v>0.30997876857749401</v>
      </c>
      <c r="X54" s="14"/>
      <c r="Y54" s="14">
        <v>0.71443736730360896</v>
      </c>
      <c r="Z54" s="14">
        <v>0</v>
      </c>
      <c r="AA54" s="14">
        <v>0.70276008492568998</v>
      </c>
      <c r="AB54" s="5">
        <v>0</v>
      </c>
      <c r="AC54" s="5">
        <v>1</v>
      </c>
      <c r="AD54" s="5">
        <v>0</v>
      </c>
      <c r="AE54" s="5">
        <v>0</v>
      </c>
      <c r="AF54" s="5">
        <v>1</v>
      </c>
      <c r="AG54" s="5">
        <v>0</v>
      </c>
      <c r="AH54" s="5">
        <v>1</v>
      </c>
      <c r="AI54" s="5">
        <v>2</v>
      </c>
      <c r="AJ54" s="5">
        <v>0</v>
      </c>
      <c r="AK54" s="5">
        <v>2</v>
      </c>
      <c r="AL54" s="5">
        <v>7</v>
      </c>
    </row>
    <row r="55" spans="1:38" x14ac:dyDescent="0.3">
      <c r="A55" s="3">
        <v>1977745</v>
      </c>
      <c r="B55" s="3" t="s">
        <v>2844</v>
      </c>
      <c r="C55" s="3" t="s">
        <v>2845</v>
      </c>
      <c r="D55" s="3" t="s">
        <v>876</v>
      </c>
      <c r="E55" s="10">
        <v>495</v>
      </c>
      <c r="F55" s="11" t="s">
        <v>1344</v>
      </c>
      <c r="G55" s="12" t="s">
        <v>1345</v>
      </c>
      <c r="H55" s="13">
        <v>61250</v>
      </c>
      <c r="I55" s="12">
        <v>7.4999999999999997E-2</v>
      </c>
      <c r="J55" s="12">
        <v>7.4626865671641701E-2</v>
      </c>
      <c r="K55" s="12">
        <v>7.4626865671641703E-3</v>
      </c>
      <c r="L55" s="12">
        <v>4.2999999999999997E-2</v>
      </c>
      <c r="M55" s="12">
        <v>0.376</v>
      </c>
      <c r="N55" s="12">
        <v>-1.39442231075697E-2</v>
      </c>
      <c r="O55" s="12">
        <v>0.43799472295514502</v>
      </c>
      <c r="P55" s="12">
        <v>0.178343949044585</v>
      </c>
      <c r="Q55" s="12">
        <v>0.171641791044776</v>
      </c>
      <c r="R55" s="14">
        <v>0.36865342163355402</v>
      </c>
      <c r="S55" s="14">
        <v>0.38110403397027598</v>
      </c>
      <c r="T55" s="14">
        <v>0.39596602972399098</v>
      </c>
      <c r="U55" s="14">
        <v>0.15605095541401201</v>
      </c>
      <c r="V55" s="14">
        <v>0.73404255319148903</v>
      </c>
      <c r="W55" s="14">
        <v>0.62101910828025397</v>
      </c>
      <c r="X55" s="14"/>
      <c r="Y55" s="14">
        <v>0.44373673036093397</v>
      </c>
      <c r="Z55" s="14">
        <v>0.80891719745222901</v>
      </c>
      <c r="AA55" s="14">
        <v>0.45647558386411802</v>
      </c>
      <c r="AB55" s="5">
        <v>1</v>
      </c>
      <c r="AC55" s="5">
        <v>1</v>
      </c>
      <c r="AD55" s="5">
        <v>1</v>
      </c>
      <c r="AE55" s="5">
        <v>0</v>
      </c>
      <c r="AF55" s="5">
        <v>2</v>
      </c>
      <c r="AG55" s="5">
        <v>1</v>
      </c>
      <c r="AH55" s="5">
        <v>1</v>
      </c>
      <c r="AI55" s="5">
        <v>1</v>
      </c>
      <c r="AJ55" s="5">
        <v>2</v>
      </c>
      <c r="AK55" s="5">
        <v>1</v>
      </c>
      <c r="AL55" s="5">
        <v>11</v>
      </c>
    </row>
    <row r="56" spans="1:38" x14ac:dyDescent="0.3">
      <c r="A56" s="3">
        <v>1952860</v>
      </c>
      <c r="B56" s="3" t="s">
        <v>2306</v>
      </c>
      <c r="C56" s="3" t="s">
        <v>2307</v>
      </c>
      <c r="D56" s="3" t="s">
        <v>608</v>
      </c>
      <c r="E56" s="10">
        <v>2678</v>
      </c>
      <c r="F56" s="11" t="s">
        <v>1648</v>
      </c>
      <c r="G56" s="12" t="s">
        <v>1649</v>
      </c>
      <c r="H56" s="13">
        <v>71818</v>
      </c>
      <c r="I56" s="12">
        <v>9.6999999999999906E-2</v>
      </c>
      <c r="J56" s="12">
        <v>0.129296235679214</v>
      </c>
      <c r="K56" s="12">
        <v>6.1374795417348603E-2</v>
      </c>
      <c r="L56" s="12">
        <v>3.3000000000000002E-2</v>
      </c>
      <c r="M56" s="12">
        <v>0.34499999999999997</v>
      </c>
      <c r="N56" s="12">
        <v>-5.6377730796335401E-2</v>
      </c>
      <c r="O56" s="12">
        <v>0.46907756813417101</v>
      </c>
      <c r="P56" s="12">
        <v>0.11062590975254701</v>
      </c>
      <c r="Q56" s="12">
        <v>0.17184942716857601</v>
      </c>
      <c r="R56" s="14">
        <v>0.61920529801324498</v>
      </c>
      <c r="S56" s="14">
        <v>0.51380042462844999</v>
      </c>
      <c r="T56" s="14">
        <v>0.68789808917197404</v>
      </c>
      <c r="U56" s="14">
        <v>0.74734607218683602</v>
      </c>
      <c r="V56" s="14">
        <v>0.626595744680851</v>
      </c>
      <c r="W56" s="14">
        <v>0.46921443736730301</v>
      </c>
      <c r="X56" s="14"/>
      <c r="Y56" s="14">
        <v>0.55095541401273795</v>
      </c>
      <c r="Z56" s="14">
        <v>0.57643312101910804</v>
      </c>
      <c r="AA56" s="14">
        <v>0.45753715498938402</v>
      </c>
      <c r="AB56" s="5">
        <v>1</v>
      </c>
      <c r="AC56" s="5">
        <v>1</v>
      </c>
      <c r="AD56" s="5">
        <v>2</v>
      </c>
      <c r="AE56" s="5">
        <v>2</v>
      </c>
      <c r="AF56" s="5">
        <v>1</v>
      </c>
      <c r="AG56" s="5">
        <v>1</v>
      </c>
      <c r="AH56" s="5">
        <v>1</v>
      </c>
      <c r="AI56" s="5">
        <v>1</v>
      </c>
      <c r="AJ56" s="5">
        <v>1</v>
      </c>
      <c r="AK56" s="5">
        <v>1</v>
      </c>
      <c r="AL56" s="5">
        <v>12</v>
      </c>
    </row>
    <row r="57" spans="1:38" x14ac:dyDescent="0.3">
      <c r="A57" s="3">
        <v>1984180</v>
      </c>
      <c r="B57" s="3" t="s">
        <v>2994</v>
      </c>
      <c r="C57" s="3" t="s">
        <v>2995</v>
      </c>
      <c r="D57" s="3" t="s">
        <v>950</v>
      </c>
      <c r="E57" s="10">
        <v>192</v>
      </c>
      <c r="F57" s="11" t="s">
        <v>329</v>
      </c>
      <c r="G57" s="12" t="s">
        <v>1140</v>
      </c>
      <c r="H57" s="13">
        <v>53750</v>
      </c>
      <c r="I57" s="12">
        <v>0.35099999999999998</v>
      </c>
      <c r="J57" s="12">
        <v>0.256410256410256</v>
      </c>
      <c r="K57" s="12">
        <v>0.128205128205128</v>
      </c>
      <c r="L57" s="12">
        <v>2.5999999999999999E-2</v>
      </c>
      <c r="M57" s="12">
        <v>0.49299999999999999</v>
      </c>
      <c r="N57" s="12">
        <v>-9.0047393364928896E-2</v>
      </c>
      <c r="O57" s="12">
        <v>0.64122137404580104</v>
      </c>
      <c r="P57" s="12">
        <v>0.127906976744186</v>
      </c>
      <c r="Q57" s="12">
        <v>0.29487179487179399</v>
      </c>
      <c r="R57" s="14">
        <v>0.18874172185430399</v>
      </c>
      <c r="S57" s="14">
        <v>0.98726114649681496</v>
      </c>
      <c r="T57" s="14">
        <v>0.96284501061571104</v>
      </c>
      <c r="U57" s="14">
        <v>0.952229299363057</v>
      </c>
      <c r="V57" s="14">
        <v>0.54468085106382902</v>
      </c>
      <c r="W57" s="14">
        <v>0.90658174097664501</v>
      </c>
      <c r="X57" s="14"/>
      <c r="Y57" s="14">
        <v>0.93949044585987196</v>
      </c>
      <c r="Z57" s="14">
        <v>0.64649681528662395</v>
      </c>
      <c r="AA57" s="14">
        <v>0.91188959660297197</v>
      </c>
      <c r="AB57" s="5">
        <v>2</v>
      </c>
      <c r="AC57" s="5">
        <v>2</v>
      </c>
      <c r="AD57" s="5">
        <v>2</v>
      </c>
      <c r="AE57" s="5">
        <v>2</v>
      </c>
      <c r="AF57" s="5">
        <v>1</v>
      </c>
      <c r="AG57" s="5">
        <v>2</v>
      </c>
      <c r="AH57" s="5">
        <v>2</v>
      </c>
      <c r="AI57" s="5">
        <v>2</v>
      </c>
      <c r="AJ57" s="5">
        <v>1</v>
      </c>
      <c r="AK57" s="5">
        <v>2</v>
      </c>
      <c r="AL57" s="5">
        <v>18</v>
      </c>
    </row>
    <row r="58" spans="1:38" x14ac:dyDescent="0.3">
      <c r="A58" s="3">
        <v>1957720</v>
      </c>
      <c r="B58" s="3" t="s">
        <v>2416</v>
      </c>
      <c r="C58" s="3" t="s">
        <v>2417</v>
      </c>
      <c r="D58" s="3" t="s">
        <v>662</v>
      </c>
      <c r="E58" s="10">
        <v>466</v>
      </c>
      <c r="F58" s="11" t="s">
        <v>116</v>
      </c>
      <c r="G58" s="12" t="s">
        <v>1166</v>
      </c>
      <c r="H58" s="13">
        <v>76667</v>
      </c>
      <c r="I58" s="12">
        <v>7.9000000000000001E-2</v>
      </c>
      <c r="J58" s="12">
        <v>9.7345132743362803E-2</v>
      </c>
      <c r="K58" s="12">
        <v>4.4247787610619399E-2</v>
      </c>
      <c r="L58" s="12">
        <v>0.01</v>
      </c>
      <c r="M58" s="12">
        <v>0.32400000000000001</v>
      </c>
      <c r="N58" s="12">
        <v>-0.14495412844036601</v>
      </c>
      <c r="O58" s="12">
        <v>0.44417475728155298</v>
      </c>
      <c r="P58" s="12">
        <v>9.5833333333333298E-2</v>
      </c>
      <c r="Q58" s="12">
        <v>0.20796460176991099</v>
      </c>
      <c r="R58" s="14">
        <v>0.71964679911699703</v>
      </c>
      <c r="S58" s="14">
        <v>0.402335456475583</v>
      </c>
      <c r="T58" s="14">
        <v>0.52653927813163404</v>
      </c>
      <c r="U58" s="14">
        <v>0.58704883227176197</v>
      </c>
      <c r="V58" s="14">
        <v>0.3</v>
      </c>
      <c r="W58" s="14">
        <v>0.37261146496815201</v>
      </c>
      <c r="X58" s="14"/>
      <c r="Y58" s="14">
        <v>0.46602972399150699</v>
      </c>
      <c r="Z58" s="14">
        <v>0.49575371549893799</v>
      </c>
      <c r="AA58" s="14">
        <v>0.63375796178343902</v>
      </c>
      <c r="AB58" s="5">
        <v>0</v>
      </c>
      <c r="AC58" s="5">
        <v>1</v>
      </c>
      <c r="AD58" s="5">
        <v>1</v>
      </c>
      <c r="AE58" s="5">
        <v>1</v>
      </c>
      <c r="AF58" s="5">
        <v>0</v>
      </c>
      <c r="AG58" s="5">
        <v>1</v>
      </c>
      <c r="AH58" s="5">
        <v>2</v>
      </c>
      <c r="AI58" s="5">
        <v>1</v>
      </c>
      <c r="AJ58" s="5">
        <v>1</v>
      </c>
      <c r="AK58" s="5">
        <v>1</v>
      </c>
      <c r="AL58" s="5">
        <v>9</v>
      </c>
    </row>
    <row r="59" spans="1:38" x14ac:dyDescent="0.3">
      <c r="A59" s="3">
        <v>1968250</v>
      </c>
      <c r="B59" s="3" t="s">
        <v>2640</v>
      </c>
      <c r="C59" s="3" t="s">
        <v>2641</v>
      </c>
      <c r="D59" s="3" t="s">
        <v>773</v>
      </c>
      <c r="E59" s="10">
        <v>1071</v>
      </c>
      <c r="F59" s="11" t="s">
        <v>1454</v>
      </c>
      <c r="G59" s="12" t="s">
        <v>1455</v>
      </c>
      <c r="H59" s="13">
        <v>60982</v>
      </c>
      <c r="I59" s="12">
        <v>0.14799999999999999</v>
      </c>
      <c r="J59" s="12">
        <v>2.7295285359801399E-2</v>
      </c>
      <c r="K59" s="12">
        <v>9.1811414392059504E-2</v>
      </c>
      <c r="L59" s="12">
        <v>8.9999999999999993E-3</v>
      </c>
      <c r="M59" s="12">
        <v>0.40799999999999997</v>
      </c>
      <c r="N59" s="12">
        <v>3.0798845043310801E-2</v>
      </c>
      <c r="O59" s="12">
        <v>0.51145038167938905</v>
      </c>
      <c r="P59" s="12">
        <v>7.0588235294117604E-2</v>
      </c>
      <c r="Q59" s="12">
        <v>0.119106699751861</v>
      </c>
      <c r="R59" s="14">
        <v>0.358719646799117</v>
      </c>
      <c r="S59" s="14">
        <v>0.76539278131634803</v>
      </c>
      <c r="T59" s="14">
        <v>0.129511677282377</v>
      </c>
      <c r="U59" s="14">
        <v>0.88110403397027603</v>
      </c>
      <c r="V59" s="14">
        <v>0.28829787234042498</v>
      </c>
      <c r="W59" s="14">
        <v>0.743099787685774</v>
      </c>
      <c r="X59" s="14"/>
      <c r="Y59" s="14">
        <v>0.66985138004246203</v>
      </c>
      <c r="Z59" s="14">
        <v>0.370488322717622</v>
      </c>
      <c r="AA59" s="14">
        <v>0.194267515923566</v>
      </c>
      <c r="AB59" s="5">
        <v>1</v>
      </c>
      <c r="AC59" s="5">
        <v>2</v>
      </c>
      <c r="AD59" s="5">
        <v>0</v>
      </c>
      <c r="AE59" s="5">
        <v>2</v>
      </c>
      <c r="AF59" s="5">
        <v>0</v>
      </c>
      <c r="AG59" s="5">
        <v>2</v>
      </c>
      <c r="AH59" s="5">
        <v>0</v>
      </c>
      <c r="AI59" s="5">
        <v>1</v>
      </c>
      <c r="AJ59" s="5">
        <v>1</v>
      </c>
      <c r="AK59" s="5">
        <v>0</v>
      </c>
      <c r="AL59" s="5">
        <v>9</v>
      </c>
    </row>
    <row r="60" spans="1:38" x14ac:dyDescent="0.3">
      <c r="A60" s="3">
        <v>1977790</v>
      </c>
      <c r="B60" s="3" t="s">
        <v>2846</v>
      </c>
      <c r="C60" s="3" t="s">
        <v>2847</v>
      </c>
      <c r="D60" s="3" t="s">
        <v>877</v>
      </c>
      <c r="E60" s="10">
        <v>181</v>
      </c>
      <c r="F60" s="11" t="s">
        <v>437</v>
      </c>
      <c r="G60" s="12" t="s">
        <v>1298</v>
      </c>
      <c r="H60" s="13">
        <v>57305</v>
      </c>
      <c r="I60" s="12">
        <v>0.315</v>
      </c>
      <c r="J60" s="12">
        <v>0.30769230769230699</v>
      </c>
      <c r="K60" s="12">
        <v>8.5470085470085392E-3</v>
      </c>
      <c r="L60" s="12">
        <v>9.8000000000000004E-2</v>
      </c>
      <c r="M60" s="12">
        <v>0.46399999999999902</v>
      </c>
      <c r="N60" s="12">
        <v>-2.68817204301075E-2</v>
      </c>
      <c r="O60" s="12">
        <v>0.62987012987012903</v>
      </c>
      <c r="P60" s="12">
        <v>6.4000000000000001E-2</v>
      </c>
      <c r="Q60" s="12">
        <v>0.427350427350427</v>
      </c>
      <c r="R60" s="14">
        <v>0.26710816777041901</v>
      </c>
      <c r="S60" s="14">
        <v>0.97558386411889597</v>
      </c>
      <c r="T60" s="14">
        <v>0.98089171974522205</v>
      </c>
      <c r="U60" s="14">
        <v>0.161358811040339</v>
      </c>
      <c r="V60" s="14">
        <v>0.94361702127659497</v>
      </c>
      <c r="W60" s="14">
        <v>0.86730360934182504</v>
      </c>
      <c r="X60" s="14"/>
      <c r="Y60" s="14">
        <v>0.918259023354564</v>
      </c>
      <c r="Z60" s="14">
        <v>0.33545647558386399</v>
      </c>
      <c r="AA60" s="14">
        <v>0.99575371549893799</v>
      </c>
      <c r="AB60" s="5">
        <v>2</v>
      </c>
      <c r="AC60" s="5">
        <v>2</v>
      </c>
      <c r="AD60" s="5">
        <v>2</v>
      </c>
      <c r="AE60" s="5">
        <v>0</v>
      </c>
      <c r="AF60" s="5">
        <v>2</v>
      </c>
      <c r="AG60" s="5">
        <v>2</v>
      </c>
      <c r="AH60" s="5">
        <v>1</v>
      </c>
      <c r="AI60" s="5">
        <v>2</v>
      </c>
      <c r="AJ60" s="5">
        <v>1</v>
      </c>
      <c r="AK60" s="5">
        <v>2</v>
      </c>
      <c r="AL60" s="5">
        <v>16</v>
      </c>
    </row>
    <row r="61" spans="1:38" x14ac:dyDescent="0.3">
      <c r="A61" s="3">
        <v>1908650</v>
      </c>
      <c r="B61" s="3" t="s">
        <v>1330</v>
      </c>
      <c r="C61" s="3" t="s">
        <v>1331</v>
      </c>
      <c r="D61" s="3" t="s">
        <v>147</v>
      </c>
      <c r="E61" s="10">
        <v>294</v>
      </c>
      <c r="F61" s="11" t="s">
        <v>1119</v>
      </c>
      <c r="G61" s="12" t="s">
        <v>1120</v>
      </c>
      <c r="H61" s="13">
        <v>86458</v>
      </c>
      <c r="I61" s="12">
        <v>4.8000000000000001E-2</v>
      </c>
      <c r="J61" s="12">
        <v>0.16</v>
      </c>
      <c r="K61" s="12">
        <v>1.6E-2</v>
      </c>
      <c r="L61" s="12">
        <v>3.9E-2</v>
      </c>
      <c r="M61" s="12">
        <v>0.16</v>
      </c>
      <c r="N61" s="12">
        <v>-8.6956521739130405E-2</v>
      </c>
      <c r="O61" s="12">
        <v>0.38725490196078399</v>
      </c>
      <c r="P61" s="12">
        <v>0.119402985074626</v>
      </c>
      <c r="Q61" s="12">
        <v>0.152</v>
      </c>
      <c r="R61" s="14">
        <v>0.85209713024282496</v>
      </c>
      <c r="S61" s="14">
        <v>0.20382165605095501</v>
      </c>
      <c r="T61" s="14">
        <v>0.80997876857749396</v>
      </c>
      <c r="U61" s="14">
        <v>0.23142250530785499</v>
      </c>
      <c r="V61" s="14">
        <v>0.69468085106382904</v>
      </c>
      <c r="W61" s="14">
        <v>7.43099787685774E-3</v>
      </c>
      <c r="X61" s="14"/>
      <c r="Y61" s="14">
        <v>0.273885350318471</v>
      </c>
      <c r="Z61" s="14">
        <v>0.61040339702760005</v>
      </c>
      <c r="AA61" s="14">
        <v>0.339702760084925</v>
      </c>
      <c r="AB61" s="5">
        <v>0</v>
      </c>
      <c r="AC61" s="5">
        <v>0</v>
      </c>
      <c r="AD61" s="5">
        <v>2</v>
      </c>
      <c r="AE61" s="5">
        <v>0</v>
      </c>
      <c r="AF61" s="5">
        <v>2</v>
      </c>
      <c r="AG61" s="5">
        <v>0</v>
      </c>
      <c r="AH61" s="5">
        <v>2</v>
      </c>
      <c r="AI61" s="5">
        <v>0</v>
      </c>
      <c r="AJ61" s="5">
        <v>1</v>
      </c>
      <c r="AK61" s="5">
        <v>1</v>
      </c>
      <c r="AL61" s="5">
        <v>8</v>
      </c>
    </row>
    <row r="62" spans="1:38" x14ac:dyDescent="0.3">
      <c r="A62" s="3">
        <v>1961815</v>
      </c>
      <c r="B62" s="3" t="s">
        <v>2498</v>
      </c>
      <c r="C62" s="3" t="s">
        <v>2499</v>
      </c>
      <c r="D62" s="3" t="s">
        <v>703</v>
      </c>
      <c r="E62" s="10">
        <v>221</v>
      </c>
      <c r="F62" s="11" t="s">
        <v>385</v>
      </c>
      <c r="G62" s="12" t="s">
        <v>1436</v>
      </c>
      <c r="H62" s="13">
        <v>63393</v>
      </c>
      <c r="I62" s="12">
        <v>6.2E-2</v>
      </c>
      <c r="J62" s="12">
        <v>0</v>
      </c>
      <c r="K62" s="12">
        <v>5.0505050505050497E-2</v>
      </c>
      <c r="L62" s="12">
        <v>0</v>
      </c>
      <c r="M62" s="12">
        <v>0.25</v>
      </c>
      <c r="N62" s="12">
        <v>-6.3559322033898302E-2</v>
      </c>
      <c r="O62" s="12">
        <v>0.53932584269662898</v>
      </c>
      <c r="P62" s="12">
        <v>9.1743119266054995E-2</v>
      </c>
      <c r="Q62" s="12">
        <v>0.10101010101010099</v>
      </c>
      <c r="R62" s="14">
        <v>0.42494481236203002</v>
      </c>
      <c r="S62" s="14">
        <v>0.28343949044585898</v>
      </c>
      <c r="T62" s="14">
        <v>0</v>
      </c>
      <c r="U62" s="14">
        <v>0.65605095541401204</v>
      </c>
      <c r="V62" s="14">
        <v>0</v>
      </c>
      <c r="W62" s="14">
        <v>0.113588110403397</v>
      </c>
      <c r="X62" s="14"/>
      <c r="Y62" s="14">
        <v>0.74734607218683602</v>
      </c>
      <c r="Z62" s="14">
        <v>0.47346072186836502</v>
      </c>
      <c r="AA62" s="14">
        <v>0.13588110403397</v>
      </c>
      <c r="AB62" s="5">
        <v>1</v>
      </c>
      <c r="AC62" s="5">
        <v>0</v>
      </c>
      <c r="AD62" s="5">
        <v>0</v>
      </c>
      <c r="AE62" s="5">
        <v>1</v>
      </c>
      <c r="AF62" s="5">
        <v>0</v>
      </c>
      <c r="AG62" s="5">
        <v>0</v>
      </c>
      <c r="AH62" s="5">
        <v>1</v>
      </c>
      <c r="AI62" s="5">
        <v>2</v>
      </c>
      <c r="AJ62" s="5">
        <v>1</v>
      </c>
      <c r="AK62" s="5">
        <v>0</v>
      </c>
      <c r="AL62" s="5">
        <v>6</v>
      </c>
    </row>
    <row r="63" spans="1:38" x14ac:dyDescent="0.3">
      <c r="A63" s="3">
        <v>1974955</v>
      </c>
      <c r="B63" s="3" t="s">
        <v>2788</v>
      </c>
      <c r="C63" s="3" t="s">
        <v>2789</v>
      </c>
      <c r="D63" s="3" t="s">
        <v>848</v>
      </c>
      <c r="E63" s="10">
        <v>81</v>
      </c>
      <c r="F63" s="11" t="s">
        <v>1181</v>
      </c>
      <c r="G63" s="12" t="s">
        <v>1182</v>
      </c>
      <c r="H63" s="13">
        <v>70500</v>
      </c>
      <c r="I63" s="12">
        <v>7.1999999999999995E-2</v>
      </c>
      <c r="J63" s="12">
        <v>0.214285714285714</v>
      </c>
      <c r="K63" s="12">
        <v>3.5714285714285698E-2</v>
      </c>
      <c r="L63" s="12">
        <v>0.22899999999999901</v>
      </c>
      <c r="M63" s="12">
        <v>0.25</v>
      </c>
      <c r="N63" s="12">
        <v>-0.35199999999999998</v>
      </c>
      <c r="O63" s="12">
        <v>0.54716981132075404</v>
      </c>
      <c r="P63" s="12">
        <v>0.15151515151515099</v>
      </c>
      <c r="Q63" s="12">
        <v>0.17857142857142799</v>
      </c>
      <c r="R63" s="14">
        <v>0.59271523178807906</v>
      </c>
      <c r="S63" s="14">
        <v>0.35987261146496802</v>
      </c>
      <c r="T63" s="14">
        <v>0.92250530785562601</v>
      </c>
      <c r="U63" s="14">
        <v>0.47876857749469198</v>
      </c>
      <c r="V63" s="14">
        <v>0.99361702127659501</v>
      </c>
      <c r="W63" s="14">
        <v>0.113588110403397</v>
      </c>
      <c r="X63" s="14"/>
      <c r="Y63" s="14">
        <v>0.76857749469214398</v>
      </c>
      <c r="Z63" s="14">
        <v>0.73142250530785502</v>
      </c>
      <c r="AA63" s="14">
        <v>0.49044585987261102</v>
      </c>
      <c r="AB63" s="5">
        <v>1</v>
      </c>
      <c r="AC63" s="5">
        <v>1</v>
      </c>
      <c r="AD63" s="5">
        <v>2</v>
      </c>
      <c r="AE63" s="5">
        <v>1</v>
      </c>
      <c r="AF63" s="5">
        <v>2</v>
      </c>
      <c r="AG63" s="5">
        <v>0</v>
      </c>
      <c r="AH63" s="5">
        <v>2</v>
      </c>
      <c r="AI63" s="5">
        <v>2</v>
      </c>
      <c r="AJ63" s="5">
        <v>2</v>
      </c>
      <c r="AK63" s="5">
        <v>1</v>
      </c>
      <c r="AL63" s="5">
        <v>14</v>
      </c>
    </row>
    <row r="64" spans="1:38" x14ac:dyDescent="0.3">
      <c r="A64" s="3">
        <v>1928245</v>
      </c>
      <c r="B64" s="3" t="s">
        <v>1757</v>
      </c>
      <c r="C64" s="3" t="s">
        <v>1758</v>
      </c>
      <c r="D64" s="3" t="s">
        <v>335</v>
      </c>
      <c r="E64" s="10">
        <v>636</v>
      </c>
      <c r="F64" s="11" t="s">
        <v>722</v>
      </c>
      <c r="G64" s="12" t="s">
        <v>1759</v>
      </c>
      <c r="H64" s="13">
        <v>54853</v>
      </c>
      <c r="I64" s="12">
        <v>0.108</v>
      </c>
      <c r="J64" s="12">
        <v>0.16935483870967699</v>
      </c>
      <c r="K64" s="12">
        <v>4.0322580645161199E-2</v>
      </c>
      <c r="L64" s="12">
        <v>4.4999999999999998E-2</v>
      </c>
      <c r="M64" s="12">
        <v>0.38</v>
      </c>
      <c r="N64" s="12">
        <v>7.9239302694136295E-3</v>
      </c>
      <c r="O64" s="12">
        <v>0.52261306532663299</v>
      </c>
      <c r="P64" s="12">
        <v>0.18421052631578899</v>
      </c>
      <c r="Q64" s="12">
        <v>0.18548387096774099</v>
      </c>
      <c r="R64" s="14">
        <v>0.21412803532008801</v>
      </c>
      <c r="S64" s="14">
        <v>0.57749469214437299</v>
      </c>
      <c r="T64" s="14">
        <v>0.83651804670912899</v>
      </c>
      <c r="U64" s="14">
        <v>0.54352441613588098</v>
      </c>
      <c r="V64" s="14">
        <v>0.74255319148936105</v>
      </c>
      <c r="W64" s="14">
        <v>0.63694267515923497</v>
      </c>
      <c r="X64" s="14"/>
      <c r="Y64" s="14">
        <v>0.70169851380042403</v>
      </c>
      <c r="Z64" s="14">
        <v>0.82590233545647496</v>
      </c>
      <c r="AA64" s="14">
        <v>0.52229299363057302</v>
      </c>
      <c r="AB64" s="5">
        <v>2</v>
      </c>
      <c r="AC64" s="5">
        <v>1</v>
      </c>
      <c r="AD64" s="5">
        <v>2</v>
      </c>
      <c r="AE64" s="5">
        <v>1</v>
      </c>
      <c r="AF64" s="5">
        <v>2</v>
      </c>
      <c r="AG64" s="5">
        <v>1</v>
      </c>
      <c r="AH64" s="5">
        <v>0</v>
      </c>
      <c r="AI64" s="5">
        <v>2</v>
      </c>
      <c r="AJ64" s="5">
        <v>2</v>
      </c>
      <c r="AK64" s="5">
        <v>1</v>
      </c>
      <c r="AL64" s="5">
        <v>14</v>
      </c>
    </row>
    <row r="65" spans="1:38" x14ac:dyDescent="0.3">
      <c r="A65" s="3">
        <v>1921360</v>
      </c>
      <c r="B65" s="3" t="s">
        <v>1610</v>
      </c>
      <c r="C65" s="3" t="s">
        <v>1611</v>
      </c>
      <c r="D65" s="3" t="s">
        <v>268</v>
      </c>
      <c r="E65" s="10">
        <v>146</v>
      </c>
      <c r="F65" s="11" t="s">
        <v>1612</v>
      </c>
      <c r="G65" s="12" t="s">
        <v>1613</v>
      </c>
      <c r="H65" s="13">
        <v>71250</v>
      </c>
      <c r="I65" s="12">
        <v>6.2E-2</v>
      </c>
      <c r="J65" s="12">
        <v>7.1428571428571397E-2</v>
      </c>
      <c r="K65" s="12">
        <v>7.1428571428571397E-2</v>
      </c>
      <c r="L65" s="12">
        <v>2.4E-2</v>
      </c>
      <c r="M65" s="12">
        <v>0.32799999999999901</v>
      </c>
      <c r="N65" s="12">
        <v>-0.21081081081080999</v>
      </c>
      <c r="O65" s="12">
        <v>0.56310679611650405</v>
      </c>
      <c r="P65" s="12">
        <v>0.2</v>
      </c>
      <c r="Q65" s="12">
        <v>0.19642857142857101</v>
      </c>
      <c r="R65" s="14">
        <v>0.60596026490066202</v>
      </c>
      <c r="S65" s="14">
        <v>0.28343949044585898</v>
      </c>
      <c r="T65" s="14">
        <v>0.37791932059447902</v>
      </c>
      <c r="U65" s="14">
        <v>0.80785562632696395</v>
      </c>
      <c r="V65" s="14">
        <v>0.50957446808510598</v>
      </c>
      <c r="W65" s="14">
        <v>0.386411889596603</v>
      </c>
      <c r="X65" s="14"/>
      <c r="Y65" s="14">
        <v>0.80997876857749396</v>
      </c>
      <c r="Z65" s="14">
        <v>0.84182590233545596</v>
      </c>
      <c r="AA65" s="14">
        <v>0.57324840764331197</v>
      </c>
      <c r="AB65" s="5">
        <v>1</v>
      </c>
      <c r="AC65" s="5">
        <v>0</v>
      </c>
      <c r="AD65" s="5">
        <v>1</v>
      </c>
      <c r="AE65" s="5">
        <v>2</v>
      </c>
      <c r="AF65" s="5">
        <v>1</v>
      </c>
      <c r="AG65" s="5">
        <v>1</v>
      </c>
      <c r="AH65" s="5">
        <v>2</v>
      </c>
      <c r="AI65" s="5">
        <v>2</v>
      </c>
      <c r="AJ65" s="5">
        <v>2</v>
      </c>
      <c r="AK65" s="5">
        <v>1</v>
      </c>
      <c r="AL65" s="5">
        <v>13</v>
      </c>
    </row>
    <row r="66" spans="1:38" x14ac:dyDescent="0.3">
      <c r="A66" s="3">
        <v>1975450</v>
      </c>
      <c r="B66" s="3" t="s">
        <v>2800</v>
      </c>
      <c r="C66" s="3" t="s">
        <v>2801</v>
      </c>
      <c r="D66" s="3" t="s">
        <v>854</v>
      </c>
      <c r="E66" s="10">
        <v>176</v>
      </c>
      <c r="F66" s="11" t="s">
        <v>633</v>
      </c>
      <c r="G66" s="12" t="s">
        <v>1163</v>
      </c>
      <c r="H66" s="13">
        <v>49500</v>
      </c>
      <c r="I66" s="12">
        <v>0.129</v>
      </c>
      <c r="J66" s="12">
        <v>0.115384615384615</v>
      </c>
      <c r="K66" s="12">
        <v>0.115384615384615</v>
      </c>
      <c r="L66" s="12">
        <v>0.151</v>
      </c>
      <c r="M66" s="12">
        <v>0.19699999999999901</v>
      </c>
      <c r="N66" s="12">
        <v>-0.10659898477157299</v>
      </c>
      <c r="O66" s="12">
        <v>0.56637168141592897</v>
      </c>
      <c r="P66" s="12">
        <v>0.05</v>
      </c>
      <c r="Q66" s="12">
        <v>0.128205128205128</v>
      </c>
      <c r="R66" s="14">
        <v>0.113686534216335</v>
      </c>
      <c r="S66" s="14">
        <v>0.68471337579617797</v>
      </c>
      <c r="T66" s="14">
        <v>0.61677282377919296</v>
      </c>
      <c r="U66" s="14">
        <v>0.92993630573248398</v>
      </c>
      <c r="V66" s="14">
        <v>0.97659574468085097</v>
      </c>
      <c r="W66" s="14">
        <v>2.7600849256900199E-2</v>
      </c>
      <c r="X66" s="14"/>
      <c r="Y66" s="14">
        <v>0.81422505307855597</v>
      </c>
      <c r="Z66" s="14">
        <v>0.25796178343949</v>
      </c>
      <c r="AA66" s="14">
        <v>0.23142250530785499</v>
      </c>
      <c r="AB66" s="5">
        <v>2</v>
      </c>
      <c r="AC66" s="5">
        <v>2</v>
      </c>
      <c r="AD66" s="5">
        <v>1</v>
      </c>
      <c r="AE66" s="5">
        <v>2</v>
      </c>
      <c r="AF66" s="5">
        <v>2</v>
      </c>
      <c r="AG66" s="5">
        <v>0</v>
      </c>
      <c r="AH66" s="5">
        <v>2</v>
      </c>
      <c r="AI66" s="5">
        <v>2</v>
      </c>
      <c r="AJ66" s="5">
        <v>0</v>
      </c>
      <c r="AK66" s="5">
        <v>0</v>
      </c>
      <c r="AL66" s="5">
        <v>13</v>
      </c>
    </row>
    <row r="67" spans="1:38" x14ac:dyDescent="0.3">
      <c r="A67" s="3">
        <v>1904960</v>
      </c>
      <c r="B67" s="3" t="s">
        <v>1223</v>
      </c>
      <c r="C67" s="3" t="s">
        <v>1224</v>
      </c>
      <c r="D67" s="3" t="s">
        <v>106</v>
      </c>
      <c r="E67" s="10">
        <v>405</v>
      </c>
      <c r="F67" s="11" t="s">
        <v>1196</v>
      </c>
      <c r="G67" s="12" t="s">
        <v>1197</v>
      </c>
      <c r="H67" s="13">
        <v>57250</v>
      </c>
      <c r="I67" s="12">
        <v>0.26700000000000002</v>
      </c>
      <c r="J67" s="12">
        <v>0.22222222222222199</v>
      </c>
      <c r="K67" s="12">
        <v>0.122807017543859</v>
      </c>
      <c r="L67" s="12">
        <v>4.7E-2</v>
      </c>
      <c r="M67" s="12">
        <v>0.373</v>
      </c>
      <c r="N67" s="12">
        <v>-0.14012738853503101</v>
      </c>
      <c r="O67" s="12">
        <v>0.57777777777777695</v>
      </c>
      <c r="P67" s="12">
        <v>0.19718309859154901</v>
      </c>
      <c r="Q67" s="12">
        <v>0.157894736842105</v>
      </c>
      <c r="R67" s="14">
        <v>0.266004415011037</v>
      </c>
      <c r="S67" s="14">
        <v>0.95541401273885296</v>
      </c>
      <c r="T67" s="14">
        <v>0.92993630573248398</v>
      </c>
      <c r="U67" s="14">
        <v>0.94373673036093397</v>
      </c>
      <c r="V67" s="14">
        <v>0.76063829787234005</v>
      </c>
      <c r="W67" s="14">
        <v>0.60721868365180398</v>
      </c>
      <c r="X67" s="14"/>
      <c r="Y67" s="14">
        <v>0.83545647558386404</v>
      </c>
      <c r="Z67" s="14">
        <v>0.83970276008492495</v>
      </c>
      <c r="AA67" s="14">
        <v>0.38110403397027598</v>
      </c>
      <c r="AB67" s="5">
        <v>2</v>
      </c>
      <c r="AC67" s="5">
        <v>2</v>
      </c>
      <c r="AD67" s="5">
        <v>2</v>
      </c>
      <c r="AE67" s="5">
        <v>2</v>
      </c>
      <c r="AF67" s="5">
        <v>2</v>
      </c>
      <c r="AG67" s="5">
        <v>1</v>
      </c>
      <c r="AH67" s="5">
        <v>2</v>
      </c>
      <c r="AI67" s="5">
        <v>2</v>
      </c>
      <c r="AJ67" s="5">
        <v>2</v>
      </c>
      <c r="AK67" s="5">
        <v>1</v>
      </c>
      <c r="AL67" s="5">
        <v>18</v>
      </c>
    </row>
    <row r="68" spans="1:38" x14ac:dyDescent="0.3">
      <c r="A68" s="3">
        <v>1944130</v>
      </c>
      <c r="B68" s="3" t="s">
        <v>2104</v>
      </c>
      <c r="C68" s="3" t="s">
        <v>2105</v>
      </c>
      <c r="D68" s="3" t="s">
        <v>507</v>
      </c>
      <c r="E68" s="10">
        <v>121</v>
      </c>
      <c r="F68" s="11" t="s">
        <v>1066</v>
      </c>
      <c r="G68" s="12" t="s">
        <v>1067</v>
      </c>
      <c r="H68" s="13">
        <v>33750</v>
      </c>
      <c r="I68" s="12">
        <v>0.107</v>
      </c>
      <c r="J68" s="12">
        <v>0.261538461538461</v>
      </c>
      <c r="K68" s="12">
        <v>0</v>
      </c>
      <c r="L68" s="12">
        <v>0</v>
      </c>
      <c r="M68" s="12">
        <v>0.57499999999999996</v>
      </c>
      <c r="N68" s="12">
        <v>-6.9230769230769207E-2</v>
      </c>
      <c r="O68" s="12">
        <v>0.60576923076922995</v>
      </c>
      <c r="P68" s="12">
        <v>0.26829268292682901</v>
      </c>
      <c r="Q68" s="12">
        <v>0.27692307692307599</v>
      </c>
      <c r="R68" s="14">
        <v>5.5187637969094901E-3</v>
      </c>
      <c r="S68" s="14">
        <v>0.56687898089171895</v>
      </c>
      <c r="T68" s="14">
        <v>0.96602972399150699</v>
      </c>
      <c r="U68" s="14">
        <v>0</v>
      </c>
      <c r="V68" s="14">
        <v>0</v>
      </c>
      <c r="W68" s="14">
        <v>0.96072186836518003</v>
      </c>
      <c r="X68" s="14"/>
      <c r="Y68" s="14">
        <v>0.88428874734607199</v>
      </c>
      <c r="Z68" s="14">
        <v>0.92356687898089096</v>
      </c>
      <c r="AA68" s="14">
        <v>0.86730360934182504</v>
      </c>
      <c r="AB68" s="5">
        <v>2</v>
      </c>
      <c r="AC68" s="5">
        <v>1</v>
      </c>
      <c r="AD68" s="5">
        <v>2</v>
      </c>
      <c r="AE68" s="5">
        <v>0</v>
      </c>
      <c r="AF68" s="5">
        <v>0</v>
      </c>
      <c r="AG68" s="5">
        <v>2</v>
      </c>
      <c r="AH68" s="5">
        <v>1</v>
      </c>
      <c r="AI68" s="5">
        <v>2</v>
      </c>
      <c r="AJ68" s="5">
        <v>2</v>
      </c>
      <c r="AK68" s="5">
        <v>2</v>
      </c>
      <c r="AL68" s="5">
        <v>14</v>
      </c>
    </row>
    <row r="69" spans="1:38" x14ac:dyDescent="0.3">
      <c r="A69" s="3">
        <v>1947010</v>
      </c>
      <c r="B69" s="3" t="s">
        <v>2164</v>
      </c>
      <c r="C69" s="3" t="s">
        <v>2165</v>
      </c>
      <c r="D69" s="3" t="s">
        <v>537</v>
      </c>
      <c r="E69" s="10">
        <v>250</v>
      </c>
      <c r="F69" s="11" t="s">
        <v>202</v>
      </c>
      <c r="G69" s="12" t="s">
        <v>1106</v>
      </c>
      <c r="H69" s="13">
        <v>52143</v>
      </c>
      <c r="I69" s="12">
        <v>0.191</v>
      </c>
      <c r="J69" s="12">
        <v>0.163793103448275</v>
      </c>
      <c r="K69" s="12">
        <v>6.0344827586206899E-2</v>
      </c>
      <c r="L69" s="12">
        <v>0.14000000000000001</v>
      </c>
      <c r="M69" s="12">
        <v>0.28100000000000003</v>
      </c>
      <c r="N69" s="12">
        <v>-0.131944444444444</v>
      </c>
      <c r="O69" s="12">
        <v>0.60439560439560402</v>
      </c>
      <c r="P69" s="12">
        <v>3.3333333333333298E-2</v>
      </c>
      <c r="Q69" s="12">
        <v>0.13793103448275801</v>
      </c>
      <c r="R69" s="14">
        <v>0.16335540838852</v>
      </c>
      <c r="S69" s="14">
        <v>0.870488322717622</v>
      </c>
      <c r="T69" s="14">
        <v>0.82696390658174102</v>
      </c>
      <c r="U69" s="14">
        <v>0.73779193205944704</v>
      </c>
      <c r="V69" s="14">
        <v>0.96808510638297796</v>
      </c>
      <c r="W69" s="14">
        <v>0.200636942675159</v>
      </c>
      <c r="X69" s="14"/>
      <c r="Y69" s="14">
        <v>0.88322717622080604</v>
      </c>
      <c r="Z69" s="14">
        <v>0.178343949044585</v>
      </c>
      <c r="AA69" s="14">
        <v>0.26963906581740898</v>
      </c>
      <c r="AB69" s="5">
        <v>2</v>
      </c>
      <c r="AC69" s="5">
        <v>2</v>
      </c>
      <c r="AD69" s="5">
        <v>2</v>
      </c>
      <c r="AE69" s="5">
        <v>2</v>
      </c>
      <c r="AF69" s="5">
        <v>2</v>
      </c>
      <c r="AG69" s="5">
        <v>0</v>
      </c>
      <c r="AH69" s="5">
        <v>2</v>
      </c>
      <c r="AI69" s="5">
        <v>2</v>
      </c>
      <c r="AJ69" s="5">
        <v>0</v>
      </c>
      <c r="AK69" s="5">
        <v>0</v>
      </c>
      <c r="AL69" s="5">
        <v>14</v>
      </c>
    </row>
    <row r="70" spans="1:38" x14ac:dyDescent="0.3">
      <c r="A70" s="3">
        <v>1945435</v>
      </c>
      <c r="B70" s="3" t="s">
        <v>2132</v>
      </c>
      <c r="C70" s="3" t="s">
        <v>2133</v>
      </c>
      <c r="D70" s="3" t="s">
        <v>521</v>
      </c>
      <c r="E70" s="10">
        <v>195</v>
      </c>
      <c r="F70" s="11" t="s">
        <v>1074</v>
      </c>
      <c r="G70" s="12" t="s">
        <v>1075</v>
      </c>
      <c r="H70" s="13">
        <v>50833</v>
      </c>
      <c r="I70" s="12">
        <v>0.20499999999999999</v>
      </c>
      <c r="J70" s="12">
        <v>0.17592592592592499</v>
      </c>
      <c r="K70" s="12">
        <v>2.77777777777777E-2</v>
      </c>
      <c r="L70" s="12">
        <v>5.7000000000000002E-2</v>
      </c>
      <c r="M70" s="12">
        <v>0.217</v>
      </c>
      <c r="N70" s="12">
        <v>-0.101382488479262</v>
      </c>
      <c r="O70" s="12">
        <v>0.52976190476190399</v>
      </c>
      <c r="P70" s="12">
        <v>6.08695652173913E-2</v>
      </c>
      <c r="Q70" s="12">
        <v>0.17592592592592499</v>
      </c>
      <c r="R70" s="14">
        <v>0.131346578366445</v>
      </c>
      <c r="S70" s="14">
        <v>0.88853503184713301</v>
      </c>
      <c r="T70" s="14">
        <v>0.85668789808917201</v>
      </c>
      <c r="U70" s="14">
        <v>0.37367303609341801</v>
      </c>
      <c r="V70" s="14">
        <v>0.83085106382978702</v>
      </c>
      <c r="W70" s="14">
        <v>5.30785562632696E-2</v>
      </c>
      <c r="X70" s="14"/>
      <c r="Y70" s="14">
        <v>0.72292993630573199</v>
      </c>
      <c r="Z70" s="14">
        <v>0.31422505307855603</v>
      </c>
      <c r="AA70" s="14">
        <v>0.47558386411889497</v>
      </c>
      <c r="AB70" s="5">
        <v>2</v>
      </c>
      <c r="AC70" s="5">
        <v>2</v>
      </c>
      <c r="AD70" s="5">
        <v>2</v>
      </c>
      <c r="AE70" s="5">
        <v>1</v>
      </c>
      <c r="AF70" s="5">
        <v>2</v>
      </c>
      <c r="AG70" s="5">
        <v>0</v>
      </c>
      <c r="AH70" s="5">
        <v>2</v>
      </c>
      <c r="AI70" s="5">
        <v>2</v>
      </c>
      <c r="AJ70" s="5">
        <v>0</v>
      </c>
      <c r="AK70" s="5">
        <v>1</v>
      </c>
      <c r="AL70" s="5">
        <v>14</v>
      </c>
    </row>
    <row r="71" spans="1:38" x14ac:dyDescent="0.3">
      <c r="A71" s="3">
        <v>1942330</v>
      </c>
      <c r="B71" s="3" t="s">
        <v>2056</v>
      </c>
      <c r="C71" s="3" t="s">
        <v>2057</v>
      </c>
      <c r="D71" s="3" t="s">
        <v>484</v>
      </c>
      <c r="E71" s="10">
        <v>229</v>
      </c>
      <c r="F71" s="11" t="s">
        <v>2058</v>
      </c>
      <c r="G71" s="12" t="s">
        <v>2059</v>
      </c>
      <c r="H71" s="13">
        <v>60625</v>
      </c>
      <c r="I71" s="12">
        <v>9.6000000000000002E-2</v>
      </c>
      <c r="J71" s="12">
        <v>0.17142857142857101</v>
      </c>
      <c r="K71" s="12">
        <v>9.5238095238095205E-2</v>
      </c>
      <c r="L71" s="12">
        <v>3.9E-2</v>
      </c>
      <c r="M71" s="12">
        <v>0.24399999999999999</v>
      </c>
      <c r="N71" s="12">
        <v>-0.19081272084805601</v>
      </c>
      <c r="O71" s="12">
        <v>0.53529411764705803</v>
      </c>
      <c r="P71" s="12">
        <v>0.11764705882352899</v>
      </c>
      <c r="Q71" s="12">
        <v>0.17142857142857101</v>
      </c>
      <c r="R71" s="14">
        <v>0.346578366445916</v>
      </c>
      <c r="S71" s="14">
        <v>0.51167728237791898</v>
      </c>
      <c r="T71" s="14">
        <v>0.84394904458598696</v>
      </c>
      <c r="U71" s="14">
        <v>0.89171974522292996</v>
      </c>
      <c r="V71" s="14">
        <v>0.69468085106382904</v>
      </c>
      <c r="W71" s="14">
        <v>9.76645435244161E-2</v>
      </c>
      <c r="X71" s="14"/>
      <c r="Y71" s="14">
        <v>0.74203821656050895</v>
      </c>
      <c r="Z71" s="14">
        <v>0.60191082802547702</v>
      </c>
      <c r="AA71" s="14">
        <v>0.451167728237791</v>
      </c>
      <c r="AB71" s="5">
        <v>1</v>
      </c>
      <c r="AC71" s="5">
        <v>1</v>
      </c>
      <c r="AD71" s="5">
        <v>2</v>
      </c>
      <c r="AE71" s="5">
        <v>2</v>
      </c>
      <c r="AF71" s="5">
        <v>2</v>
      </c>
      <c r="AG71" s="5">
        <v>0</v>
      </c>
      <c r="AH71" s="5">
        <v>2</v>
      </c>
      <c r="AI71" s="5">
        <v>2</v>
      </c>
      <c r="AJ71" s="5">
        <v>1</v>
      </c>
      <c r="AK71" s="5">
        <v>1</v>
      </c>
      <c r="AL71" s="5">
        <v>14</v>
      </c>
    </row>
    <row r="72" spans="1:38" x14ac:dyDescent="0.3">
      <c r="A72" s="3">
        <v>1905185</v>
      </c>
      <c r="B72" s="3" t="s">
        <v>1235</v>
      </c>
      <c r="C72" s="3" t="s">
        <v>1236</v>
      </c>
      <c r="D72" s="3" t="s">
        <v>110</v>
      </c>
      <c r="E72" s="10">
        <v>46</v>
      </c>
      <c r="F72" s="11" t="s">
        <v>134</v>
      </c>
      <c r="G72" s="12" t="s">
        <v>1237</v>
      </c>
      <c r="H72" s="13">
        <v>73750</v>
      </c>
      <c r="I72" s="12">
        <v>5.8999999999999997E-2</v>
      </c>
      <c r="J72" s="12">
        <v>6.25E-2</v>
      </c>
      <c r="K72" s="12">
        <v>0</v>
      </c>
      <c r="L72" s="12">
        <v>0</v>
      </c>
      <c r="M72" s="12">
        <v>0.34499999999999997</v>
      </c>
      <c r="N72" s="12">
        <v>-4.1666666666666602E-2</v>
      </c>
      <c r="O72" s="12">
        <v>0.407407407407407</v>
      </c>
      <c r="P72" s="12">
        <v>0.27272727272727199</v>
      </c>
      <c r="Q72" s="12">
        <v>0</v>
      </c>
      <c r="R72" s="14">
        <v>0.66556291390728395</v>
      </c>
      <c r="S72" s="14">
        <v>0.26645435244161297</v>
      </c>
      <c r="T72" s="14">
        <v>0.31953290870488299</v>
      </c>
      <c r="U72" s="14">
        <v>0</v>
      </c>
      <c r="V72" s="14">
        <v>0</v>
      </c>
      <c r="W72" s="14">
        <v>0.46921443736730301</v>
      </c>
      <c r="X72" s="14"/>
      <c r="Y72" s="14">
        <v>0.33014861995753703</v>
      </c>
      <c r="Z72" s="14">
        <v>0.93099787685774904</v>
      </c>
      <c r="AA72" s="14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1</v>
      </c>
      <c r="AJ72" s="5">
        <v>2</v>
      </c>
      <c r="AK72" s="5">
        <v>0</v>
      </c>
      <c r="AL72" s="5">
        <v>5</v>
      </c>
    </row>
    <row r="73" spans="1:38" x14ac:dyDescent="0.3">
      <c r="A73" s="3">
        <v>1987420</v>
      </c>
      <c r="B73" s="3" t="s">
        <v>3050</v>
      </c>
      <c r="C73" s="3" t="s">
        <v>3051</v>
      </c>
      <c r="D73" s="3" t="s">
        <v>978</v>
      </c>
      <c r="E73" s="10">
        <v>60</v>
      </c>
      <c r="F73" s="11" t="s">
        <v>1283</v>
      </c>
      <c r="G73" s="12" t="s">
        <v>1284</v>
      </c>
      <c r="H73" s="13">
        <v>83750</v>
      </c>
      <c r="I73" s="12">
        <v>5.2999999999999999E-2</v>
      </c>
      <c r="J73" s="12">
        <v>9.0909090909090898E-2</v>
      </c>
      <c r="K73" s="12">
        <v>0</v>
      </c>
      <c r="L73" s="12">
        <v>7.6999999999999999E-2</v>
      </c>
      <c r="M73" s="12">
        <v>0.29699999999999999</v>
      </c>
      <c r="N73" s="12">
        <v>-0.29411764705882298</v>
      </c>
      <c r="O73" s="12">
        <v>0.63888888888888795</v>
      </c>
      <c r="P73" s="12">
        <v>0</v>
      </c>
      <c r="Q73" s="12">
        <v>0.18181818181818099</v>
      </c>
      <c r="R73" s="14">
        <v>0.82008830022074997</v>
      </c>
      <c r="S73" s="14">
        <v>0.22929936305732401</v>
      </c>
      <c r="T73" s="14">
        <v>0.49044585987261102</v>
      </c>
      <c r="U73" s="14">
        <v>0</v>
      </c>
      <c r="V73" s="14">
        <v>0.9</v>
      </c>
      <c r="W73" s="14">
        <v>0.26539278131634803</v>
      </c>
      <c r="X73" s="14"/>
      <c r="Y73" s="14">
        <v>0.934182590233545</v>
      </c>
      <c r="Z73" s="14">
        <v>0</v>
      </c>
      <c r="AA73" s="14">
        <v>0.50212314225053001</v>
      </c>
      <c r="AB73" s="5">
        <v>0</v>
      </c>
      <c r="AC73" s="5">
        <v>0</v>
      </c>
      <c r="AD73" s="5">
        <v>1</v>
      </c>
      <c r="AE73" s="5">
        <v>0</v>
      </c>
      <c r="AF73" s="5">
        <v>2</v>
      </c>
      <c r="AG73" s="5">
        <v>0</v>
      </c>
      <c r="AH73" s="5">
        <v>2</v>
      </c>
      <c r="AI73" s="5">
        <v>2</v>
      </c>
      <c r="AJ73" s="5">
        <v>0</v>
      </c>
      <c r="AK73" s="5">
        <v>1</v>
      </c>
      <c r="AL73" s="5">
        <v>8</v>
      </c>
    </row>
    <row r="74" spans="1:38" x14ac:dyDescent="0.3">
      <c r="A74" s="3">
        <v>1980805</v>
      </c>
      <c r="B74" s="3" t="s">
        <v>2910</v>
      </c>
      <c r="C74" s="3" t="s">
        <v>2911</v>
      </c>
      <c r="D74" s="3" t="s">
        <v>909</v>
      </c>
      <c r="E74" s="10">
        <v>875</v>
      </c>
      <c r="F74" s="11" t="s">
        <v>2058</v>
      </c>
      <c r="G74" s="12" t="s">
        <v>2059</v>
      </c>
      <c r="H74" s="13">
        <v>74000</v>
      </c>
      <c r="I74" s="12">
        <v>0.223</v>
      </c>
      <c r="J74" s="12">
        <v>0.138121546961325</v>
      </c>
      <c r="K74" s="12">
        <v>2.48618784530386E-2</v>
      </c>
      <c r="L74" s="12">
        <v>1.2999999999999999E-2</v>
      </c>
      <c r="M74" s="12">
        <v>0.35</v>
      </c>
      <c r="N74" s="12">
        <v>-2.0156774916013399E-2</v>
      </c>
      <c r="O74" s="12">
        <v>0.39968652037617503</v>
      </c>
      <c r="P74" s="12">
        <v>0.13189448441247001</v>
      </c>
      <c r="Q74" s="12">
        <v>0.21546961325966801</v>
      </c>
      <c r="R74" s="14">
        <v>0.67439293598233996</v>
      </c>
      <c r="S74" s="14">
        <v>0.91401273885350298</v>
      </c>
      <c r="T74" s="14">
        <v>0.73779193205944704</v>
      </c>
      <c r="U74" s="14">
        <v>0.34182590233545601</v>
      </c>
      <c r="V74" s="14">
        <v>0.34893617021276502</v>
      </c>
      <c r="W74" s="14">
        <v>0.49469214437367298</v>
      </c>
      <c r="X74" s="14"/>
      <c r="Y74" s="14">
        <v>0.30042462845010598</v>
      </c>
      <c r="Z74" s="14">
        <v>0.66242038216560495</v>
      </c>
      <c r="AA74" s="14">
        <v>0.67940552016985101</v>
      </c>
      <c r="AB74" s="5">
        <v>0</v>
      </c>
      <c r="AC74" s="5">
        <v>2</v>
      </c>
      <c r="AD74" s="5">
        <v>2</v>
      </c>
      <c r="AE74" s="5">
        <v>1</v>
      </c>
      <c r="AF74" s="5">
        <v>1</v>
      </c>
      <c r="AG74" s="5">
        <v>1</v>
      </c>
      <c r="AH74" s="5">
        <v>1</v>
      </c>
      <c r="AI74" s="5">
        <v>0</v>
      </c>
      <c r="AJ74" s="5">
        <v>1</v>
      </c>
      <c r="AK74" s="5">
        <v>2</v>
      </c>
      <c r="AL74" s="5">
        <v>11</v>
      </c>
    </row>
    <row r="75" spans="1:38" x14ac:dyDescent="0.3">
      <c r="A75" s="3">
        <v>1972840</v>
      </c>
      <c r="B75" s="3" t="s">
        <v>2724</v>
      </c>
      <c r="C75" s="3" t="s">
        <v>2725</v>
      </c>
      <c r="D75" s="3" t="s">
        <v>816</v>
      </c>
      <c r="E75" s="10">
        <v>731</v>
      </c>
      <c r="F75" s="11" t="s">
        <v>1513</v>
      </c>
      <c r="G75" s="12" t="s">
        <v>1514</v>
      </c>
      <c r="H75" s="13">
        <v>123333</v>
      </c>
      <c r="I75" s="12">
        <v>1.7999999999999999E-2</v>
      </c>
      <c r="J75" s="12">
        <v>1.79856115107913E-2</v>
      </c>
      <c r="K75" s="12">
        <v>2.5179856115107899E-2</v>
      </c>
      <c r="L75" s="12">
        <v>1.0999999999999999E-2</v>
      </c>
      <c r="M75" s="12">
        <v>0.377</v>
      </c>
      <c r="N75" s="12">
        <v>0.26689774696707103</v>
      </c>
      <c r="O75" s="12">
        <v>0.10658914728682101</v>
      </c>
      <c r="P75" s="12">
        <v>2.7972027972027899E-2</v>
      </c>
      <c r="Q75" s="12">
        <v>0.31654676258992798</v>
      </c>
      <c r="R75" s="14">
        <v>0.99006622516556197</v>
      </c>
      <c r="S75" s="14">
        <v>5.9447983014861899E-2</v>
      </c>
      <c r="T75" s="14">
        <v>9.3418259023354502E-2</v>
      </c>
      <c r="U75" s="14">
        <v>0.34607218683651803</v>
      </c>
      <c r="V75" s="14">
        <v>0.314893617021276</v>
      </c>
      <c r="W75" s="14">
        <v>0.62526539278131599</v>
      </c>
      <c r="X75" s="14"/>
      <c r="Y75" s="14">
        <v>3.1847133757961698E-3</v>
      </c>
      <c r="Z75" s="14">
        <v>0.161358811040339</v>
      </c>
      <c r="AA75" s="14">
        <v>0.94373673036093397</v>
      </c>
      <c r="AB75" s="5">
        <v>0</v>
      </c>
      <c r="AC75" s="5">
        <v>0</v>
      </c>
      <c r="AD75" s="5">
        <v>0</v>
      </c>
      <c r="AE75" s="5">
        <v>1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2</v>
      </c>
      <c r="AL75" s="5">
        <v>4</v>
      </c>
    </row>
    <row r="76" spans="1:38" x14ac:dyDescent="0.3">
      <c r="A76" s="3">
        <v>1969960</v>
      </c>
      <c r="B76" s="3" t="s">
        <v>2774</v>
      </c>
      <c r="C76" s="3" t="s">
        <v>2775</v>
      </c>
      <c r="D76" s="3" t="s">
        <v>841</v>
      </c>
      <c r="E76" s="10">
        <v>120</v>
      </c>
      <c r="F76" s="11" t="s">
        <v>1109</v>
      </c>
      <c r="G76" s="12" t="s">
        <v>1110</v>
      </c>
      <c r="H76" s="13">
        <v>44141</v>
      </c>
      <c r="I76" s="12">
        <v>0.16300000000000001</v>
      </c>
      <c r="J76" s="12">
        <v>5.0632911392405E-2</v>
      </c>
      <c r="K76" s="12">
        <v>0</v>
      </c>
      <c r="L76" s="12">
        <v>0</v>
      </c>
      <c r="M76" s="12">
        <v>0.41899999999999998</v>
      </c>
      <c r="N76" s="12">
        <v>-0.11111111111111099</v>
      </c>
      <c r="O76" s="12">
        <v>0.77310924369747902</v>
      </c>
      <c r="P76" s="12">
        <v>0</v>
      </c>
      <c r="Q76" s="12">
        <v>0.265822784810126</v>
      </c>
      <c r="R76" s="14">
        <v>4.5253863134657797E-2</v>
      </c>
      <c r="S76" s="14">
        <v>0.81422505307855597</v>
      </c>
      <c r="T76" s="14">
        <v>0.23991507430997799</v>
      </c>
      <c r="U76" s="14">
        <v>0</v>
      </c>
      <c r="V76" s="14">
        <v>0</v>
      </c>
      <c r="W76" s="14">
        <v>0.76857749469214398</v>
      </c>
      <c r="X76" s="14"/>
      <c r="Y76" s="14">
        <v>0.98726114649681496</v>
      </c>
      <c r="Z76" s="14">
        <v>0</v>
      </c>
      <c r="AA76" s="14">
        <v>0.84076433121019101</v>
      </c>
      <c r="AB76" s="5">
        <v>2</v>
      </c>
      <c r="AC76" s="5">
        <v>2</v>
      </c>
      <c r="AD76" s="5">
        <v>0</v>
      </c>
      <c r="AE76" s="5">
        <v>0</v>
      </c>
      <c r="AF76" s="5">
        <v>0</v>
      </c>
      <c r="AG76" s="5">
        <v>2</v>
      </c>
      <c r="AH76" s="5">
        <v>2</v>
      </c>
      <c r="AI76" s="5">
        <v>2</v>
      </c>
      <c r="AJ76" s="5">
        <v>0</v>
      </c>
      <c r="AK76" s="5">
        <v>2</v>
      </c>
      <c r="AL76" s="5">
        <v>12</v>
      </c>
    </row>
    <row r="77" spans="1:38" x14ac:dyDescent="0.3">
      <c r="A77" s="3">
        <v>1949305</v>
      </c>
      <c r="B77" s="3" t="s">
        <v>2218</v>
      </c>
      <c r="C77" s="3" t="s">
        <v>2219</v>
      </c>
      <c r="D77" s="3" t="s">
        <v>564</v>
      </c>
      <c r="E77" s="10">
        <v>271</v>
      </c>
      <c r="F77" s="11" t="s">
        <v>334</v>
      </c>
      <c r="G77" s="12" t="s">
        <v>1416</v>
      </c>
      <c r="H77" s="13">
        <v>65625</v>
      </c>
      <c r="I77" s="12">
        <v>6.3E-2</v>
      </c>
      <c r="J77" s="12">
        <v>8.04597701149425E-2</v>
      </c>
      <c r="K77" s="12">
        <v>5.7471264367816001E-2</v>
      </c>
      <c r="L77" s="12">
        <v>5.7000000000000002E-2</v>
      </c>
      <c r="M77" s="12">
        <v>0.36699999999999999</v>
      </c>
      <c r="N77" s="12">
        <v>-0.11726384364820799</v>
      </c>
      <c r="O77" s="12">
        <v>0.61654135338345795</v>
      </c>
      <c r="P77" s="12">
        <v>0.22429906542056</v>
      </c>
      <c r="Q77" s="12">
        <v>0.21839080459770099</v>
      </c>
      <c r="R77" s="14">
        <v>0.47792494481236197</v>
      </c>
      <c r="S77" s="14">
        <v>0.29193205944798301</v>
      </c>
      <c r="T77" s="14">
        <v>0.43736730360934101</v>
      </c>
      <c r="U77" s="14">
        <v>0.71125265392781301</v>
      </c>
      <c r="V77" s="14">
        <v>0.83085106382978702</v>
      </c>
      <c r="W77" s="14">
        <v>0.57537154989384198</v>
      </c>
      <c r="X77" s="14"/>
      <c r="Y77" s="14">
        <v>0.89702760084925603</v>
      </c>
      <c r="Z77" s="14">
        <v>0.88216560509554098</v>
      </c>
      <c r="AA77" s="14">
        <v>0.68577494692144303</v>
      </c>
      <c r="AB77" s="5">
        <v>1</v>
      </c>
      <c r="AC77" s="5">
        <v>0</v>
      </c>
      <c r="AD77" s="5">
        <v>1</v>
      </c>
      <c r="AE77" s="5">
        <v>2</v>
      </c>
      <c r="AF77" s="5">
        <v>2</v>
      </c>
      <c r="AG77" s="5">
        <v>1</v>
      </c>
      <c r="AH77" s="5">
        <v>2</v>
      </c>
      <c r="AI77" s="5">
        <v>2</v>
      </c>
      <c r="AJ77" s="5">
        <v>2</v>
      </c>
      <c r="AK77" s="5">
        <v>2</v>
      </c>
      <c r="AL77" s="5">
        <v>15</v>
      </c>
    </row>
    <row r="78" spans="1:38" x14ac:dyDescent="0.3">
      <c r="A78" s="3">
        <v>1939000</v>
      </c>
      <c r="B78" s="3" t="s">
        <v>1986</v>
      </c>
      <c r="C78" s="3" t="s">
        <v>1987</v>
      </c>
      <c r="D78" s="3" t="s">
        <v>449</v>
      </c>
      <c r="E78" s="10">
        <v>319</v>
      </c>
      <c r="F78" s="11" t="s">
        <v>809</v>
      </c>
      <c r="G78" s="12" t="s">
        <v>1583</v>
      </c>
      <c r="H78" s="13">
        <v>40417</v>
      </c>
      <c r="I78" s="12">
        <v>0.155</v>
      </c>
      <c r="J78" s="12">
        <v>0.15028901734104</v>
      </c>
      <c r="K78" s="12">
        <v>0.115606936416184</v>
      </c>
      <c r="L78" s="12">
        <v>6.0000000000000001E-3</v>
      </c>
      <c r="M78" s="12">
        <v>0.4</v>
      </c>
      <c r="N78" s="12">
        <v>-6.4516129032257993E-2</v>
      </c>
      <c r="O78" s="12">
        <v>0.32142857142857101</v>
      </c>
      <c r="P78" s="12">
        <v>6.9892473118279494E-2</v>
      </c>
      <c r="Q78" s="12">
        <v>0.219653179190751</v>
      </c>
      <c r="R78" s="14">
        <v>2.8697571743929302E-2</v>
      </c>
      <c r="S78" s="14">
        <v>0.79511677282377902</v>
      </c>
      <c r="T78" s="14">
        <v>0.78343949044585903</v>
      </c>
      <c r="U78" s="14">
        <v>0.93099787685774904</v>
      </c>
      <c r="V78" s="14">
        <v>0.244680851063829</v>
      </c>
      <c r="W78" s="14">
        <v>0.71974522292993603</v>
      </c>
      <c r="X78" s="14"/>
      <c r="Y78" s="14">
        <v>0.13375796178343899</v>
      </c>
      <c r="Z78" s="14">
        <v>0.36836518046709099</v>
      </c>
      <c r="AA78" s="14">
        <v>0.69108280254776999</v>
      </c>
      <c r="AB78" s="5">
        <v>2</v>
      </c>
      <c r="AC78" s="5">
        <v>2</v>
      </c>
      <c r="AD78" s="5">
        <v>2</v>
      </c>
      <c r="AE78" s="5">
        <v>2</v>
      </c>
      <c r="AF78" s="5">
        <v>0</v>
      </c>
      <c r="AG78" s="5">
        <v>2</v>
      </c>
      <c r="AH78" s="5">
        <v>1</v>
      </c>
      <c r="AI78" s="5">
        <v>0</v>
      </c>
      <c r="AJ78" s="5">
        <v>1</v>
      </c>
      <c r="AK78" s="5">
        <v>2</v>
      </c>
      <c r="AL78" s="5">
        <v>14</v>
      </c>
    </row>
    <row r="79" spans="1:38" x14ac:dyDescent="0.3">
      <c r="A79" s="3">
        <v>1944535</v>
      </c>
      <c r="B79" s="3" t="s">
        <v>2114</v>
      </c>
      <c r="C79" s="3" t="s">
        <v>2115</v>
      </c>
      <c r="D79" s="3" t="s">
        <v>512</v>
      </c>
      <c r="E79" s="10">
        <v>1822</v>
      </c>
      <c r="F79" s="11" t="s">
        <v>1567</v>
      </c>
      <c r="G79" s="12" t="s">
        <v>1568</v>
      </c>
      <c r="H79" s="13">
        <v>54231</v>
      </c>
      <c r="I79" s="12">
        <v>0.107</v>
      </c>
      <c r="J79" s="12">
        <v>0.13202933985330001</v>
      </c>
      <c r="K79" s="12">
        <v>7.3349633251833704E-2</v>
      </c>
      <c r="L79" s="12">
        <v>8.0000000000000002E-3</v>
      </c>
      <c r="M79" s="12">
        <v>0.41899999999999998</v>
      </c>
      <c r="N79" s="12">
        <v>-7.8401618614061697E-2</v>
      </c>
      <c r="O79" s="12">
        <v>0.576759966072943</v>
      </c>
      <c r="P79" s="12">
        <v>0.212723658051689</v>
      </c>
      <c r="Q79" s="12">
        <v>0.155256723716381</v>
      </c>
      <c r="R79" s="14">
        <v>0.197571743929359</v>
      </c>
      <c r="S79" s="14">
        <v>0.56687898089171895</v>
      </c>
      <c r="T79" s="14">
        <v>0.70594479830148604</v>
      </c>
      <c r="U79" s="14">
        <v>0.822717622080679</v>
      </c>
      <c r="V79" s="14">
        <v>0.275531914893617</v>
      </c>
      <c r="W79" s="14">
        <v>0.76857749469214398</v>
      </c>
      <c r="X79" s="14"/>
      <c r="Y79" s="14">
        <v>0.83333333333333304</v>
      </c>
      <c r="Z79" s="14">
        <v>0.86518046709129504</v>
      </c>
      <c r="AA79" s="14">
        <v>0.36093418259023302</v>
      </c>
      <c r="AB79" s="5">
        <v>2</v>
      </c>
      <c r="AC79" s="5">
        <v>1</v>
      </c>
      <c r="AD79" s="5">
        <v>2</v>
      </c>
      <c r="AE79" s="5">
        <v>2</v>
      </c>
      <c r="AF79" s="5">
        <v>0</v>
      </c>
      <c r="AG79" s="5">
        <v>2</v>
      </c>
      <c r="AH79" s="5">
        <v>2</v>
      </c>
      <c r="AI79" s="5">
        <v>2</v>
      </c>
      <c r="AJ79" s="5">
        <v>2</v>
      </c>
      <c r="AK79" s="5">
        <v>1</v>
      </c>
      <c r="AL79" s="5">
        <v>16</v>
      </c>
    </row>
    <row r="80" spans="1:38" x14ac:dyDescent="0.3">
      <c r="A80" s="3">
        <v>1975135</v>
      </c>
      <c r="B80" s="3" t="s">
        <v>2794</v>
      </c>
      <c r="C80" s="3" t="s">
        <v>2795</v>
      </c>
      <c r="D80" s="3" t="s">
        <v>851</v>
      </c>
      <c r="E80" s="10">
        <v>1391</v>
      </c>
      <c r="F80" s="11" t="s">
        <v>1053</v>
      </c>
      <c r="G80" s="12" t="s">
        <v>1054</v>
      </c>
      <c r="H80" s="13">
        <v>83942</v>
      </c>
      <c r="I80" s="12">
        <v>4.9000000000000002E-2</v>
      </c>
      <c r="J80" s="12">
        <v>0.12349914236706599</v>
      </c>
      <c r="K80" s="12">
        <v>6.3464837049742706E-2</v>
      </c>
      <c r="L80" s="12">
        <v>0.02</v>
      </c>
      <c r="M80" s="12">
        <v>0.28999999999999998</v>
      </c>
      <c r="N80" s="12">
        <v>-5.2452316076294199E-2</v>
      </c>
      <c r="O80" s="12">
        <v>0.40303358613217699</v>
      </c>
      <c r="P80" s="12">
        <v>8.2670906200317903E-2</v>
      </c>
      <c r="Q80" s="12">
        <v>0.228130360205831</v>
      </c>
      <c r="R80" s="14">
        <v>0.82339955849889601</v>
      </c>
      <c r="S80" s="14">
        <v>0.20806794055201699</v>
      </c>
      <c r="T80" s="14">
        <v>0.66242038216560495</v>
      </c>
      <c r="U80" s="14">
        <v>0.76220806794055196</v>
      </c>
      <c r="V80" s="14">
        <v>0.45531914893616998</v>
      </c>
      <c r="W80" s="14">
        <v>0.234607218683651</v>
      </c>
      <c r="X80" s="14"/>
      <c r="Y80" s="14">
        <v>0.31316348195329002</v>
      </c>
      <c r="Z80" s="14">
        <v>0.42462845010615702</v>
      </c>
      <c r="AA80" s="14">
        <v>0.73142250530785502</v>
      </c>
      <c r="AB80" s="5">
        <v>0</v>
      </c>
      <c r="AC80" s="5">
        <v>0</v>
      </c>
      <c r="AD80" s="5">
        <v>1</v>
      </c>
      <c r="AE80" s="5">
        <v>2</v>
      </c>
      <c r="AF80" s="5">
        <v>1</v>
      </c>
      <c r="AG80" s="5">
        <v>0</v>
      </c>
      <c r="AH80" s="5">
        <v>1</v>
      </c>
      <c r="AI80" s="5">
        <v>0</v>
      </c>
      <c r="AJ80" s="5">
        <v>1</v>
      </c>
      <c r="AK80" s="5">
        <v>2</v>
      </c>
      <c r="AL80" s="5">
        <v>8</v>
      </c>
    </row>
    <row r="81" spans="1:38" x14ac:dyDescent="0.3">
      <c r="A81" s="3">
        <v>1904330</v>
      </c>
      <c r="B81" s="3" t="s">
        <v>1198</v>
      </c>
      <c r="C81" s="3" t="s">
        <v>1199</v>
      </c>
      <c r="D81" s="3" t="s">
        <v>96</v>
      </c>
      <c r="E81" s="10">
        <v>99</v>
      </c>
      <c r="F81" s="11" t="s">
        <v>1109</v>
      </c>
      <c r="G81" s="12" t="s">
        <v>1110</v>
      </c>
      <c r="H81" s="13">
        <v>58875</v>
      </c>
      <c r="I81" s="12">
        <v>7.8E-2</v>
      </c>
      <c r="J81" s="12">
        <v>0.154929577464788</v>
      </c>
      <c r="K81" s="12">
        <v>5.6338028169014003E-2</v>
      </c>
      <c r="L81" s="12">
        <v>0.114</v>
      </c>
      <c r="M81" s="12">
        <v>0.41</v>
      </c>
      <c r="N81" s="12">
        <v>-9.1743119266054995E-2</v>
      </c>
      <c r="O81" s="12">
        <v>0.66371681415929196</v>
      </c>
      <c r="P81" s="12">
        <v>0.20224719101123501</v>
      </c>
      <c r="Q81" s="12">
        <v>0.28169014084506999</v>
      </c>
      <c r="R81" s="14">
        <v>0.31346578366445899</v>
      </c>
      <c r="S81" s="14">
        <v>0.39915074309978699</v>
      </c>
      <c r="T81" s="14">
        <v>0.79936305732484003</v>
      </c>
      <c r="U81" s="14">
        <v>0.70063694267515897</v>
      </c>
      <c r="V81" s="14">
        <v>0.95425531914893602</v>
      </c>
      <c r="W81" s="14">
        <v>0.74840764331210097</v>
      </c>
      <c r="X81" s="14"/>
      <c r="Y81" s="14">
        <v>0.95116772823779105</v>
      </c>
      <c r="Z81" s="14">
        <v>0.84925690021231404</v>
      </c>
      <c r="AA81" s="14">
        <v>0.87791932059447897</v>
      </c>
      <c r="AB81" s="5">
        <v>2</v>
      </c>
      <c r="AC81" s="5">
        <v>1</v>
      </c>
      <c r="AD81" s="5">
        <v>2</v>
      </c>
      <c r="AE81" s="5">
        <v>2</v>
      </c>
      <c r="AF81" s="5">
        <v>2</v>
      </c>
      <c r="AG81" s="5">
        <v>2</v>
      </c>
      <c r="AH81" s="5">
        <v>2</v>
      </c>
      <c r="AI81" s="5">
        <v>2</v>
      </c>
      <c r="AJ81" s="5">
        <v>2</v>
      </c>
      <c r="AK81" s="5">
        <v>2</v>
      </c>
      <c r="AL81" s="5">
        <v>19</v>
      </c>
    </row>
    <row r="82" spans="1:38" x14ac:dyDescent="0.3">
      <c r="A82" s="3">
        <v>1933285</v>
      </c>
      <c r="B82" s="3" t="s">
        <v>1874</v>
      </c>
      <c r="C82" s="3" t="s">
        <v>1875</v>
      </c>
      <c r="D82" s="3" t="s">
        <v>393</v>
      </c>
      <c r="E82" s="10">
        <v>63</v>
      </c>
      <c r="F82" s="11" t="s">
        <v>1334</v>
      </c>
      <c r="G82" s="12" t="s">
        <v>1335</v>
      </c>
      <c r="H82" s="13">
        <v>70833</v>
      </c>
      <c r="I82" s="12">
        <v>0.02</v>
      </c>
      <c r="J82" s="12">
        <v>3.5714285714285698E-2</v>
      </c>
      <c r="K82" s="12">
        <v>0</v>
      </c>
      <c r="L82" s="12">
        <v>0</v>
      </c>
      <c r="M82" s="12">
        <v>0.26100000000000001</v>
      </c>
      <c r="N82" s="12">
        <v>0</v>
      </c>
      <c r="O82" s="12">
        <v>0.74358974358974295</v>
      </c>
      <c r="P82" s="12">
        <v>0</v>
      </c>
      <c r="Q82" s="12">
        <v>0.214285714285714</v>
      </c>
      <c r="R82" s="14">
        <v>0.59823399558498802</v>
      </c>
      <c r="S82" s="14">
        <v>6.3694267515923497E-2</v>
      </c>
      <c r="T82" s="14">
        <v>0.17091295116772801</v>
      </c>
      <c r="U82" s="14">
        <v>0</v>
      </c>
      <c r="V82" s="14">
        <v>0</v>
      </c>
      <c r="W82" s="14">
        <v>0.136942675159235</v>
      </c>
      <c r="X82" s="14"/>
      <c r="Y82" s="14">
        <v>0.97983014861995699</v>
      </c>
      <c r="Z82" s="14">
        <v>0</v>
      </c>
      <c r="AA82" s="14">
        <v>0.66985138004246203</v>
      </c>
      <c r="AB82" s="5">
        <v>1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1</v>
      </c>
      <c r="AI82" s="5">
        <v>2</v>
      </c>
      <c r="AJ82" s="5">
        <v>0</v>
      </c>
      <c r="AK82" s="5">
        <v>1</v>
      </c>
      <c r="AL82" s="5">
        <v>5</v>
      </c>
    </row>
    <row r="83" spans="1:38" x14ac:dyDescent="0.3">
      <c r="A83" s="3">
        <v>1950250</v>
      </c>
      <c r="B83" s="3" t="s">
        <v>2244</v>
      </c>
      <c r="C83" s="3" t="s">
        <v>2245</v>
      </c>
      <c r="D83" s="3" t="s">
        <v>577</v>
      </c>
      <c r="E83" s="10">
        <v>359</v>
      </c>
      <c r="F83" s="11" t="s">
        <v>1113</v>
      </c>
      <c r="G83" s="12" t="s">
        <v>1114</v>
      </c>
      <c r="H83" s="13">
        <v>61827</v>
      </c>
      <c r="I83" s="12">
        <v>0.14399999999999999</v>
      </c>
      <c r="J83" s="12">
        <v>0.112582781456953</v>
      </c>
      <c r="K83" s="12">
        <v>1.98675496688741E-2</v>
      </c>
      <c r="L83" s="12">
        <v>6.2E-2</v>
      </c>
      <c r="M83" s="12">
        <v>0.43099999999999999</v>
      </c>
      <c r="N83" s="12">
        <v>1.12676056338028E-2</v>
      </c>
      <c r="O83" s="12">
        <v>0.41150442477876098</v>
      </c>
      <c r="P83" s="12">
        <v>9.1463414634146298E-2</v>
      </c>
      <c r="Q83" s="12">
        <v>0.205298013245033</v>
      </c>
      <c r="R83" s="14">
        <v>0.38631346578366399</v>
      </c>
      <c r="S83" s="14">
        <v>0.75265392781316298</v>
      </c>
      <c r="T83" s="14">
        <v>0.60509554140127297</v>
      </c>
      <c r="U83" s="14">
        <v>0.28237791932059397</v>
      </c>
      <c r="V83" s="14">
        <v>0.85638297872340396</v>
      </c>
      <c r="W83" s="14">
        <v>0.79511677282377902</v>
      </c>
      <c r="X83" s="14"/>
      <c r="Y83" s="14">
        <v>0.34076433121019101</v>
      </c>
      <c r="Z83" s="14">
        <v>0.47027600849256901</v>
      </c>
      <c r="AA83" s="14">
        <v>0.61995753715498902</v>
      </c>
      <c r="AB83" s="5">
        <v>1</v>
      </c>
      <c r="AC83" s="5">
        <v>2</v>
      </c>
      <c r="AD83" s="5">
        <v>1</v>
      </c>
      <c r="AE83" s="5">
        <v>0</v>
      </c>
      <c r="AF83" s="5">
        <v>2</v>
      </c>
      <c r="AG83" s="5">
        <v>2</v>
      </c>
      <c r="AH83" s="5">
        <v>0</v>
      </c>
      <c r="AI83" s="5">
        <v>1</v>
      </c>
      <c r="AJ83" s="5">
        <v>1</v>
      </c>
      <c r="AK83" s="5">
        <v>1</v>
      </c>
      <c r="AL83" s="5">
        <v>11</v>
      </c>
    </row>
    <row r="84" spans="1:38" x14ac:dyDescent="0.3">
      <c r="A84" s="3">
        <v>1904555</v>
      </c>
      <c r="B84" s="3" t="s">
        <v>1206</v>
      </c>
      <c r="C84" s="3" t="s">
        <v>1207</v>
      </c>
      <c r="D84" s="3" t="s">
        <v>100</v>
      </c>
      <c r="E84" s="10">
        <v>156</v>
      </c>
      <c r="F84" s="11" t="s">
        <v>1208</v>
      </c>
      <c r="G84" s="12" t="s">
        <v>1209</v>
      </c>
      <c r="H84" s="13">
        <v>82500</v>
      </c>
      <c r="I84" s="12">
        <v>2.5999999999999999E-2</v>
      </c>
      <c r="J84" s="12">
        <v>8.9285714285714204E-2</v>
      </c>
      <c r="K84" s="12">
        <v>3.5714285714285698E-2</v>
      </c>
      <c r="L84" s="12">
        <v>0</v>
      </c>
      <c r="M84" s="12">
        <v>0.46399999999999902</v>
      </c>
      <c r="N84" s="12">
        <v>-0.11363636363636299</v>
      </c>
      <c r="O84" s="12">
        <v>0.59139784946236496</v>
      </c>
      <c r="P84" s="12">
        <v>0.15151515151515099</v>
      </c>
      <c r="Q84" s="12">
        <v>7.1428571428571397E-2</v>
      </c>
      <c r="R84" s="14">
        <v>0.80463576158940397</v>
      </c>
      <c r="S84" s="14">
        <v>8.5987261146496796E-2</v>
      </c>
      <c r="T84" s="14">
        <v>0.485138004246284</v>
      </c>
      <c r="U84" s="14">
        <v>0.47876857749469198</v>
      </c>
      <c r="V84" s="14">
        <v>0</v>
      </c>
      <c r="W84" s="14">
        <v>0.86730360934182504</v>
      </c>
      <c r="X84" s="14"/>
      <c r="Y84" s="14">
        <v>0.86305732484076403</v>
      </c>
      <c r="Z84" s="14">
        <v>0.73142250530785502</v>
      </c>
      <c r="AA84" s="14">
        <v>7.1125265392781301E-2</v>
      </c>
      <c r="AB84" s="5">
        <v>0</v>
      </c>
      <c r="AC84" s="5">
        <v>0</v>
      </c>
      <c r="AD84" s="5">
        <v>1</v>
      </c>
      <c r="AE84" s="5">
        <v>1</v>
      </c>
      <c r="AF84" s="5">
        <v>0</v>
      </c>
      <c r="AG84" s="5">
        <v>2</v>
      </c>
      <c r="AH84" s="5">
        <v>2</v>
      </c>
      <c r="AI84" s="5">
        <v>2</v>
      </c>
      <c r="AJ84" s="5">
        <v>2</v>
      </c>
      <c r="AK84" s="5">
        <v>0</v>
      </c>
      <c r="AL84" s="5">
        <v>10</v>
      </c>
    </row>
    <row r="85" spans="1:38" x14ac:dyDescent="0.3">
      <c r="A85" s="3">
        <v>1932520</v>
      </c>
      <c r="B85" s="3" t="s">
        <v>1852</v>
      </c>
      <c r="C85" s="3" t="s">
        <v>1853</v>
      </c>
      <c r="D85" s="3" t="s">
        <v>382</v>
      </c>
      <c r="E85" s="10">
        <v>154</v>
      </c>
      <c r="F85" s="11" t="s">
        <v>1240</v>
      </c>
      <c r="G85" s="12" t="s">
        <v>1241</v>
      </c>
      <c r="H85" s="13">
        <v>54500</v>
      </c>
      <c r="I85" s="12">
        <v>0.156</v>
      </c>
      <c r="J85" s="12">
        <v>6.8965517241379296E-2</v>
      </c>
      <c r="K85" s="12">
        <v>6.8965517241379296E-2</v>
      </c>
      <c r="L85" s="12">
        <v>0</v>
      </c>
      <c r="M85" s="12">
        <v>0.46799999999999897</v>
      </c>
      <c r="N85" s="12">
        <v>-0.180851063829787</v>
      </c>
      <c r="O85" s="12">
        <v>0.625</v>
      </c>
      <c r="P85" s="12">
        <v>0.22666666666666599</v>
      </c>
      <c r="Q85" s="12">
        <v>0.15517241379310301</v>
      </c>
      <c r="R85" s="14">
        <v>0.205298013245033</v>
      </c>
      <c r="S85" s="14">
        <v>0.79830148619957497</v>
      </c>
      <c r="T85" s="14">
        <v>0.36411889596602898</v>
      </c>
      <c r="U85" s="14">
        <v>0.79830148619957497</v>
      </c>
      <c r="V85" s="14">
        <v>0</v>
      </c>
      <c r="W85" s="14">
        <v>0.87791932059447897</v>
      </c>
      <c r="X85" s="14"/>
      <c r="Y85" s="14">
        <v>0.91082802547770703</v>
      </c>
      <c r="Z85" s="14">
        <v>0.88322717622080604</v>
      </c>
      <c r="AA85" s="14">
        <v>0.35881104033970201</v>
      </c>
      <c r="AB85" s="5">
        <v>2</v>
      </c>
      <c r="AC85" s="5">
        <v>2</v>
      </c>
      <c r="AD85" s="5">
        <v>1</v>
      </c>
      <c r="AE85" s="5">
        <v>2</v>
      </c>
      <c r="AF85" s="5">
        <v>0</v>
      </c>
      <c r="AG85" s="5">
        <v>2</v>
      </c>
      <c r="AH85" s="5">
        <v>2</v>
      </c>
      <c r="AI85" s="5">
        <v>2</v>
      </c>
      <c r="AJ85" s="5">
        <v>2</v>
      </c>
      <c r="AK85" s="5">
        <v>1</v>
      </c>
      <c r="AL85" s="5">
        <v>16</v>
      </c>
    </row>
    <row r="86" spans="1:38" x14ac:dyDescent="0.3">
      <c r="A86" s="3">
        <v>1971940</v>
      </c>
      <c r="B86" s="3" t="s">
        <v>2704</v>
      </c>
      <c r="C86" s="3" t="s">
        <v>2705</v>
      </c>
      <c r="D86" s="3" t="s">
        <v>806</v>
      </c>
      <c r="E86" s="10">
        <v>73</v>
      </c>
      <c r="F86" s="11" t="s">
        <v>895</v>
      </c>
      <c r="G86" s="12" t="s">
        <v>1034</v>
      </c>
      <c r="H86" s="13">
        <v>92875</v>
      </c>
      <c r="I86" s="12">
        <v>1.7000000000000001E-2</v>
      </c>
      <c r="J86" s="12">
        <v>0.14285714285714199</v>
      </c>
      <c r="K86" s="12">
        <v>5.7142857142857099E-2</v>
      </c>
      <c r="L86" s="12">
        <v>0</v>
      </c>
      <c r="M86" s="12">
        <v>0.28599999999999998</v>
      </c>
      <c r="N86" s="12">
        <v>2.8169014084507001E-2</v>
      </c>
      <c r="O86" s="12">
        <v>0.49275362318840499</v>
      </c>
      <c r="P86" s="12">
        <v>0</v>
      </c>
      <c r="Q86" s="12">
        <v>8.5714285714285701E-2</v>
      </c>
      <c r="R86" s="14">
        <v>0.89735099337748303</v>
      </c>
      <c r="S86" s="14">
        <v>5.7324840764331197E-2</v>
      </c>
      <c r="T86" s="14">
        <v>0.75371549893842804</v>
      </c>
      <c r="U86" s="14">
        <v>0.70806794055201605</v>
      </c>
      <c r="V86" s="14">
        <v>0</v>
      </c>
      <c r="W86" s="14">
        <v>0.21443736730360899</v>
      </c>
      <c r="X86" s="14"/>
      <c r="Y86" s="14">
        <v>0.62314225053078498</v>
      </c>
      <c r="Z86" s="14">
        <v>0</v>
      </c>
      <c r="AA86" s="14">
        <v>9.5541401273885301E-2</v>
      </c>
      <c r="AB86" s="5">
        <v>0</v>
      </c>
      <c r="AC86" s="5">
        <v>0</v>
      </c>
      <c r="AD86" s="5">
        <v>2</v>
      </c>
      <c r="AE86" s="5">
        <v>2</v>
      </c>
      <c r="AF86" s="5">
        <v>0</v>
      </c>
      <c r="AG86" s="5">
        <v>0</v>
      </c>
      <c r="AH86" s="5">
        <v>0</v>
      </c>
      <c r="AI86" s="5">
        <v>1</v>
      </c>
      <c r="AJ86" s="5">
        <v>0</v>
      </c>
      <c r="AK86" s="5">
        <v>0</v>
      </c>
      <c r="AL86" s="5">
        <v>5</v>
      </c>
    </row>
    <row r="87" spans="1:38" x14ac:dyDescent="0.3">
      <c r="A87" s="3">
        <v>1968475</v>
      </c>
      <c r="B87" s="3" t="s">
        <v>2646</v>
      </c>
      <c r="C87" s="3" t="s">
        <v>2647</v>
      </c>
      <c r="D87" s="3" t="s">
        <v>777</v>
      </c>
      <c r="E87" s="10">
        <v>1362</v>
      </c>
      <c r="F87" s="11" t="s">
        <v>1098</v>
      </c>
      <c r="G87" s="12" t="s">
        <v>1099</v>
      </c>
      <c r="H87" s="13">
        <v>79028</v>
      </c>
      <c r="I87" s="12">
        <v>1.2E-2</v>
      </c>
      <c r="J87" s="12">
        <v>4.4096728307254598E-2</v>
      </c>
      <c r="K87" s="12">
        <v>4.2674253200568897E-2</v>
      </c>
      <c r="L87" s="12">
        <v>8.9999999999999993E-3</v>
      </c>
      <c r="M87" s="12">
        <v>0.28899999999999998</v>
      </c>
      <c r="N87" s="12">
        <v>6.07476635514018E-2</v>
      </c>
      <c r="O87" s="12">
        <v>0.259763851044505</v>
      </c>
      <c r="P87" s="12">
        <v>5.1282051282051197E-2</v>
      </c>
      <c r="Q87" s="12">
        <v>0.153627311522048</v>
      </c>
      <c r="R87" s="14">
        <v>0.76269315673289095</v>
      </c>
      <c r="S87" s="14">
        <v>4.3524416135881101E-2</v>
      </c>
      <c r="T87" s="14">
        <v>0.20700636942675099</v>
      </c>
      <c r="U87" s="14">
        <v>0.57218683651804603</v>
      </c>
      <c r="V87" s="14">
        <v>0.28829787234042498</v>
      </c>
      <c r="W87" s="14">
        <v>0.22929936305732401</v>
      </c>
      <c r="X87" s="14"/>
      <c r="Y87" s="14">
        <v>6.7940552016985095E-2</v>
      </c>
      <c r="Z87" s="14">
        <v>0.26433121019108202</v>
      </c>
      <c r="AA87" s="14">
        <v>0.34713375796178297</v>
      </c>
      <c r="AB87" s="5">
        <v>0</v>
      </c>
      <c r="AC87" s="5">
        <v>0</v>
      </c>
      <c r="AD87" s="5">
        <v>0</v>
      </c>
      <c r="AE87" s="5">
        <v>1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1</v>
      </c>
      <c r="AL87" s="5">
        <v>2</v>
      </c>
    </row>
    <row r="88" spans="1:38" x14ac:dyDescent="0.3">
      <c r="A88" s="3">
        <v>1921900</v>
      </c>
      <c r="B88" s="3" t="s">
        <v>1626</v>
      </c>
      <c r="C88" s="3" t="s">
        <v>1627</v>
      </c>
      <c r="D88" s="3" t="s">
        <v>274</v>
      </c>
      <c r="E88" s="10">
        <v>619</v>
      </c>
      <c r="F88" s="11" t="s">
        <v>1094</v>
      </c>
      <c r="G88" s="12" t="s">
        <v>1095</v>
      </c>
      <c r="H88" s="13">
        <v>63750</v>
      </c>
      <c r="I88" s="12">
        <v>0.06</v>
      </c>
      <c r="J88" s="12">
        <v>8.0971659919028306E-3</v>
      </c>
      <c r="K88" s="12">
        <v>1.2145748987854201E-2</v>
      </c>
      <c r="L88" s="12">
        <v>3.3000000000000002E-2</v>
      </c>
      <c r="M88" s="12">
        <v>0.25800000000000001</v>
      </c>
      <c r="N88" s="12">
        <v>7.2790294627382998E-2</v>
      </c>
      <c r="O88" s="12">
        <v>0.62362637362637297</v>
      </c>
      <c r="P88" s="12">
        <v>0</v>
      </c>
      <c r="Q88" s="12">
        <v>0.15384615384615299</v>
      </c>
      <c r="R88" s="14">
        <v>0.431567328918322</v>
      </c>
      <c r="S88" s="14">
        <v>0.27070063694267499</v>
      </c>
      <c r="T88" s="14">
        <v>6.7940552016985095E-2</v>
      </c>
      <c r="U88" s="14">
        <v>0.194267515923566</v>
      </c>
      <c r="V88" s="14">
        <v>0.626595744680851</v>
      </c>
      <c r="W88" s="14">
        <v>0.12738853503184699</v>
      </c>
      <c r="X88" s="14"/>
      <c r="Y88" s="14">
        <v>0.90658174097664501</v>
      </c>
      <c r="Z88" s="14">
        <v>0</v>
      </c>
      <c r="AA88" s="14">
        <v>0.34925690021231398</v>
      </c>
      <c r="AB88" s="5">
        <v>1</v>
      </c>
      <c r="AC88" s="5">
        <v>0</v>
      </c>
      <c r="AD88" s="5">
        <v>0</v>
      </c>
      <c r="AE88" s="5">
        <v>0</v>
      </c>
      <c r="AF88" s="5">
        <v>1</v>
      </c>
      <c r="AG88" s="5">
        <v>0</v>
      </c>
      <c r="AH88" s="5">
        <v>0</v>
      </c>
      <c r="AI88" s="5">
        <v>2</v>
      </c>
      <c r="AJ88" s="5">
        <v>0</v>
      </c>
      <c r="AK88" s="5">
        <v>1</v>
      </c>
      <c r="AL88" s="5">
        <v>5</v>
      </c>
    </row>
    <row r="89" spans="1:38" x14ac:dyDescent="0.3">
      <c r="A89" s="3">
        <v>1931575</v>
      </c>
      <c r="B89" s="3" t="s">
        <v>1826</v>
      </c>
      <c r="C89" s="3" t="s">
        <v>1827</v>
      </c>
      <c r="D89" s="3" t="s">
        <v>369</v>
      </c>
      <c r="E89" s="10">
        <v>140</v>
      </c>
      <c r="F89" s="11" t="s">
        <v>400</v>
      </c>
      <c r="G89" s="12" t="s">
        <v>1329</v>
      </c>
      <c r="H89" s="13">
        <v>87813</v>
      </c>
      <c r="I89" s="12">
        <v>0.10099999999999899</v>
      </c>
      <c r="J89" s="12">
        <v>6.0240963855421603E-2</v>
      </c>
      <c r="K89" s="12">
        <v>0.265060240963855</v>
      </c>
      <c r="L89" s="12">
        <v>0</v>
      </c>
      <c r="M89" s="12">
        <v>0.28799999999999998</v>
      </c>
      <c r="N89" s="12">
        <v>7.1942446043165402E-3</v>
      </c>
      <c r="O89" s="12">
        <v>0.36363636363636298</v>
      </c>
      <c r="P89" s="12">
        <v>0.117021276595744</v>
      </c>
      <c r="Q89" s="12">
        <v>0.108433734939759</v>
      </c>
      <c r="R89" s="14">
        <v>0.86865342163355397</v>
      </c>
      <c r="S89" s="14">
        <v>0.53609341825902301</v>
      </c>
      <c r="T89" s="14">
        <v>0.31104033970276002</v>
      </c>
      <c r="U89" s="14">
        <v>0.99681528662420305</v>
      </c>
      <c r="V89" s="14">
        <v>0</v>
      </c>
      <c r="W89" s="14">
        <v>0.22292993630573199</v>
      </c>
      <c r="X89" s="14"/>
      <c r="Y89" s="14">
        <v>0.210191082802547</v>
      </c>
      <c r="Z89" s="14">
        <v>0.59872611464968095</v>
      </c>
      <c r="AA89" s="14">
        <v>0.15817409766454299</v>
      </c>
      <c r="AB89" s="5">
        <v>0</v>
      </c>
      <c r="AC89" s="5">
        <v>1</v>
      </c>
      <c r="AD89" s="5">
        <v>0</v>
      </c>
      <c r="AE89" s="5">
        <v>2</v>
      </c>
      <c r="AF89" s="5">
        <v>0</v>
      </c>
      <c r="AG89" s="5">
        <v>0</v>
      </c>
      <c r="AH89" s="5">
        <v>0</v>
      </c>
      <c r="AI89" s="5">
        <v>0</v>
      </c>
      <c r="AJ89" s="5">
        <v>1</v>
      </c>
      <c r="AK89" s="5">
        <v>0</v>
      </c>
      <c r="AL89" s="5">
        <v>4</v>
      </c>
    </row>
    <row r="90" spans="1:38" x14ac:dyDescent="0.3">
      <c r="A90" s="3">
        <v>1979095</v>
      </c>
      <c r="B90" s="3" t="s">
        <v>2872</v>
      </c>
      <c r="C90" s="3" t="s">
        <v>2873</v>
      </c>
      <c r="D90" s="3" t="s">
        <v>890</v>
      </c>
      <c r="E90" s="10">
        <v>69</v>
      </c>
      <c r="F90" s="11" t="s">
        <v>1046</v>
      </c>
      <c r="G90" s="12" t="s">
        <v>1047</v>
      </c>
      <c r="H90" s="13">
        <v>100076</v>
      </c>
      <c r="I90" s="12">
        <v>0.08</v>
      </c>
      <c r="J90" s="12">
        <v>3.94736842105263E-2</v>
      </c>
      <c r="K90" s="12">
        <v>0.105263157894736</v>
      </c>
      <c r="L90" s="12">
        <v>0</v>
      </c>
      <c r="M90" s="12">
        <v>0.315</v>
      </c>
      <c r="N90" s="12">
        <v>-0.148148148148148</v>
      </c>
      <c r="O90" s="12">
        <v>0.71111111111111103</v>
      </c>
      <c r="P90" s="12">
        <v>0.05</v>
      </c>
      <c r="Q90" s="12">
        <v>0.23684210526315699</v>
      </c>
      <c r="R90" s="14">
        <v>0.92384105960264895</v>
      </c>
      <c r="S90" s="14">
        <v>0.40764331210191002</v>
      </c>
      <c r="T90" s="14">
        <v>0.19108280254776999</v>
      </c>
      <c r="U90" s="14">
        <v>0.91082802547770703</v>
      </c>
      <c r="V90" s="14">
        <v>0</v>
      </c>
      <c r="W90" s="14">
        <v>0.33227176220806698</v>
      </c>
      <c r="X90" s="14"/>
      <c r="Y90" s="14">
        <v>0.97346072186836496</v>
      </c>
      <c r="Z90" s="14">
        <v>0.25796178343949</v>
      </c>
      <c r="AA90" s="14">
        <v>0.76433121019108197</v>
      </c>
      <c r="AB90" s="5">
        <v>0</v>
      </c>
      <c r="AC90" s="5">
        <v>1</v>
      </c>
      <c r="AD90" s="5">
        <v>0</v>
      </c>
      <c r="AE90" s="5">
        <v>2</v>
      </c>
      <c r="AF90" s="5">
        <v>0</v>
      </c>
      <c r="AG90" s="5">
        <v>1</v>
      </c>
      <c r="AH90" s="5">
        <v>2</v>
      </c>
      <c r="AI90" s="5">
        <v>2</v>
      </c>
      <c r="AJ90" s="5">
        <v>0</v>
      </c>
      <c r="AK90" s="5">
        <v>2</v>
      </c>
      <c r="AL90" s="5">
        <v>10</v>
      </c>
    </row>
    <row r="91" spans="1:38" x14ac:dyDescent="0.3">
      <c r="A91" s="3">
        <v>1955965</v>
      </c>
      <c r="B91" s="3" t="s">
        <v>2390</v>
      </c>
      <c r="C91" s="3" t="s">
        <v>2391</v>
      </c>
      <c r="D91" s="3" t="s">
        <v>649</v>
      </c>
      <c r="E91" s="10">
        <v>906</v>
      </c>
      <c r="F91" s="11" t="s">
        <v>1046</v>
      </c>
      <c r="G91" s="12" t="s">
        <v>1047</v>
      </c>
      <c r="H91" s="13">
        <v>66667</v>
      </c>
      <c r="I91" s="12">
        <v>0.02</v>
      </c>
      <c r="J91" s="12">
        <v>4.7752808988764002E-2</v>
      </c>
      <c r="K91" s="12">
        <v>3.3707865168539297E-2</v>
      </c>
      <c r="L91" s="12">
        <v>4.8000000000000001E-2</v>
      </c>
      <c r="M91" s="12">
        <v>0.251</v>
      </c>
      <c r="N91" s="12">
        <v>3.4246575342465703E-2</v>
      </c>
      <c r="O91" s="12">
        <v>0.41421143847487002</v>
      </c>
      <c r="P91" s="12">
        <v>8.4832904884318702E-2</v>
      </c>
      <c r="Q91" s="12">
        <v>0.14606741573033699</v>
      </c>
      <c r="R91" s="14">
        <v>0.51545253863134599</v>
      </c>
      <c r="S91" s="14">
        <v>6.3694267515923497E-2</v>
      </c>
      <c r="T91" s="14">
        <v>0.225053078556263</v>
      </c>
      <c r="U91" s="14">
        <v>0.46072186836517998</v>
      </c>
      <c r="V91" s="14">
        <v>0.76489361702127601</v>
      </c>
      <c r="W91" s="14">
        <v>0.117834394904458</v>
      </c>
      <c r="X91" s="14"/>
      <c r="Y91" s="14">
        <v>0.35031847133757898</v>
      </c>
      <c r="Z91" s="14">
        <v>0.434182590233545</v>
      </c>
      <c r="AA91" s="14">
        <v>0.30360934182590199</v>
      </c>
      <c r="AB91" s="5">
        <v>1</v>
      </c>
      <c r="AC91" s="5">
        <v>0</v>
      </c>
      <c r="AD91" s="5">
        <v>0</v>
      </c>
      <c r="AE91" s="5">
        <v>1</v>
      </c>
      <c r="AF91" s="5">
        <v>2</v>
      </c>
      <c r="AG91" s="5">
        <v>0</v>
      </c>
      <c r="AH91" s="5">
        <v>0</v>
      </c>
      <c r="AI91" s="5">
        <v>1</v>
      </c>
      <c r="AJ91" s="5">
        <v>1</v>
      </c>
      <c r="AK91" s="5">
        <v>0</v>
      </c>
      <c r="AL91" s="5">
        <v>6</v>
      </c>
    </row>
    <row r="92" spans="1:38" x14ac:dyDescent="0.3">
      <c r="A92" s="3">
        <v>1971355</v>
      </c>
      <c r="B92" s="3" t="s">
        <v>2696</v>
      </c>
      <c r="C92" s="3" t="s">
        <v>2697</v>
      </c>
      <c r="D92" s="3" t="s">
        <v>802</v>
      </c>
      <c r="E92" s="10">
        <v>129</v>
      </c>
      <c r="F92" s="11" t="s">
        <v>1334</v>
      </c>
      <c r="G92" s="12" t="s">
        <v>1335</v>
      </c>
      <c r="H92" s="13">
        <v>66250</v>
      </c>
      <c r="I92" s="12">
        <v>0.17399999999999999</v>
      </c>
      <c r="J92" s="12">
        <v>0.209302325581395</v>
      </c>
      <c r="K92" s="12">
        <v>6.9767441860465101E-2</v>
      </c>
      <c r="L92" s="12">
        <v>0</v>
      </c>
      <c r="M92" s="12">
        <v>0.44799999999999901</v>
      </c>
      <c r="N92" s="12">
        <v>-0.12837837837837801</v>
      </c>
      <c r="O92" s="12">
        <v>0.623529411764705</v>
      </c>
      <c r="P92" s="12">
        <v>8.8888888888888795E-2</v>
      </c>
      <c r="Q92" s="12">
        <v>0.209302325581395</v>
      </c>
      <c r="R92" s="14">
        <v>0.49337748344370802</v>
      </c>
      <c r="S92" s="14">
        <v>0.83545647558386404</v>
      </c>
      <c r="T92" s="14">
        <v>0.91613588110403399</v>
      </c>
      <c r="U92" s="14">
        <v>0.80148619957537104</v>
      </c>
      <c r="V92" s="14">
        <v>0</v>
      </c>
      <c r="W92" s="14">
        <v>0.83970276008492495</v>
      </c>
      <c r="X92" s="14"/>
      <c r="Y92" s="14">
        <v>0.90552016985137995</v>
      </c>
      <c r="Z92" s="14">
        <v>0.45753715498938402</v>
      </c>
      <c r="AA92" s="14">
        <v>0.64225053078556205</v>
      </c>
      <c r="AB92" s="5">
        <v>1</v>
      </c>
      <c r="AC92" s="5">
        <v>2</v>
      </c>
      <c r="AD92" s="5">
        <v>2</v>
      </c>
      <c r="AE92" s="5">
        <v>2</v>
      </c>
      <c r="AF92" s="5">
        <v>0</v>
      </c>
      <c r="AG92" s="5">
        <v>2</v>
      </c>
      <c r="AH92" s="5">
        <v>2</v>
      </c>
      <c r="AI92" s="5">
        <v>2</v>
      </c>
      <c r="AJ92" s="5">
        <v>1</v>
      </c>
      <c r="AK92" s="5">
        <v>1</v>
      </c>
      <c r="AL92" s="5">
        <v>15</v>
      </c>
    </row>
    <row r="93" spans="1:38" x14ac:dyDescent="0.3">
      <c r="A93" s="3">
        <v>1980130</v>
      </c>
      <c r="B93" s="3" t="s">
        <v>2896</v>
      </c>
      <c r="C93" s="3" t="s">
        <v>2897</v>
      </c>
      <c r="D93" s="3" t="s">
        <v>902</v>
      </c>
      <c r="E93" s="10">
        <v>396</v>
      </c>
      <c r="F93" s="11" t="s">
        <v>1134</v>
      </c>
      <c r="G93" s="12" t="s">
        <v>1135</v>
      </c>
      <c r="H93" s="13">
        <v>70625</v>
      </c>
      <c r="I93" s="12">
        <v>0.29399999999999998</v>
      </c>
      <c r="J93" s="12">
        <v>3.54609929078014E-2</v>
      </c>
      <c r="K93" s="12">
        <v>8.5106382978723402E-2</v>
      </c>
      <c r="L93" s="12">
        <v>0</v>
      </c>
      <c r="M93" s="12">
        <v>0.36</v>
      </c>
      <c r="N93" s="12">
        <v>-9.1743119266054995E-2</v>
      </c>
      <c r="O93" s="12">
        <v>0.57196969696969702</v>
      </c>
      <c r="P93" s="12">
        <v>0.17058823529411701</v>
      </c>
      <c r="Q93" s="12">
        <v>0.184397163120567</v>
      </c>
      <c r="R93" s="14">
        <v>0.59492273730684297</v>
      </c>
      <c r="S93" s="14">
        <v>0.96709129511677205</v>
      </c>
      <c r="T93" s="14">
        <v>0.169851380042462</v>
      </c>
      <c r="U93" s="14">
        <v>0.86518046709129504</v>
      </c>
      <c r="V93" s="14">
        <v>0</v>
      </c>
      <c r="W93" s="14">
        <v>0.54458598726114604</v>
      </c>
      <c r="X93" s="14"/>
      <c r="Y93" s="14">
        <v>0.82802547770700596</v>
      </c>
      <c r="Z93" s="14">
        <v>0.79299363057324801</v>
      </c>
      <c r="AA93" s="14">
        <v>0.51486199575371505</v>
      </c>
      <c r="AB93" s="5">
        <v>1</v>
      </c>
      <c r="AC93" s="5">
        <v>2</v>
      </c>
      <c r="AD93" s="5">
        <v>0</v>
      </c>
      <c r="AE93" s="5">
        <v>2</v>
      </c>
      <c r="AF93" s="5">
        <v>0</v>
      </c>
      <c r="AG93" s="5">
        <v>1</v>
      </c>
      <c r="AH93" s="5">
        <v>2</v>
      </c>
      <c r="AI93" s="5">
        <v>2</v>
      </c>
      <c r="AJ93" s="5">
        <v>2</v>
      </c>
      <c r="AK93" s="5">
        <v>1</v>
      </c>
      <c r="AL93" s="5">
        <v>13</v>
      </c>
    </row>
    <row r="94" spans="1:38" x14ac:dyDescent="0.3">
      <c r="A94" s="3">
        <v>1919810</v>
      </c>
      <c r="B94" s="3" t="s">
        <v>3084</v>
      </c>
      <c r="C94" s="3" t="s">
        <v>3078</v>
      </c>
      <c r="D94" s="3" t="s">
        <v>3085</v>
      </c>
      <c r="E94" s="10">
        <v>26</v>
      </c>
      <c r="F94" s="11" t="s">
        <v>1229</v>
      </c>
      <c r="G94" s="12" t="s">
        <v>1230</v>
      </c>
      <c r="H94" s="13" t="s">
        <v>3083</v>
      </c>
      <c r="I94" s="12">
        <v>0.25</v>
      </c>
      <c r="J94" s="12">
        <v>0</v>
      </c>
      <c r="K94" s="12">
        <v>0</v>
      </c>
      <c r="L94" s="12">
        <v>0</v>
      </c>
      <c r="M94" s="12">
        <v>0.25</v>
      </c>
      <c r="N94" s="12">
        <v>0.04</v>
      </c>
      <c r="O94" s="12">
        <v>0.33333333333333298</v>
      </c>
      <c r="P94" s="12">
        <v>0</v>
      </c>
      <c r="Q94" s="12">
        <v>0.5</v>
      </c>
      <c r="R94" s="14">
        <v>0</v>
      </c>
      <c r="S94" s="14">
        <v>0.94267515923566803</v>
      </c>
      <c r="T94" s="14">
        <v>0</v>
      </c>
      <c r="U94" s="14">
        <v>0</v>
      </c>
      <c r="V94" s="14">
        <v>0</v>
      </c>
      <c r="W94" s="14">
        <v>0.113588110403397</v>
      </c>
      <c r="X94" s="14"/>
      <c r="Y94" s="14">
        <v>0.14861995753715401</v>
      </c>
      <c r="Z94" s="14">
        <v>0</v>
      </c>
      <c r="AA94" s="14">
        <v>0.99893842887473405</v>
      </c>
      <c r="AB94" s="5">
        <v>2</v>
      </c>
      <c r="AC94" s="5">
        <v>2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2</v>
      </c>
      <c r="AL94" s="5">
        <v>6</v>
      </c>
    </row>
    <row r="95" spans="1:38" x14ac:dyDescent="0.3">
      <c r="A95" s="3">
        <v>1912225</v>
      </c>
      <c r="B95" s="3" t="s">
        <v>3086</v>
      </c>
      <c r="C95" s="3" t="s">
        <v>3079</v>
      </c>
      <c r="D95" s="3" t="s">
        <v>3087</v>
      </c>
      <c r="E95" s="10" t="e">
        <v>#N/A</v>
      </c>
      <c r="F95" s="11" t="e">
        <v>#N/A</v>
      </c>
      <c r="G95" s="12" t="e">
        <v>#N/A</v>
      </c>
      <c r="H95" s="13">
        <v>26528</v>
      </c>
      <c r="I95" s="12">
        <v>0</v>
      </c>
      <c r="J95" s="12">
        <v>0</v>
      </c>
      <c r="K95" s="12">
        <v>0</v>
      </c>
      <c r="L95" s="12">
        <v>0</v>
      </c>
      <c r="M95" s="12">
        <v>0.73699999999999999</v>
      </c>
      <c r="N95" s="12">
        <v>-9.90990990990991E-2</v>
      </c>
      <c r="O95" s="12">
        <v>0.75824175824175799</v>
      </c>
      <c r="P95" s="12">
        <v>0</v>
      </c>
      <c r="Q95" s="12">
        <v>0.18181818181818099</v>
      </c>
      <c r="R95" s="14">
        <v>2.20750551876379E-3</v>
      </c>
      <c r="S95" s="14">
        <v>0</v>
      </c>
      <c r="T95" s="14">
        <v>0</v>
      </c>
      <c r="U95" s="14">
        <v>0</v>
      </c>
      <c r="V95" s="14">
        <v>0</v>
      </c>
      <c r="W95" s="14">
        <v>0.99256900212314203</v>
      </c>
      <c r="X95" s="14"/>
      <c r="Y95" s="14">
        <v>0.98301486199575305</v>
      </c>
      <c r="Z95" s="14">
        <v>0</v>
      </c>
      <c r="AA95" s="14">
        <v>0.50212314225053001</v>
      </c>
      <c r="AB95" s="5">
        <v>2</v>
      </c>
      <c r="AC95" s="5">
        <v>0</v>
      </c>
      <c r="AD95" s="5">
        <v>0</v>
      </c>
      <c r="AE95" s="5">
        <v>0</v>
      </c>
      <c r="AF95" s="5">
        <v>0</v>
      </c>
      <c r="AG95" s="5">
        <v>2</v>
      </c>
      <c r="AH95" s="5">
        <v>2</v>
      </c>
      <c r="AI95" s="5">
        <v>2</v>
      </c>
      <c r="AJ95" s="5">
        <v>0</v>
      </c>
      <c r="AK95" s="5">
        <v>1</v>
      </c>
      <c r="AL95" s="5">
        <v>9</v>
      </c>
    </row>
    <row r="96" spans="1:38" x14ac:dyDescent="0.3">
      <c r="A96" s="3">
        <v>1913395</v>
      </c>
      <c r="B96" s="3" t="s">
        <v>1437</v>
      </c>
      <c r="C96" s="3" t="s">
        <v>1438</v>
      </c>
      <c r="D96" s="3" t="s">
        <v>190</v>
      </c>
      <c r="E96" s="10">
        <v>290</v>
      </c>
      <c r="F96" s="11" t="s">
        <v>1405</v>
      </c>
      <c r="G96" s="12" t="s">
        <v>1406</v>
      </c>
      <c r="H96" s="13">
        <v>45625</v>
      </c>
      <c r="I96" s="12">
        <v>0.23599999999999999</v>
      </c>
      <c r="J96" s="12">
        <v>0.17307692307692299</v>
      </c>
      <c r="K96" s="12">
        <v>9.6153846153846104E-2</v>
      </c>
      <c r="L96" s="12">
        <v>0.129</v>
      </c>
      <c r="M96" s="12">
        <v>0.41699999999999998</v>
      </c>
      <c r="N96" s="12">
        <v>-0.18767507002801101</v>
      </c>
      <c r="O96" s="12">
        <v>0.66060606060605997</v>
      </c>
      <c r="P96" s="12">
        <v>7.9646017699115002E-2</v>
      </c>
      <c r="Q96" s="12">
        <v>0.17307692307692299</v>
      </c>
      <c r="R96" s="14">
        <v>6.4017660044150104E-2</v>
      </c>
      <c r="S96" s="14">
        <v>0.92781316348195297</v>
      </c>
      <c r="T96" s="14">
        <v>0.84925690021231404</v>
      </c>
      <c r="U96" s="14">
        <v>0.89596602972399098</v>
      </c>
      <c r="V96" s="14">
        <v>0.96489361702127596</v>
      </c>
      <c r="W96" s="14">
        <v>0.76433121019108197</v>
      </c>
      <c r="X96" s="14"/>
      <c r="Y96" s="14">
        <v>0.950106157112526</v>
      </c>
      <c r="Z96" s="14">
        <v>0.40552016985138001</v>
      </c>
      <c r="AA96" s="14">
        <v>0.46390658174097599</v>
      </c>
      <c r="AB96" s="5">
        <v>2</v>
      </c>
      <c r="AC96" s="5">
        <v>2</v>
      </c>
      <c r="AD96" s="5">
        <v>2</v>
      </c>
      <c r="AE96" s="5">
        <v>2</v>
      </c>
      <c r="AF96" s="5">
        <v>2</v>
      </c>
      <c r="AG96" s="5">
        <v>2</v>
      </c>
      <c r="AH96" s="5">
        <v>2</v>
      </c>
      <c r="AI96" s="5">
        <v>2</v>
      </c>
      <c r="AJ96" s="5">
        <v>1</v>
      </c>
      <c r="AK96" s="5">
        <v>1</v>
      </c>
      <c r="AL96" s="5">
        <v>18</v>
      </c>
    </row>
    <row r="97" spans="1:38" x14ac:dyDescent="0.3">
      <c r="A97" s="3">
        <v>1926310</v>
      </c>
      <c r="B97" s="3" t="s">
        <v>1722</v>
      </c>
      <c r="C97" s="3" t="s">
        <v>1723</v>
      </c>
      <c r="D97" s="3" t="s">
        <v>320</v>
      </c>
      <c r="E97" s="10">
        <v>160</v>
      </c>
      <c r="F97" s="11" t="s">
        <v>1405</v>
      </c>
      <c r="G97" s="12" t="s">
        <v>1406</v>
      </c>
      <c r="H97" s="13">
        <v>43750</v>
      </c>
      <c r="I97" s="12">
        <v>0.123</v>
      </c>
      <c r="J97" s="12">
        <v>0.26315789473684198</v>
      </c>
      <c r="K97" s="12">
        <v>7.8947368421052599E-2</v>
      </c>
      <c r="L97" s="12">
        <v>8.7999999999999995E-2</v>
      </c>
      <c r="M97" s="12">
        <v>0.49299999999999999</v>
      </c>
      <c r="N97" s="12">
        <v>0</v>
      </c>
      <c r="O97" s="12">
        <v>0.59677419354838701</v>
      </c>
      <c r="P97" s="12">
        <v>0.33333333333333298</v>
      </c>
      <c r="Q97" s="12">
        <v>0.42105263157894701</v>
      </c>
      <c r="R97" s="14">
        <v>4.0838852097130202E-2</v>
      </c>
      <c r="S97" s="14">
        <v>0.645435244161358</v>
      </c>
      <c r="T97" s="14">
        <v>0.968152866242038</v>
      </c>
      <c r="U97" s="14">
        <v>0.83651804670912899</v>
      </c>
      <c r="V97" s="14">
        <v>0.92659574468085104</v>
      </c>
      <c r="W97" s="14">
        <v>0.90658174097664501</v>
      </c>
      <c r="X97" s="14"/>
      <c r="Y97" s="14">
        <v>0.87367303609341795</v>
      </c>
      <c r="Z97" s="14">
        <v>0.95329087048832195</v>
      </c>
      <c r="AA97" s="14">
        <v>0.99469214437367304</v>
      </c>
      <c r="AB97" s="5">
        <v>2</v>
      </c>
      <c r="AC97" s="5">
        <v>1</v>
      </c>
      <c r="AD97" s="5">
        <v>2</v>
      </c>
      <c r="AE97" s="5">
        <v>2</v>
      </c>
      <c r="AF97" s="5">
        <v>2</v>
      </c>
      <c r="AG97" s="5">
        <v>2</v>
      </c>
      <c r="AH97" s="5">
        <v>1</v>
      </c>
      <c r="AI97" s="5">
        <v>2</v>
      </c>
      <c r="AJ97" s="5">
        <v>2</v>
      </c>
      <c r="AK97" s="5">
        <v>2</v>
      </c>
      <c r="AL97" s="5">
        <v>18</v>
      </c>
    </row>
    <row r="98" spans="1:38" x14ac:dyDescent="0.3">
      <c r="A98" s="3">
        <v>1979680</v>
      </c>
      <c r="B98" s="3" t="s">
        <v>2884</v>
      </c>
      <c r="C98" s="3" t="s">
        <v>2885</v>
      </c>
      <c r="D98" s="3" t="s">
        <v>896</v>
      </c>
      <c r="E98" s="10">
        <v>75</v>
      </c>
      <c r="F98" s="11" t="s">
        <v>1405</v>
      </c>
      <c r="G98" s="12" t="s">
        <v>1406</v>
      </c>
      <c r="H98" s="13">
        <v>82813</v>
      </c>
      <c r="I98" s="12">
        <v>5.0999999999999997E-2</v>
      </c>
      <c r="J98" s="12">
        <v>7.69230769230769E-2</v>
      </c>
      <c r="K98" s="12">
        <v>0</v>
      </c>
      <c r="L98" s="12">
        <v>0</v>
      </c>
      <c r="M98" s="12">
        <v>0.61399999999999999</v>
      </c>
      <c r="N98" s="12">
        <v>-0.26470588235294101</v>
      </c>
      <c r="O98" s="12">
        <v>0.43076923076923002</v>
      </c>
      <c r="P98" s="12">
        <v>0.23529411764705799</v>
      </c>
      <c r="Q98" s="12">
        <v>0.17948717948717899</v>
      </c>
      <c r="R98" s="14">
        <v>0.80905077262693104</v>
      </c>
      <c r="S98" s="14">
        <v>0.21656050955414</v>
      </c>
      <c r="T98" s="14">
        <v>0.40870488322717602</v>
      </c>
      <c r="U98" s="14">
        <v>0</v>
      </c>
      <c r="V98" s="14">
        <v>0</v>
      </c>
      <c r="W98" s="14">
        <v>0.97664543524416103</v>
      </c>
      <c r="X98" s="14"/>
      <c r="Y98" s="14">
        <v>0.40658174097664501</v>
      </c>
      <c r="Z98" s="14">
        <v>0.89490445859872603</v>
      </c>
      <c r="AA98" s="14">
        <v>0.49575371549893799</v>
      </c>
      <c r="AB98" s="5">
        <v>0</v>
      </c>
      <c r="AC98" s="5">
        <v>0</v>
      </c>
      <c r="AD98" s="5">
        <v>1</v>
      </c>
      <c r="AE98" s="5">
        <v>0</v>
      </c>
      <c r="AF98" s="5">
        <v>0</v>
      </c>
      <c r="AG98" s="5">
        <v>2</v>
      </c>
      <c r="AH98" s="5">
        <v>2</v>
      </c>
      <c r="AI98" s="5">
        <v>1</v>
      </c>
      <c r="AJ98" s="5">
        <v>2</v>
      </c>
      <c r="AK98" s="5">
        <v>1</v>
      </c>
      <c r="AL98" s="5">
        <v>9</v>
      </c>
    </row>
    <row r="99" spans="1:38" x14ac:dyDescent="0.3">
      <c r="A99" s="3">
        <v>1902080</v>
      </c>
      <c r="B99" s="3" t="s">
        <v>1104</v>
      </c>
      <c r="C99" s="3" t="s">
        <v>1105</v>
      </c>
      <c r="D99" s="3" t="s">
        <v>67</v>
      </c>
      <c r="E99" s="10">
        <v>109</v>
      </c>
      <c r="F99" s="11" t="s">
        <v>202</v>
      </c>
      <c r="G99" s="12" t="s">
        <v>1106</v>
      </c>
      <c r="H99" s="13" t="s">
        <v>3083</v>
      </c>
      <c r="I99" s="12">
        <v>0.35499999999999998</v>
      </c>
      <c r="J99" s="12">
        <v>0.42592592592592499</v>
      </c>
      <c r="K99" s="12">
        <v>0</v>
      </c>
      <c r="L99" s="12">
        <v>0</v>
      </c>
      <c r="M99" s="12">
        <v>0.33299999999999902</v>
      </c>
      <c r="N99" s="12">
        <v>5.8252427184466E-2</v>
      </c>
      <c r="O99" s="12">
        <v>0.64935064935064901</v>
      </c>
      <c r="P99" s="12">
        <v>0.12903225806451599</v>
      </c>
      <c r="Q99" s="12">
        <v>7.4074074074074001E-2</v>
      </c>
      <c r="R99" s="14">
        <v>0</v>
      </c>
      <c r="S99" s="14">
        <v>0.98938428874734596</v>
      </c>
      <c r="T99" s="14">
        <v>0.99575371549893799</v>
      </c>
      <c r="U99" s="14">
        <v>0</v>
      </c>
      <c r="V99" s="14">
        <v>0</v>
      </c>
      <c r="W99" s="14">
        <v>0.40658174097664501</v>
      </c>
      <c r="X99" s="14"/>
      <c r="Y99" s="14">
        <v>0.94585987261146498</v>
      </c>
      <c r="Z99" s="14">
        <v>0.65286624203821597</v>
      </c>
      <c r="AA99" s="14">
        <v>7.74946921443736E-2</v>
      </c>
      <c r="AB99" s="5">
        <v>2</v>
      </c>
      <c r="AC99" s="5">
        <v>2</v>
      </c>
      <c r="AD99" s="5">
        <v>2</v>
      </c>
      <c r="AE99" s="5">
        <v>0</v>
      </c>
      <c r="AF99" s="5">
        <v>0</v>
      </c>
      <c r="AG99" s="5">
        <v>1</v>
      </c>
      <c r="AH99" s="5">
        <v>0</v>
      </c>
      <c r="AI99" s="5">
        <v>2</v>
      </c>
      <c r="AJ99" s="5">
        <v>1</v>
      </c>
      <c r="AK99" s="5">
        <v>0</v>
      </c>
      <c r="AL99" s="5">
        <v>10</v>
      </c>
    </row>
    <row r="100" spans="1:38" x14ac:dyDescent="0.3">
      <c r="A100" s="3">
        <v>1931665</v>
      </c>
      <c r="B100" s="3" t="s">
        <v>1828</v>
      </c>
      <c r="C100" s="3" t="s">
        <v>1829</v>
      </c>
      <c r="D100" s="3" t="s">
        <v>370</v>
      </c>
      <c r="E100" s="10">
        <v>239</v>
      </c>
      <c r="F100" s="11" t="s">
        <v>202</v>
      </c>
      <c r="G100" s="12" t="s">
        <v>1106</v>
      </c>
      <c r="H100" s="13">
        <v>76875</v>
      </c>
      <c r="I100" s="12">
        <v>0.20599999999999999</v>
      </c>
      <c r="J100" s="12">
        <v>0.12</v>
      </c>
      <c r="K100" s="12">
        <v>0.112</v>
      </c>
      <c r="L100" s="12">
        <v>3.2000000000000001E-2</v>
      </c>
      <c r="M100" s="12">
        <v>0.29899999999999999</v>
      </c>
      <c r="N100" s="12">
        <v>-4.1666666666666597E-3</v>
      </c>
      <c r="O100" s="12">
        <v>0.37727272727272698</v>
      </c>
      <c r="P100" s="12">
        <v>0.104477611940298</v>
      </c>
      <c r="Q100" s="12">
        <v>0.2</v>
      </c>
      <c r="R100" s="14">
        <v>0.72406181015452498</v>
      </c>
      <c r="S100" s="14">
        <v>0.89065817409766401</v>
      </c>
      <c r="T100" s="14">
        <v>0.64118895966029699</v>
      </c>
      <c r="U100" s="14">
        <v>0.92250530785562601</v>
      </c>
      <c r="V100" s="14">
        <v>0.61702127659574402</v>
      </c>
      <c r="W100" s="14">
        <v>0.27600849256900201</v>
      </c>
      <c r="X100" s="14"/>
      <c r="Y100" s="14">
        <v>0.25053078556263197</v>
      </c>
      <c r="Z100" s="14">
        <v>0.547770700636942</v>
      </c>
      <c r="AA100" s="14">
        <v>0.58598726114649602</v>
      </c>
      <c r="AB100" s="5">
        <v>0</v>
      </c>
      <c r="AC100" s="5">
        <v>2</v>
      </c>
      <c r="AD100" s="5">
        <v>1</v>
      </c>
      <c r="AE100" s="5">
        <v>2</v>
      </c>
      <c r="AF100" s="5">
        <v>1</v>
      </c>
      <c r="AG100" s="5">
        <v>0</v>
      </c>
      <c r="AH100" s="5">
        <v>1</v>
      </c>
      <c r="AI100" s="5">
        <v>0</v>
      </c>
      <c r="AJ100" s="5">
        <v>1</v>
      </c>
      <c r="AK100" s="5">
        <v>1</v>
      </c>
      <c r="AL100" s="5">
        <v>9</v>
      </c>
    </row>
    <row r="101" spans="1:38" x14ac:dyDescent="0.3">
      <c r="A101" s="3">
        <v>1984945</v>
      </c>
      <c r="B101" s="3" t="s">
        <v>3004</v>
      </c>
      <c r="C101" s="3" t="s">
        <v>3005</v>
      </c>
      <c r="D101" s="3" t="s">
        <v>955</v>
      </c>
      <c r="E101" s="10">
        <v>775</v>
      </c>
      <c r="F101" s="11" t="s">
        <v>202</v>
      </c>
      <c r="G101" s="12" t="s">
        <v>1106</v>
      </c>
      <c r="H101" s="13">
        <v>39167</v>
      </c>
      <c r="I101" s="12">
        <v>2.5000000000000001E-2</v>
      </c>
      <c r="J101" s="12">
        <v>6.6860465116278994E-2</v>
      </c>
      <c r="K101" s="12">
        <v>2.0348837209302299E-2</v>
      </c>
      <c r="L101" s="12">
        <v>1.39999999999999E-2</v>
      </c>
      <c r="M101" s="12">
        <v>0.33500000000000002</v>
      </c>
      <c r="N101" s="12">
        <v>1.43979057591623E-2</v>
      </c>
      <c r="O101" s="12">
        <v>0.34630350194552501</v>
      </c>
      <c r="P101" s="12">
        <v>9.7112860892388395E-2</v>
      </c>
      <c r="Q101" s="12">
        <v>0.39244186046511598</v>
      </c>
      <c r="R101" s="14">
        <v>2.0971302428256001E-2</v>
      </c>
      <c r="S101" s="14">
        <v>8.0679405520169806E-2</v>
      </c>
      <c r="T101" s="14">
        <v>0.34925690021231398</v>
      </c>
      <c r="U101" s="14">
        <v>0.289808917197452</v>
      </c>
      <c r="V101" s="14">
        <v>0.35957446808510601</v>
      </c>
      <c r="W101" s="14">
        <v>0.42144373673036001</v>
      </c>
      <c r="X101" s="14"/>
      <c r="Y101" s="14">
        <v>0.17197452229299301</v>
      </c>
      <c r="Z101" s="14">
        <v>0.50849256900212303</v>
      </c>
      <c r="AA101" s="14">
        <v>0.98726114649681496</v>
      </c>
      <c r="AB101" s="5">
        <v>2</v>
      </c>
      <c r="AC101" s="5">
        <v>0</v>
      </c>
      <c r="AD101" s="5">
        <v>1</v>
      </c>
      <c r="AE101" s="5">
        <v>0</v>
      </c>
      <c r="AF101" s="5">
        <v>1</v>
      </c>
      <c r="AG101" s="5">
        <v>1</v>
      </c>
      <c r="AH101" s="5">
        <v>0</v>
      </c>
      <c r="AI101" s="5">
        <v>0</v>
      </c>
      <c r="AJ101" s="5">
        <v>1</v>
      </c>
      <c r="AK101" s="5">
        <v>2</v>
      </c>
      <c r="AL101" s="5">
        <v>8</v>
      </c>
    </row>
    <row r="102" spans="1:38" x14ac:dyDescent="0.3">
      <c r="A102" s="3">
        <v>1976440</v>
      </c>
      <c r="B102" s="3" t="s">
        <v>2820</v>
      </c>
      <c r="C102" s="3" t="s">
        <v>2821</v>
      </c>
      <c r="D102" s="3" t="s">
        <v>864</v>
      </c>
      <c r="E102" s="10">
        <v>132</v>
      </c>
      <c r="F102" s="11" t="s">
        <v>1147</v>
      </c>
      <c r="G102" s="12" t="s">
        <v>1148</v>
      </c>
      <c r="H102" s="13">
        <v>75625</v>
      </c>
      <c r="I102" s="12">
        <v>3.6999999999999998E-2</v>
      </c>
      <c r="J102" s="12">
        <v>0.11111111111111099</v>
      </c>
      <c r="K102" s="12">
        <v>0</v>
      </c>
      <c r="L102" s="12">
        <v>3.9E-2</v>
      </c>
      <c r="M102" s="12">
        <v>0.41399999999999998</v>
      </c>
      <c r="N102" s="12">
        <v>1.53846153846153E-2</v>
      </c>
      <c r="O102" s="12">
        <v>0.60759493670886</v>
      </c>
      <c r="P102" s="12">
        <v>0.134615384615384</v>
      </c>
      <c r="Q102" s="12">
        <v>0.2</v>
      </c>
      <c r="R102" s="14">
        <v>0.70198675496688701</v>
      </c>
      <c r="S102" s="14">
        <v>0.136942675159235</v>
      </c>
      <c r="T102" s="14">
        <v>0.59660297239914994</v>
      </c>
      <c r="U102" s="14">
        <v>0</v>
      </c>
      <c r="V102" s="14">
        <v>0.69468085106382904</v>
      </c>
      <c r="W102" s="14">
        <v>0.756900212314225</v>
      </c>
      <c r="X102" s="14"/>
      <c r="Y102" s="14">
        <v>0.886411889596603</v>
      </c>
      <c r="Z102" s="14">
        <v>0.67409766454352404</v>
      </c>
      <c r="AA102" s="14">
        <v>0.58598726114649602</v>
      </c>
      <c r="AB102" s="5">
        <v>0</v>
      </c>
      <c r="AC102" s="5">
        <v>0</v>
      </c>
      <c r="AD102" s="5">
        <v>1</v>
      </c>
      <c r="AE102" s="5">
        <v>0</v>
      </c>
      <c r="AF102" s="5">
        <v>2</v>
      </c>
      <c r="AG102" s="5">
        <v>2</v>
      </c>
      <c r="AH102" s="5">
        <v>0</v>
      </c>
      <c r="AI102" s="5">
        <v>2</v>
      </c>
      <c r="AJ102" s="5">
        <v>2</v>
      </c>
      <c r="AK102" s="5">
        <v>1</v>
      </c>
      <c r="AL102" s="5">
        <v>10</v>
      </c>
    </row>
    <row r="103" spans="1:38" x14ac:dyDescent="0.3">
      <c r="A103" s="3">
        <v>1977520</v>
      </c>
      <c r="B103" s="3" t="s">
        <v>2840</v>
      </c>
      <c r="C103" s="3" t="s">
        <v>2841</v>
      </c>
      <c r="D103" s="3" t="s">
        <v>874</v>
      </c>
      <c r="E103" s="10">
        <v>334</v>
      </c>
      <c r="F103" s="11" t="s">
        <v>1147</v>
      </c>
      <c r="G103" s="12" t="s">
        <v>1148</v>
      </c>
      <c r="H103" s="13">
        <v>43889</v>
      </c>
      <c r="I103" s="12">
        <v>0.16</v>
      </c>
      <c r="J103" s="12">
        <v>0.203703703703703</v>
      </c>
      <c r="K103" s="12">
        <v>1.85185185185185E-2</v>
      </c>
      <c r="L103" s="12">
        <v>4.2000000000000003E-2</v>
      </c>
      <c r="M103" s="12">
        <v>0.28899999999999998</v>
      </c>
      <c r="N103" s="12">
        <v>-8.9918256130790103E-2</v>
      </c>
      <c r="O103" s="12">
        <v>0.43181818181818099</v>
      </c>
      <c r="P103" s="12">
        <v>0.117318435754189</v>
      </c>
      <c r="Q103" s="12">
        <v>0.33950617283950602</v>
      </c>
      <c r="R103" s="14">
        <v>4.3046357615894003E-2</v>
      </c>
      <c r="S103" s="14">
        <v>0.80891719745222901</v>
      </c>
      <c r="T103" s="14">
        <v>0.91082802547770703</v>
      </c>
      <c r="U103" s="14">
        <v>0.26114649681528601</v>
      </c>
      <c r="V103" s="14">
        <v>0.72659574468085097</v>
      </c>
      <c r="W103" s="14">
        <v>0.22929936305732401</v>
      </c>
      <c r="X103" s="14"/>
      <c r="Y103" s="14">
        <v>0.41401273885350298</v>
      </c>
      <c r="Z103" s="14">
        <v>0.60084925690021196</v>
      </c>
      <c r="AA103" s="14">
        <v>0.96390658174097599</v>
      </c>
      <c r="AB103" s="5">
        <v>2</v>
      </c>
      <c r="AC103" s="5">
        <v>2</v>
      </c>
      <c r="AD103" s="5">
        <v>2</v>
      </c>
      <c r="AE103" s="5">
        <v>0</v>
      </c>
      <c r="AF103" s="5">
        <v>2</v>
      </c>
      <c r="AG103" s="5">
        <v>0</v>
      </c>
      <c r="AH103" s="5">
        <v>2</v>
      </c>
      <c r="AI103" s="5">
        <v>1</v>
      </c>
      <c r="AJ103" s="5">
        <v>1</v>
      </c>
      <c r="AK103" s="5">
        <v>2</v>
      </c>
      <c r="AL103" s="5">
        <v>14</v>
      </c>
    </row>
    <row r="104" spans="1:38" x14ac:dyDescent="0.3">
      <c r="A104" s="3">
        <v>1967170</v>
      </c>
      <c r="B104" s="3" t="s">
        <v>2618</v>
      </c>
      <c r="C104" s="3" t="s">
        <v>2619</v>
      </c>
      <c r="D104" s="3" t="s">
        <v>763</v>
      </c>
      <c r="E104" s="10">
        <v>365</v>
      </c>
      <c r="F104" s="11" t="s">
        <v>1143</v>
      </c>
      <c r="G104" s="12" t="s">
        <v>1144</v>
      </c>
      <c r="H104" s="13">
        <v>51042</v>
      </c>
      <c r="I104" s="12">
        <v>0.184</v>
      </c>
      <c r="J104" s="12">
        <v>0.17514124293785299</v>
      </c>
      <c r="K104" s="12">
        <v>5.0847457627118599E-2</v>
      </c>
      <c r="L104" s="12">
        <v>2.8999999999999901E-2</v>
      </c>
      <c r="M104" s="12">
        <v>0.33299999999999902</v>
      </c>
      <c r="N104" s="12">
        <v>-0.13507109004739301</v>
      </c>
      <c r="O104" s="12">
        <v>0.42086330935251798</v>
      </c>
      <c r="P104" s="12">
        <v>0.22972972972972899</v>
      </c>
      <c r="Q104" s="12">
        <v>0.14124293785310699</v>
      </c>
      <c r="R104" s="14">
        <v>0.13465783664459099</v>
      </c>
      <c r="S104" s="14">
        <v>0.85350318471337505</v>
      </c>
      <c r="T104" s="14">
        <v>0.854564755838641</v>
      </c>
      <c r="U104" s="14">
        <v>0.65817409766454305</v>
      </c>
      <c r="V104" s="14">
        <v>0.58191489361702098</v>
      </c>
      <c r="W104" s="14">
        <v>0.40658174097664501</v>
      </c>
      <c r="X104" s="14"/>
      <c r="Y104" s="14">
        <v>0.37579617834394902</v>
      </c>
      <c r="Z104" s="14">
        <v>0.88853503184713301</v>
      </c>
      <c r="AA104" s="14">
        <v>0.28343949044585898</v>
      </c>
      <c r="AB104" s="5">
        <v>2</v>
      </c>
      <c r="AC104" s="5">
        <v>2</v>
      </c>
      <c r="AD104" s="5">
        <v>2</v>
      </c>
      <c r="AE104" s="5">
        <v>1</v>
      </c>
      <c r="AF104" s="5">
        <v>1</v>
      </c>
      <c r="AG104" s="5">
        <v>1</v>
      </c>
      <c r="AH104" s="5">
        <v>2</v>
      </c>
      <c r="AI104" s="5">
        <v>1</v>
      </c>
      <c r="AJ104" s="5">
        <v>2</v>
      </c>
      <c r="AK104" s="5">
        <v>0</v>
      </c>
      <c r="AL104" s="5">
        <v>14</v>
      </c>
    </row>
    <row r="105" spans="1:38" x14ac:dyDescent="0.3">
      <c r="A105" s="3">
        <v>1928020</v>
      </c>
      <c r="B105" s="3" t="s">
        <v>1755</v>
      </c>
      <c r="C105" s="3" t="s">
        <v>1756</v>
      </c>
      <c r="D105" s="3" t="s">
        <v>334</v>
      </c>
      <c r="E105" s="10">
        <v>313</v>
      </c>
      <c r="F105" s="11" t="s">
        <v>334</v>
      </c>
      <c r="G105" s="12" t="s">
        <v>1416</v>
      </c>
      <c r="H105" s="13">
        <v>63393</v>
      </c>
      <c r="I105" s="12">
        <v>6.3E-2</v>
      </c>
      <c r="J105" s="12">
        <v>0.109677419354838</v>
      </c>
      <c r="K105" s="12">
        <v>6.4516129032258004E-3</v>
      </c>
      <c r="L105" s="12">
        <v>2.79999999999999E-2</v>
      </c>
      <c r="M105" s="12">
        <v>0.29399999999999998</v>
      </c>
      <c r="N105" s="12">
        <v>-6.5671641791044705E-2</v>
      </c>
      <c r="O105" s="12">
        <v>0.54545454545454497</v>
      </c>
      <c r="P105" s="12">
        <v>0.10404624277456601</v>
      </c>
      <c r="Q105" s="12">
        <v>9.0322580645161202E-2</v>
      </c>
      <c r="R105" s="14">
        <v>0.42494481236203002</v>
      </c>
      <c r="S105" s="14">
        <v>0.29193205944798301</v>
      </c>
      <c r="T105" s="14">
        <v>0.59023354564755803</v>
      </c>
      <c r="U105" s="14">
        <v>0.146496815286624</v>
      </c>
      <c r="V105" s="14">
        <v>0.56595744680851001</v>
      </c>
      <c r="W105" s="14">
        <v>0.25796178343949</v>
      </c>
      <c r="X105" s="14"/>
      <c r="Y105" s="14">
        <v>0.76220806794055196</v>
      </c>
      <c r="Z105" s="14">
        <v>0.54140127388534998</v>
      </c>
      <c r="AA105" s="14">
        <v>0.10721868365180399</v>
      </c>
      <c r="AB105" s="5">
        <v>1</v>
      </c>
      <c r="AC105" s="5">
        <v>0</v>
      </c>
      <c r="AD105" s="5">
        <v>1</v>
      </c>
      <c r="AE105" s="5">
        <v>0</v>
      </c>
      <c r="AF105" s="5">
        <v>1</v>
      </c>
      <c r="AG105" s="5">
        <v>0</v>
      </c>
      <c r="AH105" s="5">
        <v>1</v>
      </c>
      <c r="AI105" s="5">
        <v>2</v>
      </c>
      <c r="AJ105" s="5">
        <v>1</v>
      </c>
      <c r="AK105" s="5">
        <v>0</v>
      </c>
      <c r="AL105" s="5">
        <v>7</v>
      </c>
    </row>
    <row r="106" spans="1:38" x14ac:dyDescent="0.3">
      <c r="A106" s="3">
        <v>1971310</v>
      </c>
      <c r="B106" s="3" t="s">
        <v>2694</v>
      </c>
      <c r="C106" s="3" t="s">
        <v>2695</v>
      </c>
      <c r="D106" s="3" t="s">
        <v>801</v>
      </c>
      <c r="E106" s="10">
        <v>511</v>
      </c>
      <c r="F106" s="11" t="s">
        <v>385</v>
      </c>
      <c r="G106" s="12" t="s">
        <v>1436</v>
      </c>
      <c r="H106" s="13">
        <v>53864</v>
      </c>
      <c r="I106" s="12">
        <v>0.22500000000000001</v>
      </c>
      <c r="J106" s="12">
        <v>0.157480314960629</v>
      </c>
      <c r="K106" s="12">
        <v>4.7244094488188899E-2</v>
      </c>
      <c r="L106" s="12">
        <v>2.1000000000000001E-2</v>
      </c>
      <c r="M106" s="12">
        <v>0.26</v>
      </c>
      <c r="N106" s="12">
        <v>-8.25852782764811E-2</v>
      </c>
      <c r="O106" s="12">
        <v>0.62467191601049799</v>
      </c>
      <c r="P106" s="12">
        <v>4.15094339622641E-2</v>
      </c>
      <c r="Q106" s="12">
        <v>0.23622047244094399</v>
      </c>
      <c r="R106" s="14">
        <v>0.19315673289183199</v>
      </c>
      <c r="S106" s="14">
        <v>0.91719745222929905</v>
      </c>
      <c r="T106" s="14">
        <v>0.80573248407643305</v>
      </c>
      <c r="U106" s="14">
        <v>0.61995753715498902</v>
      </c>
      <c r="V106" s="14">
        <v>0.47127659574468</v>
      </c>
      <c r="W106" s="14">
        <v>0.13375796178343899</v>
      </c>
      <c r="X106" s="14"/>
      <c r="Y106" s="14">
        <v>0.90976645435244097</v>
      </c>
      <c r="Z106" s="14">
        <v>0.22292993630573199</v>
      </c>
      <c r="AA106" s="14">
        <v>0.76220806794055196</v>
      </c>
      <c r="AB106" s="5">
        <v>2</v>
      </c>
      <c r="AC106" s="5">
        <v>2</v>
      </c>
      <c r="AD106" s="5">
        <v>2</v>
      </c>
      <c r="AE106" s="5">
        <v>1</v>
      </c>
      <c r="AF106" s="5">
        <v>1</v>
      </c>
      <c r="AG106" s="5">
        <v>0</v>
      </c>
      <c r="AH106" s="5">
        <v>2</v>
      </c>
      <c r="AI106" s="5">
        <v>2</v>
      </c>
      <c r="AJ106" s="5">
        <v>0</v>
      </c>
      <c r="AK106" s="5">
        <v>2</v>
      </c>
      <c r="AL106" s="5">
        <v>14</v>
      </c>
    </row>
    <row r="107" spans="1:38" x14ac:dyDescent="0.3">
      <c r="A107" s="3">
        <v>1900370</v>
      </c>
      <c r="B107" s="3" t="s">
        <v>1025</v>
      </c>
      <c r="C107" s="3" t="s">
        <v>1026</v>
      </c>
      <c r="D107" s="3" t="s">
        <v>45</v>
      </c>
      <c r="E107" s="10">
        <v>791</v>
      </c>
      <c r="F107" s="11" t="s">
        <v>45</v>
      </c>
      <c r="G107" s="12" t="s">
        <v>1027</v>
      </c>
      <c r="H107" s="13">
        <v>54550</v>
      </c>
      <c r="I107" s="12">
        <v>4.2999999999999997E-2</v>
      </c>
      <c r="J107" s="12">
        <v>0.13054830287206201</v>
      </c>
      <c r="K107" s="12">
        <v>3.1331592689295001E-2</v>
      </c>
      <c r="L107" s="12">
        <v>6.5000000000000002E-2</v>
      </c>
      <c r="M107" s="12">
        <v>0.27300000000000002</v>
      </c>
      <c r="N107" s="12">
        <v>1.28040973111395E-2</v>
      </c>
      <c r="O107" s="12">
        <v>0.41935483870967699</v>
      </c>
      <c r="P107" s="12">
        <v>0.10093896713615</v>
      </c>
      <c r="Q107" s="12">
        <v>0.21409921671018201</v>
      </c>
      <c r="R107" s="14">
        <v>0.20971302428256</v>
      </c>
      <c r="S107" s="14">
        <v>0.168789808917197</v>
      </c>
      <c r="T107" s="14">
        <v>0.69639065817409695</v>
      </c>
      <c r="U107" s="14">
        <v>0.42144373673036001</v>
      </c>
      <c r="V107" s="14">
        <v>0.87127659574467997</v>
      </c>
      <c r="W107" s="14">
        <v>0.17728237791932</v>
      </c>
      <c r="X107" s="14"/>
      <c r="Y107" s="14">
        <v>0.370488322717622</v>
      </c>
      <c r="Z107" s="14">
        <v>0.52972399150743099</v>
      </c>
      <c r="AA107" s="14">
        <v>0.66878980891719697</v>
      </c>
      <c r="AB107" s="5">
        <v>2</v>
      </c>
      <c r="AC107" s="5">
        <v>0</v>
      </c>
      <c r="AD107" s="5">
        <v>2</v>
      </c>
      <c r="AE107" s="5">
        <v>1</v>
      </c>
      <c r="AF107" s="5">
        <v>2</v>
      </c>
      <c r="AG107" s="5">
        <v>0</v>
      </c>
      <c r="AH107" s="5">
        <v>0</v>
      </c>
      <c r="AI107" s="5">
        <v>1</v>
      </c>
      <c r="AJ107" s="5">
        <v>1</v>
      </c>
      <c r="AK107" s="5">
        <v>1</v>
      </c>
      <c r="AL107" s="5">
        <v>10</v>
      </c>
    </row>
    <row r="108" spans="1:38" x14ac:dyDescent="0.3">
      <c r="A108" s="3">
        <v>1917670</v>
      </c>
      <c r="B108" s="3" t="s">
        <v>1541</v>
      </c>
      <c r="C108" s="3" t="s">
        <v>1542</v>
      </c>
      <c r="D108" s="3" t="s">
        <v>235</v>
      </c>
      <c r="E108" s="10">
        <v>253</v>
      </c>
      <c r="F108" s="11" t="s">
        <v>400</v>
      </c>
      <c r="G108" s="12" t="s">
        <v>1329</v>
      </c>
      <c r="H108" s="13">
        <v>66875</v>
      </c>
      <c r="I108" s="12">
        <v>0.127</v>
      </c>
      <c r="J108" s="12">
        <v>0.134328358208955</v>
      </c>
      <c r="K108" s="12">
        <v>5.2238805970149203E-2</v>
      </c>
      <c r="L108" s="12">
        <v>6.9999999999999897E-3</v>
      </c>
      <c r="M108" s="12">
        <v>0.32</v>
      </c>
      <c r="N108" s="12">
        <v>1.2E-2</v>
      </c>
      <c r="O108" s="12">
        <v>0.64851485148514798</v>
      </c>
      <c r="P108" s="12">
        <v>0</v>
      </c>
      <c r="Q108" s="12">
        <v>0.231343283582089</v>
      </c>
      <c r="R108" s="14">
        <v>0.51876379690949204</v>
      </c>
      <c r="S108" s="14">
        <v>0.67091295116772798</v>
      </c>
      <c r="T108" s="14">
        <v>0.72186836518046704</v>
      </c>
      <c r="U108" s="14">
        <v>0.66985138004246203</v>
      </c>
      <c r="V108" s="14">
        <v>0.25957446808510598</v>
      </c>
      <c r="W108" s="14">
        <v>0.355626326963906</v>
      </c>
      <c r="X108" s="14"/>
      <c r="Y108" s="14">
        <v>0.94479830148619903</v>
      </c>
      <c r="Z108" s="14">
        <v>0</v>
      </c>
      <c r="AA108" s="14">
        <v>0.740976645435244</v>
      </c>
      <c r="AB108" s="5">
        <v>1</v>
      </c>
      <c r="AC108" s="5">
        <v>2</v>
      </c>
      <c r="AD108" s="5">
        <v>2</v>
      </c>
      <c r="AE108" s="5">
        <v>1</v>
      </c>
      <c r="AF108" s="5">
        <v>0</v>
      </c>
      <c r="AG108" s="5">
        <v>1</v>
      </c>
      <c r="AH108" s="5">
        <v>0</v>
      </c>
      <c r="AI108" s="5">
        <v>2</v>
      </c>
      <c r="AJ108" s="5">
        <v>0</v>
      </c>
      <c r="AK108" s="5">
        <v>2</v>
      </c>
      <c r="AL108" s="5">
        <v>11</v>
      </c>
    </row>
    <row r="109" spans="1:38" x14ac:dyDescent="0.3">
      <c r="A109" s="3">
        <v>1941655</v>
      </c>
      <c r="B109" s="3" t="s">
        <v>2044</v>
      </c>
      <c r="C109" s="3" t="s">
        <v>2045</v>
      </c>
      <c r="D109" s="3" t="s">
        <v>478</v>
      </c>
      <c r="E109" s="10">
        <v>441</v>
      </c>
      <c r="F109" s="11" t="s">
        <v>400</v>
      </c>
      <c r="G109" s="12" t="s">
        <v>1329</v>
      </c>
      <c r="H109" s="13">
        <v>59256</v>
      </c>
      <c r="I109" s="12">
        <v>0.13400000000000001</v>
      </c>
      <c r="J109" s="12">
        <v>5.4852320675105398E-2</v>
      </c>
      <c r="K109" s="12">
        <v>8.4388185654008397E-3</v>
      </c>
      <c r="L109" s="12">
        <v>1.4999999999999999E-2</v>
      </c>
      <c r="M109" s="12">
        <v>0.38299999999999901</v>
      </c>
      <c r="N109" s="12">
        <v>-0.13017751479289899</v>
      </c>
      <c r="O109" s="12">
        <v>0.51595744680850997</v>
      </c>
      <c r="P109" s="12">
        <v>6.6929133858267695E-2</v>
      </c>
      <c r="Q109" s="12">
        <v>0.177215189873417</v>
      </c>
      <c r="R109" s="14">
        <v>0.32339955849889601</v>
      </c>
      <c r="S109" s="14">
        <v>0.71125265392781301</v>
      </c>
      <c r="T109" s="14">
        <v>0.26645435244161297</v>
      </c>
      <c r="U109" s="14">
        <v>0.160297239915074</v>
      </c>
      <c r="V109" s="14">
        <v>0.37553191489361698</v>
      </c>
      <c r="W109" s="14">
        <v>0.64649681528662395</v>
      </c>
      <c r="X109" s="14"/>
      <c r="Y109" s="14">
        <v>0.67834394904458595</v>
      </c>
      <c r="Z109" s="14">
        <v>0.353503184713375</v>
      </c>
      <c r="AA109" s="14">
        <v>0.483014861995753</v>
      </c>
      <c r="AB109" s="5">
        <v>2</v>
      </c>
      <c r="AC109" s="5">
        <v>2</v>
      </c>
      <c r="AD109" s="5">
        <v>0</v>
      </c>
      <c r="AE109" s="5">
        <v>0</v>
      </c>
      <c r="AF109" s="5">
        <v>1</v>
      </c>
      <c r="AG109" s="5">
        <v>1</v>
      </c>
      <c r="AH109" s="5">
        <v>2</v>
      </c>
      <c r="AI109" s="5">
        <v>2</v>
      </c>
      <c r="AJ109" s="5">
        <v>1</v>
      </c>
      <c r="AK109" s="5">
        <v>1</v>
      </c>
      <c r="AL109" s="5">
        <v>12</v>
      </c>
    </row>
    <row r="110" spans="1:38" x14ac:dyDescent="0.3">
      <c r="A110" s="3">
        <v>1902485</v>
      </c>
      <c r="B110" s="3" t="s">
        <v>1123</v>
      </c>
      <c r="C110" s="3" t="s">
        <v>1124</v>
      </c>
      <c r="D110" s="3" t="s">
        <v>73</v>
      </c>
      <c r="E110" s="10">
        <v>525</v>
      </c>
      <c r="F110" s="11" t="s">
        <v>167</v>
      </c>
      <c r="G110" s="12" t="s">
        <v>1125</v>
      </c>
      <c r="H110" s="13">
        <v>78542</v>
      </c>
      <c r="I110" s="12">
        <v>2.1000000000000001E-2</v>
      </c>
      <c r="J110" s="12">
        <v>5.9040590405904002E-2</v>
      </c>
      <c r="K110" s="12">
        <v>1.8450184501845001E-2</v>
      </c>
      <c r="L110" s="12">
        <v>0.02</v>
      </c>
      <c r="M110" s="12">
        <v>0.14899999999999999</v>
      </c>
      <c r="N110" s="12">
        <v>8.4710743801652805E-2</v>
      </c>
      <c r="O110" s="12">
        <v>0.47338935574229601</v>
      </c>
      <c r="P110" s="12">
        <v>2.8673835125448001E-2</v>
      </c>
      <c r="Q110" s="12">
        <v>3.3210332103321E-2</v>
      </c>
      <c r="R110" s="14">
        <v>0.74834437086092698</v>
      </c>
      <c r="S110" s="14">
        <v>6.7940552016985095E-2</v>
      </c>
      <c r="T110" s="14">
        <v>0.30467091295116699</v>
      </c>
      <c r="U110" s="14">
        <v>0.26008492569002101</v>
      </c>
      <c r="V110" s="14">
        <v>0.45531914893616998</v>
      </c>
      <c r="W110" s="14">
        <v>4.2462845010615702E-3</v>
      </c>
      <c r="X110" s="14"/>
      <c r="Y110" s="14">
        <v>0.56157112526539199</v>
      </c>
      <c r="Z110" s="14">
        <v>0.162420382165605</v>
      </c>
      <c r="AA110" s="14">
        <v>3.5031847133757898E-2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0</v>
      </c>
      <c r="AH110" s="5">
        <v>0</v>
      </c>
      <c r="AI110" s="5">
        <v>1</v>
      </c>
      <c r="AJ110" s="5">
        <v>0</v>
      </c>
      <c r="AK110" s="5">
        <v>0</v>
      </c>
      <c r="AL110" s="5">
        <v>2</v>
      </c>
    </row>
    <row r="111" spans="1:38" x14ac:dyDescent="0.3">
      <c r="A111" s="3">
        <v>1908290</v>
      </c>
      <c r="B111" s="3" t="s">
        <v>1319</v>
      </c>
      <c r="C111" s="3" t="s">
        <v>1320</v>
      </c>
      <c r="D111" s="3" t="s">
        <v>142</v>
      </c>
      <c r="E111" s="10">
        <v>500</v>
      </c>
      <c r="F111" s="11" t="s">
        <v>167</v>
      </c>
      <c r="G111" s="12" t="s">
        <v>1125</v>
      </c>
      <c r="H111" s="13">
        <v>62095</v>
      </c>
      <c r="I111" s="12">
        <v>0.04</v>
      </c>
      <c r="J111" s="12">
        <v>4.8672566371681401E-2</v>
      </c>
      <c r="K111" s="12">
        <v>4.8672566371681401E-2</v>
      </c>
      <c r="L111" s="12">
        <v>0</v>
      </c>
      <c r="M111" s="12">
        <v>0.215</v>
      </c>
      <c r="N111" s="12">
        <v>3.5196687370600402E-2</v>
      </c>
      <c r="O111" s="12">
        <v>0.36</v>
      </c>
      <c r="P111" s="12">
        <v>5.0420168067226802E-2</v>
      </c>
      <c r="Q111" s="12">
        <v>0.123893805309734</v>
      </c>
      <c r="R111" s="14">
        <v>0.39293598233995503</v>
      </c>
      <c r="S111" s="14">
        <v>0.14968152866241999</v>
      </c>
      <c r="T111" s="14">
        <v>0.23142250530785499</v>
      </c>
      <c r="U111" s="14">
        <v>0.64012738853503104</v>
      </c>
      <c r="V111" s="14">
        <v>0</v>
      </c>
      <c r="W111" s="14">
        <v>5.0955414012738801E-2</v>
      </c>
      <c r="X111" s="14"/>
      <c r="Y111" s="14">
        <v>0.20276008492569</v>
      </c>
      <c r="Z111" s="14">
        <v>0.26114649681528601</v>
      </c>
      <c r="AA111" s="14">
        <v>0.209129511677282</v>
      </c>
      <c r="AB111" s="5">
        <v>1</v>
      </c>
      <c r="AC111" s="5">
        <v>0</v>
      </c>
      <c r="AD111" s="5">
        <v>0</v>
      </c>
      <c r="AE111" s="5">
        <v>1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2</v>
      </c>
    </row>
    <row r="112" spans="1:38" x14ac:dyDescent="0.3">
      <c r="A112" s="3">
        <v>1919450</v>
      </c>
      <c r="B112" s="3" t="s">
        <v>1577</v>
      </c>
      <c r="C112" s="3" t="s">
        <v>1578</v>
      </c>
      <c r="D112" s="3" t="s">
        <v>253</v>
      </c>
      <c r="E112" s="10">
        <v>224</v>
      </c>
      <c r="F112" s="11" t="s">
        <v>167</v>
      </c>
      <c r="G112" s="12" t="s">
        <v>1125</v>
      </c>
      <c r="H112" s="13">
        <v>100417</v>
      </c>
      <c r="I112" s="12">
        <v>0.14299999999999999</v>
      </c>
      <c r="J112" s="12">
        <v>4.5977011494252797E-2</v>
      </c>
      <c r="K112" s="12">
        <v>2.2988505747126398E-2</v>
      </c>
      <c r="L112" s="12">
        <v>1.39999999999999E-2</v>
      </c>
      <c r="M112" s="12">
        <v>0.247</v>
      </c>
      <c r="N112" s="12">
        <v>-0.157894736842105</v>
      </c>
      <c r="O112" s="12">
        <v>0.38461538461538403</v>
      </c>
      <c r="P112" s="12">
        <v>0</v>
      </c>
      <c r="Q112" s="12">
        <v>0.18390804597701099</v>
      </c>
      <c r="R112" s="14">
        <v>0.92604856512141198</v>
      </c>
      <c r="S112" s="14">
        <v>0.74628450106157096</v>
      </c>
      <c r="T112" s="14">
        <v>0.21337579617834301</v>
      </c>
      <c r="U112" s="14">
        <v>0.32590233545647501</v>
      </c>
      <c r="V112" s="14">
        <v>0.35957446808510601</v>
      </c>
      <c r="W112" s="14">
        <v>0.106157112526539</v>
      </c>
      <c r="X112" s="14"/>
      <c r="Y112" s="14">
        <v>0.27070063694267499</v>
      </c>
      <c r="Z112" s="14">
        <v>0</v>
      </c>
      <c r="AA112" s="14">
        <v>0.51380042462844999</v>
      </c>
      <c r="AB112" s="5">
        <v>0</v>
      </c>
      <c r="AC112" s="5">
        <v>2</v>
      </c>
      <c r="AD112" s="5">
        <v>0</v>
      </c>
      <c r="AE112" s="5">
        <v>0</v>
      </c>
      <c r="AF112" s="5">
        <v>1</v>
      </c>
      <c r="AG112" s="5">
        <v>0</v>
      </c>
      <c r="AH112" s="5">
        <v>2</v>
      </c>
      <c r="AI112" s="5">
        <v>0</v>
      </c>
      <c r="AJ112" s="5">
        <v>0</v>
      </c>
      <c r="AK112" s="5">
        <v>1</v>
      </c>
      <c r="AL112" s="5">
        <v>6</v>
      </c>
    </row>
    <row r="113" spans="1:38" x14ac:dyDescent="0.3">
      <c r="A113" s="3">
        <v>1922890</v>
      </c>
      <c r="B113" s="3" t="s">
        <v>1646</v>
      </c>
      <c r="C113" s="3" t="s">
        <v>1647</v>
      </c>
      <c r="D113" s="3" t="s">
        <v>284</v>
      </c>
      <c r="E113" s="10">
        <v>1038</v>
      </c>
      <c r="F113" s="11" t="s">
        <v>1648</v>
      </c>
      <c r="G113" s="12" t="s">
        <v>1649</v>
      </c>
      <c r="H113" s="13">
        <v>49375</v>
      </c>
      <c r="I113" s="12">
        <v>7.1999999999999995E-2</v>
      </c>
      <c r="J113" s="12">
        <v>0.105354058721934</v>
      </c>
      <c r="K113" s="12">
        <v>2.2452504317789199E-2</v>
      </c>
      <c r="L113" s="12">
        <v>5.7000000000000002E-2</v>
      </c>
      <c r="M113" s="12">
        <v>0.39399999999999902</v>
      </c>
      <c r="N113" s="12">
        <v>-3.8387715930902101E-3</v>
      </c>
      <c r="O113" s="12">
        <v>0.58444444444444399</v>
      </c>
      <c r="P113" s="12">
        <v>9.6062992125984195E-2</v>
      </c>
      <c r="Q113" s="12">
        <v>0.34369602763385099</v>
      </c>
      <c r="R113" s="14">
        <v>0.105960264900662</v>
      </c>
      <c r="S113" s="14">
        <v>0.35987261146496802</v>
      </c>
      <c r="T113" s="14">
        <v>0.563694267515923</v>
      </c>
      <c r="U113" s="14">
        <v>0.31316348195329002</v>
      </c>
      <c r="V113" s="14">
        <v>0.83085106382978702</v>
      </c>
      <c r="W113" s="14">
        <v>0.69426751592356595</v>
      </c>
      <c r="X113" s="14"/>
      <c r="Y113" s="14">
        <v>0.84607218683651797</v>
      </c>
      <c r="Z113" s="14">
        <v>0.5</v>
      </c>
      <c r="AA113" s="14">
        <v>0.96496815286624205</v>
      </c>
      <c r="AB113" s="5">
        <v>2</v>
      </c>
      <c r="AC113" s="5">
        <v>1</v>
      </c>
      <c r="AD113" s="5">
        <v>1</v>
      </c>
      <c r="AE113" s="5">
        <v>0</v>
      </c>
      <c r="AF113" s="5">
        <v>2</v>
      </c>
      <c r="AG113" s="5">
        <v>2</v>
      </c>
      <c r="AH113" s="5">
        <v>1</v>
      </c>
      <c r="AI113" s="5">
        <v>2</v>
      </c>
      <c r="AJ113" s="5">
        <v>1</v>
      </c>
      <c r="AK113" s="5">
        <v>2</v>
      </c>
      <c r="AL113" s="5">
        <v>14</v>
      </c>
    </row>
    <row r="114" spans="1:38" x14ac:dyDescent="0.3">
      <c r="A114" s="3">
        <v>1935130</v>
      </c>
      <c r="B114" s="3" t="s">
        <v>1918</v>
      </c>
      <c r="C114" s="3" t="s">
        <v>1919</v>
      </c>
      <c r="D114" s="3" t="s">
        <v>414</v>
      </c>
      <c r="E114" s="10">
        <v>130</v>
      </c>
      <c r="F114" s="11" t="s">
        <v>722</v>
      </c>
      <c r="G114" s="12" t="s">
        <v>1759</v>
      </c>
      <c r="H114" s="13">
        <v>63229</v>
      </c>
      <c r="I114" s="12">
        <v>0.23499999999999999</v>
      </c>
      <c r="J114" s="12">
        <v>9.85915492957746E-2</v>
      </c>
      <c r="K114" s="12">
        <v>2.8169014084507001E-2</v>
      </c>
      <c r="L114" s="12">
        <v>5.0999999999999997E-2</v>
      </c>
      <c r="M114" s="12">
        <v>0.42199999999999999</v>
      </c>
      <c r="N114" s="12">
        <v>-5.7971014492753603E-2</v>
      </c>
      <c r="O114" s="12">
        <v>0.46788990825687998</v>
      </c>
      <c r="P114" s="12">
        <v>0.27551020408163202</v>
      </c>
      <c r="Q114" s="12">
        <v>9.85915492957746E-2</v>
      </c>
      <c r="R114" s="14">
        <v>0.42163355408388498</v>
      </c>
      <c r="S114" s="14">
        <v>0.92462845010615702</v>
      </c>
      <c r="T114" s="14">
        <v>0.53078556263269605</v>
      </c>
      <c r="U114" s="14">
        <v>0.38216560509554098</v>
      </c>
      <c r="V114" s="14">
        <v>0.79468085106382902</v>
      </c>
      <c r="W114" s="14">
        <v>0.77707006369426701</v>
      </c>
      <c r="X114" s="14"/>
      <c r="Y114" s="14">
        <v>0.54140127388534998</v>
      </c>
      <c r="Z114" s="14">
        <v>0.934182590233545</v>
      </c>
      <c r="AA114" s="14">
        <v>0.12738853503184699</v>
      </c>
      <c r="AB114" s="5">
        <v>1</v>
      </c>
      <c r="AC114" s="5">
        <v>2</v>
      </c>
      <c r="AD114" s="5">
        <v>1</v>
      </c>
      <c r="AE114" s="5">
        <v>1</v>
      </c>
      <c r="AF114" s="5">
        <v>2</v>
      </c>
      <c r="AG114" s="5">
        <v>2</v>
      </c>
      <c r="AH114" s="5">
        <v>1</v>
      </c>
      <c r="AI114" s="5">
        <v>1</v>
      </c>
      <c r="AJ114" s="5">
        <v>2</v>
      </c>
      <c r="AK114" s="5">
        <v>0</v>
      </c>
      <c r="AL114" s="5">
        <v>13</v>
      </c>
    </row>
    <row r="115" spans="1:38" x14ac:dyDescent="0.3">
      <c r="A115" s="3">
        <v>1961050</v>
      </c>
      <c r="B115" s="3" t="s">
        <v>2484</v>
      </c>
      <c r="C115" s="3" t="s">
        <v>2485</v>
      </c>
      <c r="D115" s="3" t="s">
        <v>696</v>
      </c>
      <c r="E115" s="10">
        <v>138</v>
      </c>
      <c r="F115" s="11" t="s">
        <v>722</v>
      </c>
      <c r="G115" s="12" t="s">
        <v>1759</v>
      </c>
      <c r="H115" s="13">
        <v>59063</v>
      </c>
      <c r="I115" s="12">
        <v>0.32100000000000001</v>
      </c>
      <c r="J115" s="12">
        <v>0.113924050632911</v>
      </c>
      <c r="K115" s="12">
        <v>3.7974683544303799E-2</v>
      </c>
      <c r="L115" s="12">
        <v>1.6E-2</v>
      </c>
      <c r="M115" s="12">
        <v>0.50800000000000001</v>
      </c>
      <c r="N115" s="12">
        <v>-0.163636363636363</v>
      </c>
      <c r="O115" s="12">
        <v>0.54205607476635498</v>
      </c>
      <c r="P115" s="12">
        <v>0.27184466019417403</v>
      </c>
      <c r="Q115" s="12">
        <v>0.215189873417721</v>
      </c>
      <c r="R115" s="14">
        <v>0.31788079470198599</v>
      </c>
      <c r="S115" s="14">
        <v>0.97770700636942598</v>
      </c>
      <c r="T115" s="14">
        <v>0.611464968152866</v>
      </c>
      <c r="U115" s="14">
        <v>0.51167728237791898</v>
      </c>
      <c r="V115" s="14">
        <v>0.39361702127659498</v>
      </c>
      <c r="W115" s="14">
        <v>0.920382165605095</v>
      </c>
      <c r="X115" s="14"/>
      <c r="Y115" s="14">
        <v>0.75265392781316298</v>
      </c>
      <c r="Z115" s="14">
        <v>0.92993630573248398</v>
      </c>
      <c r="AA115" s="14">
        <v>0.67622080679405505</v>
      </c>
      <c r="AB115" s="5">
        <v>2</v>
      </c>
      <c r="AC115" s="5">
        <v>2</v>
      </c>
      <c r="AD115" s="5">
        <v>1</v>
      </c>
      <c r="AE115" s="5">
        <v>1</v>
      </c>
      <c r="AF115" s="5">
        <v>1</v>
      </c>
      <c r="AG115" s="5">
        <v>2</v>
      </c>
      <c r="AH115" s="5">
        <v>2</v>
      </c>
      <c r="AI115" s="5">
        <v>2</v>
      </c>
      <c r="AJ115" s="5">
        <v>2</v>
      </c>
      <c r="AK115" s="5">
        <v>2</v>
      </c>
      <c r="AL115" s="5">
        <v>17</v>
      </c>
    </row>
    <row r="116" spans="1:38" x14ac:dyDescent="0.3">
      <c r="A116" s="3">
        <v>1963570</v>
      </c>
      <c r="B116" s="3" t="s">
        <v>2528</v>
      </c>
      <c r="C116" s="3" t="s">
        <v>2529</v>
      </c>
      <c r="D116" s="3" t="s">
        <v>718</v>
      </c>
      <c r="E116" s="10">
        <v>32</v>
      </c>
      <c r="F116" s="11" t="s">
        <v>1567</v>
      </c>
      <c r="G116" s="12" t="s">
        <v>1568</v>
      </c>
      <c r="H116" s="13" t="s">
        <v>3083</v>
      </c>
      <c r="I116" s="12">
        <v>0</v>
      </c>
      <c r="J116" s="12">
        <v>0</v>
      </c>
      <c r="K116" s="12">
        <v>0</v>
      </c>
      <c r="L116" s="12">
        <v>0</v>
      </c>
      <c r="M116" s="12">
        <v>0.49099999999999999</v>
      </c>
      <c r="N116" s="12">
        <v>-0.34693877551020402</v>
      </c>
      <c r="O116" s="12">
        <v>0.51923076923076905</v>
      </c>
      <c r="P116" s="12">
        <v>0</v>
      </c>
      <c r="Q116" s="12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0.904458598726114</v>
      </c>
      <c r="X116" s="14"/>
      <c r="Y116" s="14">
        <v>0.68577494692144303</v>
      </c>
      <c r="Z116" s="14">
        <v>0</v>
      </c>
      <c r="AA116" s="14">
        <v>0</v>
      </c>
      <c r="AB116" s="5">
        <v>2</v>
      </c>
      <c r="AC116" s="5">
        <v>0</v>
      </c>
      <c r="AD116" s="5">
        <v>0</v>
      </c>
      <c r="AE116" s="5">
        <v>0</v>
      </c>
      <c r="AF116" s="5">
        <v>0</v>
      </c>
      <c r="AG116" s="5">
        <v>2</v>
      </c>
      <c r="AH116" s="5">
        <v>2</v>
      </c>
      <c r="AI116" s="5">
        <v>2</v>
      </c>
      <c r="AJ116" s="5">
        <v>0</v>
      </c>
      <c r="AK116" s="5">
        <v>0</v>
      </c>
      <c r="AL116" s="5">
        <v>8</v>
      </c>
    </row>
    <row r="117" spans="1:38" x14ac:dyDescent="0.3">
      <c r="A117" s="3">
        <v>1931890</v>
      </c>
      <c r="B117" s="3" t="s">
        <v>1836</v>
      </c>
      <c r="C117" s="3" t="s">
        <v>1837</v>
      </c>
      <c r="D117" s="3" t="s">
        <v>374</v>
      </c>
      <c r="E117" s="10">
        <v>216</v>
      </c>
      <c r="F117" s="11" t="s">
        <v>1751</v>
      </c>
      <c r="G117" s="12" t="s">
        <v>1752</v>
      </c>
      <c r="H117" s="13">
        <v>48750</v>
      </c>
      <c r="I117" s="12">
        <v>0.1</v>
      </c>
      <c r="J117" s="12">
        <v>0.21768707482993099</v>
      </c>
      <c r="K117" s="12">
        <v>1.3605442176870699E-2</v>
      </c>
      <c r="L117" s="12">
        <v>5.5999999999999897E-2</v>
      </c>
      <c r="M117" s="12">
        <v>0.309</v>
      </c>
      <c r="N117" s="12">
        <v>-0.14285714285714199</v>
      </c>
      <c r="O117" s="12">
        <v>0.55172413793103403</v>
      </c>
      <c r="P117" s="12">
        <v>7.5471698113207503E-2</v>
      </c>
      <c r="Q117" s="12">
        <v>0.156462585034013</v>
      </c>
      <c r="R117" s="14">
        <v>9.4922737306843197E-2</v>
      </c>
      <c r="S117" s="14">
        <v>0.52547770700636898</v>
      </c>
      <c r="T117" s="14">
        <v>0.92675159235668703</v>
      </c>
      <c r="U117" s="14">
        <v>0.20488322717622001</v>
      </c>
      <c r="V117" s="14">
        <v>0.822340425531914</v>
      </c>
      <c r="W117" s="14">
        <v>0.30360934182590199</v>
      </c>
      <c r="X117" s="14"/>
      <c r="Y117" s="14">
        <v>0.78131634819532902</v>
      </c>
      <c r="Z117" s="14">
        <v>0.38535031847133699</v>
      </c>
      <c r="AA117" s="14">
        <v>0.37473460721868301</v>
      </c>
      <c r="AB117" s="5">
        <v>2</v>
      </c>
      <c r="AC117" s="5">
        <v>1</v>
      </c>
      <c r="AD117" s="5">
        <v>2</v>
      </c>
      <c r="AE117" s="5">
        <v>0</v>
      </c>
      <c r="AF117" s="5">
        <v>2</v>
      </c>
      <c r="AG117" s="5">
        <v>0</v>
      </c>
      <c r="AH117" s="5">
        <v>2</v>
      </c>
      <c r="AI117" s="5">
        <v>2</v>
      </c>
      <c r="AJ117" s="5">
        <v>1</v>
      </c>
      <c r="AK117" s="5">
        <v>1</v>
      </c>
      <c r="AL117" s="5">
        <v>13</v>
      </c>
    </row>
    <row r="118" spans="1:38" x14ac:dyDescent="0.3">
      <c r="A118" s="3">
        <v>1940665</v>
      </c>
      <c r="B118" s="3" t="s">
        <v>2018</v>
      </c>
      <c r="C118" s="3" t="s">
        <v>2019</v>
      </c>
      <c r="D118" s="3" t="s">
        <v>465</v>
      </c>
      <c r="E118" s="10">
        <v>257</v>
      </c>
      <c r="F118" s="11" t="s">
        <v>1751</v>
      </c>
      <c r="G118" s="12" t="s">
        <v>1752</v>
      </c>
      <c r="H118" s="13">
        <v>44643</v>
      </c>
      <c r="I118" s="12">
        <v>8.1000000000000003E-2</v>
      </c>
      <c r="J118" s="12">
        <v>0.17567567567567499</v>
      </c>
      <c r="K118" s="12">
        <v>6.7567567567567502E-3</v>
      </c>
      <c r="L118" s="12">
        <v>4.0999999999999898E-2</v>
      </c>
      <c r="M118" s="12">
        <v>0.38600000000000001</v>
      </c>
      <c r="N118" s="12">
        <v>-3.3834586466165398E-2</v>
      </c>
      <c r="O118" s="12">
        <v>0.552763819095477</v>
      </c>
      <c r="P118" s="12">
        <v>0.108433734939759</v>
      </c>
      <c r="Q118" s="12">
        <v>0.15540540540540501</v>
      </c>
      <c r="R118" s="14">
        <v>5.4083885209713002E-2</v>
      </c>
      <c r="S118" s="14">
        <v>0.41401273885350298</v>
      </c>
      <c r="T118" s="14">
        <v>0.85562632696390595</v>
      </c>
      <c r="U118" s="14">
        <v>0.14968152866241999</v>
      </c>
      <c r="V118" s="14">
        <v>0.71276595744680804</v>
      </c>
      <c r="W118" s="14">
        <v>0.65711252653927799</v>
      </c>
      <c r="X118" s="14"/>
      <c r="Y118" s="14">
        <v>0.78343949044585903</v>
      </c>
      <c r="Z118" s="14">
        <v>0.563694267515923</v>
      </c>
      <c r="AA118" s="14">
        <v>0.36305732484076397</v>
      </c>
      <c r="AB118" s="5">
        <v>2</v>
      </c>
      <c r="AC118" s="5">
        <v>1</v>
      </c>
      <c r="AD118" s="5">
        <v>2</v>
      </c>
      <c r="AE118" s="5">
        <v>0</v>
      </c>
      <c r="AF118" s="5">
        <v>2</v>
      </c>
      <c r="AG118" s="5">
        <v>1</v>
      </c>
      <c r="AH118" s="5">
        <v>1</v>
      </c>
      <c r="AI118" s="5">
        <v>2</v>
      </c>
      <c r="AJ118" s="5">
        <v>1</v>
      </c>
      <c r="AK118" s="5">
        <v>1</v>
      </c>
      <c r="AL118" s="5">
        <v>13</v>
      </c>
    </row>
    <row r="119" spans="1:38" x14ac:dyDescent="0.3">
      <c r="A119" s="3">
        <v>1957630</v>
      </c>
      <c r="B119" s="3" t="s">
        <v>2412</v>
      </c>
      <c r="C119" s="3" t="s">
        <v>2413</v>
      </c>
      <c r="D119" s="3" t="s">
        <v>660</v>
      </c>
      <c r="E119" s="10">
        <v>2072</v>
      </c>
      <c r="F119" s="11" t="s">
        <v>1751</v>
      </c>
      <c r="G119" s="12" t="s">
        <v>1752</v>
      </c>
      <c r="H119" s="13">
        <v>63450</v>
      </c>
      <c r="I119" s="12">
        <v>8.7999999999999995E-2</v>
      </c>
      <c r="J119" s="12">
        <v>9.2409240924092403E-2</v>
      </c>
      <c r="K119" s="12">
        <v>4.95049504950495E-2</v>
      </c>
      <c r="L119" s="12">
        <v>7.9000000000000001E-2</v>
      </c>
      <c r="M119" s="12">
        <v>0.35299999999999998</v>
      </c>
      <c r="N119" s="12">
        <v>4.1729512317747602E-2</v>
      </c>
      <c r="O119" s="12">
        <v>0.47054973821989499</v>
      </c>
      <c r="P119" s="12">
        <v>3.63247863247863E-2</v>
      </c>
      <c r="Q119" s="12">
        <v>0.17931793179317901</v>
      </c>
      <c r="R119" s="14">
        <v>0.42935982339955803</v>
      </c>
      <c r="S119" s="14">
        <v>0.452229299363057</v>
      </c>
      <c r="T119" s="14">
        <v>0.5</v>
      </c>
      <c r="U119" s="14">
        <v>0.64755838641188901</v>
      </c>
      <c r="V119" s="14">
        <v>0.90638297872340401</v>
      </c>
      <c r="W119" s="14">
        <v>0.50849256900212303</v>
      </c>
      <c r="X119" s="14"/>
      <c r="Y119" s="14">
        <v>0.55520169851379997</v>
      </c>
      <c r="Z119" s="14">
        <v>0.193205944798301</v>
      </c>
      <c r="AA119" s="14">
        <v>0.49469214437367298</v>
      </c>
      <c r="AB119" s="5">
        <v>1</v>
      </c>
      <c r="AC119" s="5">
        <v>1</v>
      </c>
      <c r="AD119" s="5">
        <v>1</v>
      </c>
      <c r="AE119" s="5">
        <v>1</v>
      </c>
      <c r="AF119" s="5">
        <v>2</v>
      </c>
      <c r="AG119" s="5">
        <v>1</v>
      </c>
      <c r="AH119" s="5">
        <v>0</v>
      </c>
      <c r="AI119" s="5">
        <v>1</v>
      </c>
      <c r="AJ119" s="5">
        <v>0</v>
      </c>
      <c r="AK119" s="5">
        <v>1</v>
      </c>
      <c r="AL119" s="5">
        <v>9</v>
      </c>
    </row>
    <row r="120" spans="1:38" x14ac:dyDescent="0.3">
      <c r="A120" s="3">
        <v>1946290</v>
      </c>
      <c r="B120" s="3" t="s">
        <v>2152</v>
      </c>
      <c r="C120" s="3" t="s">
        <v>2153</v>
      </c>
      <c r="D120" s="3" t="s">
        <v>531</v>
      </c>
      <c r="E120" s="10">
        <v>146</v>
      </c>
      <c r="F120" s="11" t="s">
        <v>1066</v>
      </c>
      <c r="G120" s="12" t="s">
        <v>1067</v>
      </c>
      <c r="H120" s="13">
        <v>52500</v>
      </c>
      <c r="I120" s="12">
        <v>3.7999999999999999E-2</v>
      </c>
      <c r="J120" s="12">
        <v>6.25E-2</v>
      </c>
      <c r="K120" s="12">
        <v>1.5625E-2</v>
      </c>
      <c r="L120" s="12">
        <v>0</v>
      </c>
      <c r="M120" s="12">
        <v>0.66</v>
      </c>
      <c r="N120" s="12">
        <v>0</v>
      </c>
      <c r="O120" s="12">
        <v>0.57425742574257399</v>
      </c>
      <c r="P120" s="12">
        <v>1.53846153846153E-2</v>
      </c>
      <c r="Q120" s="12">
        <v>9.375E-2</v>
      </c>
      <c r="R120" s="14">
        <v>0.16666666666666599</v>
      </c>
      <c r="S120" s="14">
        <v>0.14118895966029699</v>
      </c>
      <c r="T120" s="14">
        <v>0.31953290870488299</v>
      </c>
      <c r="U120" s="14">
        <v>0.226114649681528</v>
      </c>
      <c r="V120" s="14">
        <v>0</v>
      </c>
      <c r="W120" s="14">
        <v>0.98726114649681496</v>
      </c>
      <c r="X120" s="14"/>
      <c r="Y120" s="14">
        <v>0.82908704883227102</v>
      </c>
      <c r="Z120" s="14">
        <v>0.12632696390658099</v>
      </c>
      <c r="AA120" s="14">
        <v>0.11464968152866201</v>
      </c>
      <c r="AB120" s="5">
        <v>2</v>
      </c>
      <c r="AC120" s="5">
        <v>0</v>
      </c>
      <c r="AD120" s="5">
        <v>0</v>
      </c>
      <c r="AE120" s="5">
        <v>0</v>
      </c>
      <c r="AF120" s="5">
        <v>0</v>
      </c>
      <c r="AG120" s="5">
        <v>2</v>
      </c>
      <c r="AH120" s="5">
        <v>1</v>
      </c>
      <c r="AI120" s="5">
        <v>2</v>
      </c>
      <c r="AJ120" s="5">
        <v>0</v>
      </c>
      <c r="AK120" s="5">
        <v>0</v>
      </c>
      <c r="AL120" s="5">
        <v>7</v>
      </c>
    </row>
    <row r="121" spans="1:38" x14ac:dyDescent="0.3">
      <c r="A121" s="3">
        <v>1978330</v>
      </c>
      <c r="B121" s="3" t="s">
        <v>2860</v>
      </c>
      <c r="C121" s="3" t="s">
        <v>2861</v>
      </c>
      <c r="D121" s="3" t="s">
        <v>884</v>
      </c>
      <c r="E121" s="10">
        <v>511</v>
      </c>
      <c r="F121" s="11" t="s">
        <v>1066</v>
      </c>
      <c r="G121" s="12" t="s">
        <v>1067</v>
      </c>
      <c r="H121" s="13">
        <v>72250</v>
      </c>
      <c r="I121" s="12">
        <v>8.1999999999999906E-2</v>
      </c>
      <c r="J121" s="12">
        <v>3.5897435897435798E-2</v>
      </c>
      <c r="K121" s="12">
        <v>4.1025641025640998E-2</v>
      </c>
      <c r="L121" s="12">
        <v>1.2E-2</v>
      </c>
      <c r="M121" s="12">
        <v>0.32500000000000001</v>
      </c>
      <c r="N121" s="12">
        <v>7.3529411764705802E-2</v>
      </c>
      <c r="O121" s="12">
        <v>0.40356083086053401</v>
      </c>
      <c r="P121" s="12">
        <v>0.15246636771300401</v>
      </c>
      <c r="Q121" s="12">
        <v>0.15384615384615299</v>
      </c>
      <c r="R121" s="14">
        <v>0.62803532008829999</v>
      </c>
      <c r="S121" s="14">
        <v>0.42144373673036001</v>
      </c>
      <c r="T121" s="14">
        <v>0.17409766454352399</v>
      </c>
      <c r="U121" s="14">
        <v>0.55732484076433098</v>
      </c>
      <c r="V121" s="14">
        <v>0.33510638297872303</v>
      </c>
      <c r="W121" s="14">
        <v>0.37685774946921402</v>
      </c>
      <c r="X121" s="14"/>
      <c r="Y121" s="14">
        <v>0.31528662420382098</v>
      </c>
      <c r="Z121" s="14">
        <v>0.73460721868365098</v>
      </c>
      <c r="AA121" s="14">
        <v>0.34925690021231398</v>
      </c>
      <c r="AB121" s="5">
        <v>1</v>
      </c>
      <c r="AC121" s="5">
        <v>1</v>
      </c>
      <c r="AD121" s="5">
        <v>0</v>
      </c>
      <c r="AE121" s="5">
        <v>1</v>
      </c>
      <c r="AF121" s="5">
        <v>1</v>
      </c>
      <c r="AG121" s="5">
        <v>1</v>
      </c>
      <c r="AH121" s="5">
        <v>0</v>
      </c>
      <c r="AI121" s="5">
        <v>0</v>
      </c>
      <c r="AJ121" s="5">
        <v>2</v>
      </c>
      <c r="AK121" s="5">
        <v>1</v>
      </c>
      <c r="AL121" s="5">
        <v>8</v>
      </c>
    </row>
    <row r="122" spans="1:38" x14ac:dyDescent="0.3">
      <c r="A122" s="3">
        <v>1930225</v>
      </c>
      <c r="B122" s="3" t="s">
        <v>1804</v>
      </c>
      <c r="C122" s="3" t="s">
        <v>1805</v>
      </c>
      <c r="D122" s="3" t="s">
        <v>358</v>
      </c>
      <c r="E122" s="10">
        <v>1077</v>
      </c>
      <c r="F122" s="11" t="s">
        <v>1094</v>
      </c>
      <c r="G122" s="12" t="s">
        <v>1095</v>
      </c>
      <c r="H122" s="13">
        <v>57941</v>
      </c>
      <c r="I122" s="12">
        <v>9.2999999999999999E-2</v>
      </c>
      <c r="J122" s="12">
        <v>3.05676855895196E-2</v>
      </c>
      <c r="K122" s="12">
        <v>4.8034934497816498E-2</v>
      </c>
      <c r="L122" s="12">
        <v>2.5999999999999999E-2</v>
      </c>
      <c r="M122" s="12">
        <v>0.435</v>
      </c>
      <c r="N122" s="12">
        <v>-2.7777777777777701E-3</v>
      </c>
      <c r="O122" s="12">
        <v>0.47891156462584999</v>
      </c>
      <c r="P122" s="12">
        <v>4.0084388185653998E-2</v>
      </c>
      <c r="Q122" s="12">
        <v>0.21179039301309999</v>
      </c>
      <c r="R122" s="14">
        <v>0.28476821192052898</v>
      </c>
      <c r="S122" s="14">
        <v>0.48832271762208002</v>
      </c>
      <c r="T122" s="14">
        <v>0.146496815286624</v>
      </c>
      <c r="U122" s="14">
        <v>0.63269639065817396</v>
      </c>
      <c r="V122" s="14">
        <v>0.54468085106382902</v>
      </c>
      <c r="W122" s="14">
        <v>0.80997876857749396</v>
      </c>
      <c r="X122" s="14"/>
      <c r="Y122" s="14">
        <v>0.57643312101910804</v>
      </c>
      <c r="Z122" s="14">
        <v>0.21656050955414</v>
      </c>
      <c r="AA122" s="14">
        <v>0.65711252653927799</v>
      </c>
      <c r="AB122" s="5">
        <v>2</v>
      </c>
      <c r="AC122" s="5">
        <v>1</v>
      </c>
      <c r="AD122" s="5">
        <v>0</v>
      </c>
      <c r="AE122" s="5">
        <v>1</v>
      </c>
      <c r="AF122" s="5">
        <v>1</v>
      </c>
      <c r="AG122" s="5">
        <v>2</v>
      </c>
      <c r="AH122" s="5">
        <v>1</v>
      </c>
      <c r="AI122" s="5">
        <v>1</v>
      </c>
      <c r="AJ122" s="5">
        <v>0</v>
      </c>
      <c r="AK122" s="5">
        <v>1</v>
      </c>
      <c r="AL122" s="5">
        <v>10</v>
      </c>
    </row>
    <row r="123" spans="1:38" x14ac:dyDescent="0.3">
      <c r="A123" s="3">
        <v>1907210</v>
      </c>
      <c r="B123" s="3" t="s">
        <v>1296</v>
      </c>
      <c r="C123" s="3" t="s">
        <v>1297</v>
      </c>
      <c r="D123" s="3" t="s">
        <v>131</v>
      </c>
      <c r="E123" s="10">
        <v>302</v>
      </c>
      <c r="F123" s="11" t="s">
        <v>437</v>
      </c>
      <c r="G123" s="12" t="s">
        <v>1298</v>
      </c>
      <c r="H123" s="13">
        <v>59531</v>
      </c>
      <c r="I123" s="12">
        <v>9.8000000000000004E-2</v>
      </c>
      <c r="J123" s="12">
        <v>7.3619631901840496E-2</v>
      </c>
      <c r="K123" s="12">
        <v>4.9079754601226898E-2</v>
      </c>
      <c r="L123" s="12">
        <v>4.8000000000000001E-2</v>
      </c>
      <c r="M123" s="12">
        <v>0.246</v>
      </c>
      <c r="N123" s="12">
        <v>0</v>
      </c>
      <c r="O123" s="12">
        <v>0.44223107569721098</v>
      </c>
      <c r="P123" s="12">
        <v>0.123655913978494</v>
      </c>
      <c r="Q123" s="12">
        <v>4.9079754601226898E-2</v>
      </c>
      <c r="R123" s="14">
        <v>0.326710816777041</v>
      </c>
      <c r="S123" s="14">
        <v>0.52016985138004201</v>
      </c>
      <c r="T123" s="14">
        <v>0.38959660297239901</v>
      </c>
      <c r="U123" s="14">
        <v>0.64649681528662395</v>
      </c>
      <c r="V123" s="14">
        <v>0.76489361702127601</v>
      </c>
      <c r="W123" s="14">
        <v>0.101910828025477</v>
      </c>
      <c r="X123" s="14"/>
      <c r="Y123" s="14">
        <v>0.46178343949044498</v>
      </c>
      <c r="Z123" s="14">
        <v>0.62738853503184699</v>
      </c>
      <c r="AA123" s="14">
        <v>4.4585987261146397E-2</v>
      </c>
      <c r="AB123" s="5">
        <v>2</v>
      </c>
      <c r="AC123" s="5">
        <v>1</v>
      </c>
      <c r="AD123" s="5">
        <v>1</v>
      </c>
      <c r="AE123" s="5">
        <v>1</v>
      </c>
      <c r="AF123" s="5">
        <v>2</v>
      </c>
      <c r="AG123" s="5">
        <v>0</v>
      </c>
      <c r="AH123" s="5">
        <v>1</v>
      </c>
      <c r="AI123" s="5">
        <v>1</v>
      </c>
      <c r="AJ123" s="5">
        <v>1</v>
      </c>
      <c r="AK123" s="5">
        <v>0</v>
      </c>
      <c r="AL123" s="5">
        <v>10</v>
      </c>
    </row>
    <row r="124" spans="1:38" x14ac:dyDescent="0.3">
      <c r="A124" s="3">
        <v>1966450</v>
      </c>
      <c r="B124" s="3" t="s">
        <v>2602</v>
      </c>
      <c r="C124" s="3" t="s">
        <v>2603</v>
      </c>
      <c r="D124" s="3" t="s">
        <v>755</v>
      </c>
      <c r="E124" s="10">
        <v>234</v>
      </c>
      <c r="F124" s="11" t="s">
        <v>437</v>
      </c>
      <c r="G124" s="12" t="s">
        <v>1298</v>
      </c>
      <c r="H124" s="13">
        <v>52125</v>
      </c>
      <c r="I124" s="12">
        <v>9.1999999999999998E-2</v>
      </c>
      <c r="J124" s="12">
        <v>0.109375</v>
      </c>
      <c r="K124" s="12">
        <v>4.6875E-2</v>
      </c>
      <c r="L124" s="12">
        <v>0</v>
      </c>
      <c r="M124" s="12">
        <v>0.30399999999999999</v>
      </c>
      <c r="N124" s="12">
        <v>-3.3057851239669402E-2</v>
      </c>
      <c r="O124" s="12">
        <v>0.40588235294117597</v>
      </c>
      <c r="P124" s="12">
        <v>0.26857142857142802</v>
      </c>
      <c r="Q124" s="12">
        <v>0.1328125</v>
      </c>
      <c r="R124" s="14">
        <v>0.16225165562913901</v>
      </c>
      <c r="S124" s="14">
        <v>0.483014861995753</v>
      </c>
      <c r="T124" s="14">
        <v>0.58811040339702703</v>
      </c>
      <c r="U124" s="14">
        <v>0.61464968152866195</v>
      </c>
      <c r="V124" s="14">
        <v>0</v>
      </c>
      <c r="W124" s="14">
        <v>0.289808917197452</v>
      </c>
      <c r="X124" s="14"/>
      <c r="Y124" s="14">
        <v>0.32484076433121001</v>
      </c>
      <c r="Z124" s="14">
        <v>0.92462845010615702</v>
      </c>
      <c r="AA124" s="14">
        <v>0.24734607218683599</v>
      </c>
      <c r="AB124" s="5">
        <v>2</v>
      </c>
      <c r="AC124" s="5">
        <v>1</v>
      </c>
      <c r="AD124" s="5">
        <v>1</v>
      </c>
      <c r="AE124" s="5">
        <v>1</v>
      </c>
      <c r="AF124" s="5">
        <v>0</v>
      </c>
      <c r="AG124" s="5">
        <v>0</v>
      </c>
      <c r="AH124" s="5">
        <v>1</v>
      </c>
      <c r="AI124" s="5">
        <v>0</v>
      </c>
      <c r="AJ124" s="5">
        <v>2</v>
      </c>
      <c r="AK124" s="5">
        <v>0</v>
      </c>
      <c r="AL124" s="5">
        <v>8</v>
      </c>
    </row>
    <row r="125" spans="1:38" x14ac:dyDescent="0.3">
      <c r="A125" s="3">
        <v>1952230</v>
      </c>
      <c r="B125" s="3" t="s">
        <v>2292</v>
      </c>
      <c r="C125" s="3" t="s">
        <v>2293</v>
      </c>
      <c r="D125" s="3" t="s">
        <v>601</v>
      </c>
      <c r="E125" s="10">
        <v>135</v>
      </c>
      <c r="F125" s="11" t="s">
        <v>2058</v>
      </c>
      <c r="G125" s="12" t="s">
        <v>2059</v>
      </c>
      <c r="H125" s="13">
        <v>79688</v>
      </c>
      <c r="I125" s="12">
        <v>7.0000000000000007E-2</v>
      </c>
      <c r="J125" s="12">
        <v>0.08</v>
      </c>
      <c r="K125" s="12">
        <v>0.18666666666666601</v>
      </c>
      <c r="L125" s="12">
        <v>0</v>
      </c>
      <c r="M125" s="12">
        <v>0.61299999999999999</v>
      </c>
      <c r="N125" s="12">
        <v>-0.15094339622641501</v>
      </c>
      <c r="O125" s="12">
        <v>0.375</v>
      </c>
      <c r="P125" s="12">
        <v>0.19354838709677399</v>
      </c>
      <c r="Q125" s="12">
        <v>0.133333333333333</v>
      </c>
      <c r="R125" s="14">
        <v>0.77041942604856495</v>
      </c>
      <c r="S125" s="14">
        <v>0.34501061571125202</v>
      </c>
      <c r="T125" s="14">
        <v>0.43099787685774898</v>
      </c>
      <c r="U125" s="14">
        <v>0.98513800424628395</v>
      </c>
      <c r="V125" s="14">
        <v>0</v>
      </c>
      <c r="W125" s="14">
        <v>0.97558386411889597</v>
      </c>
      <c r="X125" s="14"/>
      <c r="Y125" s="14">
        <v>0.240976645435244</v>
      </c>
      <c r="Z125" s="14">
        <v>0.83545647558386404</v>
      </c>
      <c r="AA125" s="14">
        <v>0.25159235668789798</v>
      </c>
      <c r="AB125" s="5">
        <v>0</v>
      </c>
      <c r="AC125" s="5">
        <v>1</v>
      </c>
      <c r="AD125" s="5">
        <v>1</v>
      </c>
      <c r="AE125" s="5">
        <v>2</v>
      </c>
      <c r="AF125" s="5">
        <v>0</v>
      </c>
      <c r="AG125" s="5">
        <v>2</v>
      </c>
      <c r="AH125" s="5">
        <v>2</v>
      </c>
      <c r="AI125" s="5">
        <v>0</v>
      </c>
      <c r="AJ125" s="5">
        <v>2</v>
      </c>
      <c r="AK125" s="5">
        <v>0</v>
      </c>
      <c r="AL125" s="5">
        <v>10</v>
      </c>
    </row>
    <row r="126" spans="1:38" x14ac:dyDescent="0.3">
      <c r="A126" s="3">
        <v>1940440</v>
      </c>
      <c r="B126" s="3" t="s">
        <v>2016</v>
      </c>
      <c r="C126" s="3" t="s">
        <v>2017</v>
      </c>
      <c r="D126" s="3" t="s">
        <v>464</v>
      </c>
      <c r="E126" s="10">
        <v>606</v>
      </c>
      <c r="F126" s="11" t="s">
        <v>1221</v>
      </c>
      <c r="G126" s="12" t="s">
        <v>1222</v>
      </c>
      <c r="H126" s="13">
        <v>36944</v>
      </c>
      <c r="I126" s="12">
        <v>0.253</v>
      </c>
      <c r="J126" s="12">
        <v>0.23571428571428499</v>
      </c>
      <c r="K126" s="12">
        <v>0.05</v>
      </c>
      <c r="L126" s="12">
        <v>0.16500000000000001</v>
      </c>
      <c r="M126" s="12">
        <v>0.495</v>
      </c>
      <c r="N126" s="12">
        <v>1.1686143572621E-2</v>
      </c>
      <c r="O126" s="12">
        <v>0.57081545064377603</v>
      </c>
      <c r="P126" s="12">
        <v>8.1081081081081002E-2</v>
      </c>
      <c r="Q126" s="12">
        <v>0.29642857142857099</v>
      </c>
      <c r="R126" s="14">
        <v>1.2141280353200799E-2</v>
      </c>
      <c r="S126" s="14">
        <v>0.94692144373673004</v>
      </c>
      <c r="T126" s="14">
        <v>0.950106157112526</v>
      </c>
      <c r="U126" s="14">
        <v>0.65074309978768496</v>
      </c>
      <c r="V126" s="14">
        <v>0.981914893617021</v>
      </c>
      <c r="W126" s="14">
        <v>0.90976645435244097</v>
      </c>
      <c r="X126" s="14"/>
      <c r="Y126" s="14">
        <v>0.82590233545647496</v>
      </c>
      <c r="Z126" s="14">
        <v>0.41613588110403399</v>
      </c>
      <c r="AA126" s="14">
        <v>0.91507430997876804</v>
      </c>
      <c r="AB126" s="5">
        <v>2</v>
      </c>
      <c r="AC126" s="5">
        <v>2</v>
      </c>
      <c r="AD126" s="5">
        <v>2</v>
      </c>
      <c r="AE126" s="5">
        <v>1</v>
      </c>
      <c r="AF126" s="5">
        <v>2</v>
      </c>
      <c r="AG126" s="5">
        <v>2</v>
      </c>
      <c r="AH126" s="5">
        <v>0</v>
      </c>
      <c r="AI126" s="5">
        <v>2</v>
      </c>
      <c r="AJ126" s="5">
        <v>1</v>
      </c>
      <c r="AK126" s="5">
        <v>2</v>
      </c>
      <c r="AL126" s="5">
        <v>16</v>
      </c>
    </row>
    <row r="127" spans="1:38" x14ac:dyDescent="0.3">
      <c r="A127" s="3">
        <v>1964470</v>
      </c>
      <c r="B127" s="3" t="s">
        <v>2548</v>
      </c>
      <c r="C127" s="3" t="s">
        <v>2549</v>
      </c>
      <c r="D127" s="3" t="s">
        <v>728</v>
      </c>
      <c r="E127" s="10">
        <v>1700</v>
      </c>
      <c r="F127" s="11" t="s">
        <v>1221</v>
      </c>
      <c r="G127" s="12" t="s">
        <v>1222</v>
      </c>
      <c r="H127" s="13">
        <v>78295</v>
      </c>
      <c r="I127" s="12">
        <v>3.4000000000000002E-2</v>
      </c>
      <c r="J127" s="12">
        <v>8.7289433384379694E-2</v>
      </c>
      <c r="K127" s="12">
        <v>1.68453292496171E-2</v>
      </c>
      <c r="L127" s="12">
        <v>6.4000000000000001E-2</v>
      </c>
      <c r="M127" s="12">
        <v>0.27100000000000002</v>
      </c>
      <c r="N127" s="12">
        <v>1.1904761904761901E-2</v>
      </c>
      <c r="O127" s="12">
        <v>0.32966023875114697</v>
      </c>
      <c r="P127" s="12">
        <v>5.6358381502890097E-2</v>
      </c>
      <c r="Q127" s="12">
        <v>0.13169984686064301</v>
      </c>
      <c r="R127" s="14">
        <v>0.74392935982339903</v>
      </c>
      <c r="S127" s="14">
        <v>0.11889596602972299</v>
      </c>
      <c r="T127" s="14">
        <v>0.47876857749469198</v>
      </c>
      <c r="U127" s="14">
        <v>0.240976645435244</v>
      </c>
      <c r="V127" s="14">
        <v>0.86702127659574402</v>
      </c>
      <c r="W127" s="14">
        <v>0.17091295116772801</v>
      </c>
      <c r="X127" s="14"/>
      <c r="Y127" s="14">
        <v>0.14012738853503101</v>
      </c>
      <c r="Z127" s="14">
        <v>0.28768577494692099</v>
      </c>
      <c r="AA127" s="14">
        <v>0.243099787685774</v>
      </c>
      <c r="AB127" s="5">
        <v>0</v>
      </c>
      <c r="AC127" s="5">
        <v>0</v>
      </c>
      <c r="AD127" s="5">
        <v>1</v>
      </c>
      <c r="AE127" s="5">
        <v>0</v>
      </c>
      <c r="AF127" s="5">
        <v>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3</v>
      </c>
    </row>
    <row r="128" spans="1:38" x14ac:dyDescent="0.3">
      <c r="A128" s="3">
        <v>1946335</v>
      </c>
      <c r="B128" s="3" t="s">
        <v>2154</v>
      </c>
      <c r="C128" s="3" t="s">
        <v>2155</v>
      </c>
      <c r="D128" s="3" t="s">
        <v>532</v>
      </c>
      <c r="E128" s="10">
        <v>1357</v>
      </c>
      <c r="F128" s="11" t="s">
        <v>1513</v>
      </c>
      <c r="G128" s="12" t="s">
        <v>1514</v>
      </c>
      <c r="H128" s="13">
        <v>90625</v>
      </c>
      <c r="I128" s="12">
        <v>4.8000000000000001E-2</v>
      </c>
      <c r="J128" s="12">
        <v>5.3608247422680402E-2</v>
      </c>
      <c r="K128" s="12">
        <v>2.06185567010309E-2</v>
      </c>
      <c r="L128" s="12">
        <v>2.7E-2</v>
      </c>
      <c r="M128" s="12">
        <v>0.30099999999999999</v>
      </c>
      <c r="N128" s="12">
        <v>4.3846153846153799E-2</v>
      </c>
      <c r="O128" s="12">
        <v>0.43023255813953398</v>
      </c>
      <c r="P128" s="12">
        <v>9.71428571428571E-2</v>
      </c>
      <c r="Q128" s="12">
        <v>0.241237113402061</v>
      </c>
      <c r="R128" s="14">
        <v>0.88189845474613604</v>
      </c>
      <c r="S128" s="14">
        <v>0.20382165605095501</v>
      </c>
      <c r="T128" s="14">
        <v>0.26220806794055201</v>
      </c>
      <c r="U128" s="14">
        <v>0.29299363057324801</v>
      </c>
      <c r="V128" s="14">
        <v>0.55638297872340403</v>
      </c>
      <c r="W128" s="14">
        <v>0.28237791932059397</v>
      </c>
      <c r="X128" s="14"/>
      <c r="Y128" s="14">
        <v>0.403397027600849</v>
      </c>
      <c r="Z128" s="14">
        <v>0.50955414012738798</v>
      </c>
      <c r="AA128" s="14">
        <v>0.77813163481953296</v>
      </c>
      <c r="AB128" s="5">
        <v>0</v>
      </c>
      <c r="AC128" s="5">
        <v>0</v>
      </c>
      <c r="AD128" s="5">
        <v>0</v>
      </c>
      <c r="AE128" s="5">
        <v>0</v>
      </c>
      <c r="AF128" s="5">
        <v>1</v>
      </c>
      <c r="AG128" s="5">
        <v>0</v>
      </c>
      <c r="AH128" s="5">
        <v>0</v>
      </c>
      <c r="AI128" s="5">
        <v>1</v>
      </c>
      <c r="AJ128" s="5">
        <v>1</v>
      </c>
      <c r="AK128" s="5">
        <v>2</v>
      </c>
      <c r="AL128" s="5">
        <v>5</v>
      </c>
    </row>
    <row r="129" spans="1:38" x14ac:dyDescent="0.3">
      <c r="A129" s="3">
        <v>1969285</v>
      </c>
      <c r="B129" s="3" t="s">
        <v>2666</v>
      </c>
      <c r="C129" s="3" t="s">
        <v>2667</v>
      </c>
      <c r="D129" s="3" t="s">
        <v>787</v>
      </c>
      <c r="E129" s="10">
        <v>472</v>
      </c>
      <c r="F129" s="11" t="s">
        <v>541</v>
      </c>
      <c r="G129" s="12" t="s">
        <v>1413</v>
      </c>
      <c r="H129" s="13">
        <v>44821</v>
      </c>
      <c r="I129" s="12">
        <v>0.246</v>
      </c>
      <c r="J129" s="12">
        <v>0.16510903426791201</v>
      </c>
      <c r="K129" s="12">
        <v>5.6074766355140103E-2</v>
      </c>
      <c r="L129" s="12">
        <v>8.0000000000000002E-3</v>
      </c>
      <c r="M129" s="12">
        <v>0.51</v>
      </c>
      <c r="N129" s="12">
        <v>-0.14801444043321299</v>
      </c>
      <c r="O129" s="12">
        <v>0.38900203665987698</v>
      </c>
      <c r="P129" s="12">
        <v>0.138121546961325</v>
      </c>
      <c r="Q129" s="12">
        <v>0.177570093457943</v>
      </c>
      <c r="R129" s="14">
        <v>5.6291390728476803E-2</v>
      </c>
      <c r="S129" s="14">
        <v>0.93949044585987196</v>
      </c>
      <c r="T129" s="14">
        <v>0.82908704883227102</v>
      </c>
      <c r="U129" s="14">
        <v>0.69957537154989302</v>
      </c>
      <c r="V129" s="14">
        <v>0.275531914893617</v>
      </c>
      <c r="W129" s="14">
        <v>0.92356687898089096</v>
      </c>
      <c r="X129" s="14"/>
      <c r="Y129" s="14">
        <v>0.27919320594479802</v>
      </c>
      <c r="Z129" s="14">
        <v>0.68789808917197404</v>
      </c>
      <c r="AA129" s="14">
        <v>0.484076433121019</v>
      </c>
      <c r="AB129" s="5">
        <v>2</v>
      </c>
      <c r="AC129" s="5">
        <v>2</v>
      </c>
      <c r="AD129" s="5">
        <v>2</v>
      </c>
      <c r="AE129" s="5">
        <v>2</v>
      </c>
      <c r="AF129" s="5">
        <v>0</v>
      </c>
      <c r="AG129" s="5">
        <v>2</v>
      </c>
      <c r="AH129" s="5">
        <v>2</v>
      </c>
      <c r="AI129" s="5">
        <v>0</v>
      </c>
      <c r="AJ129" s="5">
        <v>2</v>
      </c>
      <c r="AK129" s="5">
        <v>1</v>
      </c>
      <c r="AL129" s="5">
        <v>15</v>
      </c>
    </row>
    <row r="130" spans="1:38" x14ac:dyDescent="0.3">
      <c r="A130" s="3">
        <v>1968700</v>
      </c>
      <c r="B130" s="3" t="s">
        <v>2652</v>
      </c>
      <c r="C130" s="3" t="s">
        <v>2653</v>
      </c>
      <c r="D130" s="3" t="s">
        <v>780</v>
      </c>
      <c r="E130" s="10">
        <v>157</v>
      </c>
      <c r="F130" s="11" t="s">
        <v>1208</v>
      </c>
      <c r="G130" s="12" t="s">
        <v>1209</v>
      </c>
      <c r="H130" s="13">
        <v>82917</v>
      </c>
      <c r="I130" s="12">
        <v>0.09</v>
      </c>
      <c r="J130" s="12">
        <v>0.13392857142857101</v>
      </c>
      <c r="K130" s="12">
        <v>6.25E-2</v>
      </c>
      <c r="L130" s="12">
        <v>2.79999999999999E-2</v>
      </c>
      <c r="M130" s="12">
        <v>0.35299999999999998</v>
      </c>
      <c r="N130" s="12">
        <v>-6.5476190476190396E-2</v>
      </c>
      <c r="O130" s="12">
        <v>0.54081632653061196</v>
      </c>
      <c r="P130" s="12">
        <v>6.6666666666666596E-2</v>
      </c>
      <c r="Q130" s="12">
        <v>0.13392857142857101</v>
      </c>
      <c r="R130" s="14">
        <v>0.81125827814569496</v>
      </c>
      <c r="S130" s="14">
        <v>0.47239915074309902</v>
      </c>
      <c r="T130" s="14">
        <v>0.72080679405520098</v>
      </c>
      <c r="U130" s="14">
        <v>0.75265392781316298</v>
      </c>
      <c r="V130" s="14">
        <v>0.56595744680851001</v>
      </c>
      <c r="W130" s="14">
        <v>0.50849256900212303</v>
      </c>
      <c r="X130" s="14"/>
      <c r="Y130" s="14">
        <v>0.75053078556263197</v>
      </c>
      <c r="Z130" s="14">
        <v>0.34925690021231398</v>
      </c>
      <c r="AA130" s="14">
        <v>0.256900212314225</v>
      </c>
      <c r="AB130" s="5">
        <v>0</v>
      </c>
      <c r="AC130" s="5">
        <v>1</v>
      </c>
      <c r="AD130" s="5">
        <v>2</v>
      </c>
      <c r="AE130" s="5">
        <v>2</v>
      </c>
      <c r="AF130" s="5">
        <v>1</v>
      </c>
      <c r="AG130" s="5">
        <v>1</v>
      </c>
      <c r="AH130" s="5">
        <v>1</v>
      </c>
      <c r="AI130" s="5">
        <v>2</v>
      </c>
      <c r="AJ130" s="5">
        <v>1</v>
      </c>
      <c r="AK130" s="5">
        <v>0</v>
      </c>
      <c r="AL130" s="5">
        <v>11</v>
      </c>
    </row>
    <row r="131" spans="1:38" x14ac:dyDescent="0.3">
      <c r="A131" s="3">
        <v>1916545</v>
      </c>
      <c r="B131" s="3" t="s">
        <v>1517</v>
      </c>
      <c r="C131" s="3" t="s">
        <v>1518</v>
      </c>
      <c r="D131" s="3" t="s">
        <v>223</v>
      </c>
      <c r="E131" s="10">
        <v>766</v>
      </c>
      <c r="F131" s="11" t="s">
        <v>1119</v>
      </c>
      <c r="G131" s="12" t="s">
        <v>1120</v>
      </c>
      <c r="H131" s="13">
        <v>50192</v>
      </c>
      <c r="I131" s="12">
        <v>0.152</v>
      </c>
      <c r="J131" s="12">
        <v>0.184782608695652</v>
      </c>
      <c r="K131" s="12">
        <v>0.108695652173913</v>
      </c>
      <c r="L131" s="12">
        <v>0</v>
      </c>
      <c r="M131" s="12">
        <v>0.49199999999999999</v>
      </c>
      <c r="N131" s="12">
        <v>-6.6991473812423805E-2</v>
      </c>
      <c r="O131" s="12">
        <v>0.61995753715498902</v>
      </c>
      <c r="P131" s="12">
        <v>0.13207547169811301</v>
      </c>
      <c r="Q131" s="12">
        <v>0.19565217391304299</v>
      </c>
      <c r="R131" s="14">
        <v>0.12141280353200801</v>
      </c>
      <c r="S131" s="14">
        <v>0.78343949044585903</v>
      </c>
      <c r="T131" s="14">
        <v>0.88216560509554098</v>
      </c>
      <c r="U131" s="14">
        <v>0.91507430997876804</v>
      </c>
      <c r="V131" s="14">
        <v>0</v>
      </c>
      <c r="W131" s="14">
        <v>0.90552016985137995</v>
      </c>
      <c r="X131" s="14"/>
      <c r="Y131" s="14">
        <v>0.90127388535031805</v>
      </c>
      <c r="Z131" s="14">
        <v>0.66348195329087001</v>
      </c>
      <c r="AA131" s="14">
        <v>0.57112526539278097</v>
      </c>
      <c r="AB131" s="5">
        <v>2</v>
      </c>
      <c r="AC131" s="5">
        <v>2</v>
      </c>
      <c r="AD131" s="5">
        <v>2</v>
      </c>
      <c r="AE131" s="5">
        <v>2</v>
      </c>
      <c r="AF131" s="5">
        <v>0</v>
      </c>
      <c r="AG131" s="5">
        <v>2</v>
      </c>
      <c r="AH131" s="5">
        <v>1</v>
      </c>
      <c r="AI131" s="5">
        <v>2</v>
      </c>
      <c r="AJ131" s="5">
        <v>1</v>
      </c>
      <c r="AK131" s="5">
        <v>1</v>
      </c>
      <c r="AL131" s="5">
        <v>15</v>
      </c>
    </row>
    <row r="132" spans="1:38" x14ac:dyDescent="0.3">
      <c r="A132" s="3">
        <v>1918390</v>
      </c>
      <c r="B132" s="3" t="s">
        <v>1559</v>
      </c>
      <c r="C132" s="3" t="s">
        <v>1560</v>
      </c>
      <c r="D132" s="3" t="s">
        <v>244</v>
      </c>
      <c r="E132" s="10">
        <v>320</v>
      </c>
      <c r="F132" s="11" t="s">
        <v>1119</v>
      </c>
      <c r="G132" s="12" t="s">
        <v>1120</v>
      </c>
      <c r="H132" s="13">
        <v>64375</v>
      </c>
      <c r="I132" s="12">
        <v>0.11699999999999899</v>
      </c>
      <c r="J132" s="12">
        <v>0.148148148148148</v>
      </c>
      <c r="K132" s="12">
        <v>8.1481481481481405E-2</v>
      </c>
      <c r="L132" s="12">
        <v>0</v>
      </c>
      <c r="M132" s="12">
        <v>0.38700000000000001</v>
      </c>
      <c r="N132" s="12">
        <v>-8.04597701149425E-2</v>
      </c>
      <c r="O132" s="12">
        <v>0.46634615384615302</v>
      </c>
      <c r="P132" s="12">
        <v>0.145569620253164</v>
      </c>
      <c r="Q132" s="12">
        <v>0.148148148148148</v>
      </c>
      <c r="R132" s="14">
        <v>0.44922737306843202</v>
      </c>
      <c r="S132" s="14">
        <v>0.62101910828025397</v>
      </c>
      <c r="T132" s="14">
        <v>0.774946921443736</v>
      </c>
      <c r="U132" s="14">
        <v>0.84925690021231404</v>
      </c>
      <c r="V132" s="14">
        <v>0</v>
      </c>
      <c r="W132" s="14">
        <v>0.66348195329087001</v>
      </c>
      <c r="X132" s="14"/>
      <c r="Y132" s="14">
        <v>0.53609341825902301</v>
      </c>
      <c r="Z132" s="14">
        <v>0.71549893842887402</v>
      </c>
      <c r="AA132" s="14">
        <v>0.31634819532908698</v>
      </c>
      <c r="AB132" s="5">
        <v>1</v>
      </c>
      <c r="AC132" s="5">
        <v>1</v>
      </c>
      <c r="AD132" s="5">
        <v>2</v>
      </c>
      <c r="AE132" s="5">
        <v>2</v>
      </c>
      <c r="AF132" s="5">
        <v>0</v>
      </c>
      <c r="AG132" s="5">
        <v>1</v>
      </c>
      <c r="AH132" s="5">
        <v>2</v>
      </c>
      <c r="AI132" s="5">
        <v>1</v>
      </c>
      <c r="AJ132" s="5">
        <v>2</v>
      </c>
      <c r="AK132" s="5">
        <v>0</v>
      </c>
      <c r="AL132" s="5">
        <v>12</v>
      </c>
    </row>
    <row r="133" spans="1:38" x14ac:dyDescent="0.3">
      <c r="A133" s="3">
        <v>1960240</v>
      </c>
      <c r="B133" s="3" t="s">
        <v>2466</v>
      </c>
      <c r="C133" s="3" t="s">
        <v>2467</v>
      </c>
      <c r="D133" s="3" t="s">
        <v>687</v>
      </c>
      <c r="E133" s="10">
        <v>72</v>
      </c>
      <c r="F133" s="11" t="s">
        <v>1119</v>
      </c>
      <c r="G133" s="12" t="s">
        <v>1120</v>
      </c>
      <c r="H133" s="13" t="s">
        <v>3083</v>
      </c>
      <c r="I133" s="12">
        <v>0.17599999999999999</v>
      </c>
      <c r="J133" s="12">
        <v>0.31578947368421001</v>
      </c>
      <c r="K133" s="12">
        <v>7.8947368421052599E-2</v>
      </c>
      <c r="L133" s="12">
        <v>0.24299999999999999</v>
      </c>
      <c r="M133" s="12">
        <v>0.43099999999999999</v>
      </c>
      <c r="N133" s="12">
        <v>-0.33333333333333298</v>
      </c>
      <c r="O133" s="12">
        <v>0.45833333333333298</v>
      </c>
      <c r="P133" s="12">
        <v>0.24</v>
      </c>
      <c r="Q133" s="12">
        <v>0.36842105263157798</v>
      </c>
      <c r="R133" s="14">
        <v>0</v>
      </c>
      <c r="S133" s="14">
        <v>0.84288747346072102</v>
      </c>
      <c r="T133" s="14">
        <v>0.98301486199575305</v>
      </c>
      <c r="U133" s="14">
        <v>0.83651804670912899</v>
      </c>
      <c r="V133" s="14">
        <v>0.99468085106382897</v>
      </c>
      <c r="W133" s="14">
        <v>0.79511677282377902</v>
      </c>
      <c r="X133" s="14"/>
      <c r="Y133" s="14">
        <v>0.50530785562632696</v>
      </c>
      <c r="Z133" s="14">
        <v>0.90339702760084895</v>
      </c>
      <c r="AA133" s="14">
        <v>0.97983014861995699</v>
      </c>
      <c r="AB133" s="5">
        <v>2</v>
      </c>
      <c r="AC133" s="5">
        <v>2</v>
      </c>
      <c r="AD133" s="5">
        <v>2</v>
      </c>
      <c r="AE133" s="5">
        <v>2</v>
      </c>
      <c r="AF133" s="5">
        <v>2</v>
      </c>
      <c r="AG133" s="5">
        <v>2</v>
      </c>
      <c r="AH133" s="5">
        <v>2</v>
      </c>
      <c r="AI133" s="5">
        <v>1</v>
      </c>
      <c r="AJ133" s="5">
        <v>2</v>
      </c>
      <c r="AK133" s="5">
        <v>2</v>
      </c>
      <c r="AL133" s="5">
        <v>19</v>
      </c>
    </row>
    <row r="134" spans="1:38" x14ac:dyDescent="0.3">
      <c r="A134" s="3">
        <v>1946830</v>
      </c>
      <c r="B134" s="3" t="s">
        <v>2162</v>
      </c>
      <c r="C134" s="3" t="s">
        <v>2163</v>
      </c>
      <c r="D134" s="3" t="s">
        <v>536</v>
      </c>
      <c r="E134" s="10">
        <v>472</v>
      </c>
      <c r="F134" s="11" t="s">
        <v>615</v>
      </c>
      <c r="G134" s="12" t="s">
        <v>1050</v>
      </c>
      <c r="H134" s="13">
        <v>58750</v>
      </c>
      <c r="I134" s="12">
        <v>0.126</v>
      </c>
      <c r="J134" s="12">
        <v>0.17791411042944699</v>
      </c>
      <c r="K134" s="12">
        <v>0.11042944785276</v>
      </c>
      <c r="L134" s="12">
        <v>4.4999999999999998E-2</v>
      </c>
      <c r="M134" s="12">
        <v>0.32100000000000001</v>
      </c>
      <c r="N134" s="12">
        <v>-0.12267657992565</v>
      </c>
      <c r="O134" s="12">
        <v>0.56088560885608796</v>
      </c>
      <c r="P134" s="12">
        <v>2.9761904761904701E-2</v>
      </c>
      <c r="Q134" s="12">
        <v>0.245398773006134</v>
      </c>
      <c r="R134" s="14">
        <v>0.30022075055187603</v>
      </c>
      <c r="S134" s="14">
        <v>0.66560509554140102</v>
      </c>
      <c r="T134" s="14">
        <v>0.86730360934182504</v>
      </c>
      <c r="U134" s="14">
        <v>0.920382165605095</v>
      </c>
      <c r="V134" s="14">
        <v>0.74255319148936105</v>
      </c>
      <c r="W134" s="14">
        <v>0.35987261146496802</v>
      </c>
      <c r="X134" s="14"/>
      <c r="Y134" s="14">
        <v>0.80467091295116699</v>
      </c>
      <c r="Z134" s="14">
        <v>0.16454352441613501</v>
      </c>
      <c r="AA134" s="14">
        <v>0.790870488322717</v>
      </c>
      <c r="AB134" s="5">
        <v>2</v>
      </c>
      <c r="AC134" s="5">
        <v>1</v>
      </c>
      <c r="AD134" s="5">
        <v>2</v>
      </c>
      <c r="AE134" s="5">
        <v>2</v>
      </c>
      <c r="AF134" s="5">
        <v>2</v>
      </c>
      <c r="AG134" s="5">
        <v>1</v>
      </c>
      <c r="AH134" s="5">
        <v>2</v>
      </c>
      <c r="AI134" s="5">
        <v>2</v>
      </c>
      <c r="AJ134" s="5">
        <v>0</v>
      </c>
      <c r="AK134" s="5">
        <v>2</v>
      </c>
      <c r="AL134" s="5">
        <v>16</v>
      </c>
    </row>
    <row r="135" spans="1:38" x14ac:dyDescent="0.3">
      <c r="A135" s="3">
        <v>1950970</v>
      </c>
      <c r="B135" s="3" t="s">
        <v>2274</v>
      </c>
      <c r="C135" s="3" t="s">
        <v>2275</v>
      </c>
      <c r="D135" s="3" t="s">
        <v>592</v>
      </c>
      <c r="E135" s="10">
        <v>110</v>
      </c>
      <c r="F135" s="11" t="s">
        <v>615</v>
      </c>
      <c r="G135" s="12" t="s">
        <v>1050</v>
      </c>
      <c r="H135" s="13">
        <v>56250</v>
      </c>
      <c r="I135" s="12">
        <v>0.28699999999999998</v>
      </c>
      <c r="J135" s="12">
        <v>0.122448979591836</v>
      </c>
      <c r="K135" s="12">
        <v>0</v>
      </c>
      <c r="L135" s="12">
        <v>0.47399999999999998</v>
      </c>
      <c r="M135" s="12">
        <v>0.64200000000000002</v>
      </c>
      <c r="N135" s="12">
        <v>-1.7857142857142801E-2</v>
      </c>
      <c r="O135" s="12">
        <v>0.56097560975609695</v>
      </c>
      <c r="P135" s="12">
        <v>0.19298245614035001</v>
      </c>
      <c r="Q135" s="12">
        <v>0.30612244897959101</v>
      </c>
      <c r="R135" s="14">
        <v>0.239514348785871</v>
      </c>
      <c r="S135" s="14">
        <v>0.96496815286624205</v>
      </c>
      <c r="T135" s="14">
        <v>0.65711252653927799</v>
      </c>
      <c r="U135" s="14">
        <v>0</v>
      </c>
      <c r="V135" s="14">
        <v>1</v>
      </c>
      <c r="W135" s="14">
        <v>0.98301486199575305</v>
      </c>
      <c r="X135" s="14"/>
      <c r="Y135" s="14">
        <v>0.80573248407643305</v>
      </c>
      <c r="Z135" s="14">
        <v>0.83439490445859799</v>
      </c>
      <c r="AA135" s="14">
        <v>0.92993630573248398</v>
      </c>
      <c r="AB135" s="5">
        <v>2</v>
      </c>
      <c r="AC135" s="5">
        <v>2</v>
      </c>
      <c r="AD135" s="5">
        <v>1</v>
      </c>
      <c r="AE135" s="5">
        <v>0</v>
      </c>
      <c r="AF135" s="5">
        <v>2</v>
      </c>
      <c r="AG135" s="5">
        <v>2</v>
      </c>
      <c r="AH135" s="5">
        <v>1</v>
      </c>
      <c r="AI135" s="5">
        <v>2</v>
      </c>
      <c r="AJ135" s="5">
        <v>2</v>
      </c>
      <c r="AK135" s="5">
        <v>2</v>
      </c>
      <c r="AL135" s="5">
        <v>16</v>
      </c>
    </row>
    <row r="136" spans="1:38" x14ac:dyDescent="0.3">
      <c r="A136" s="3">
        <v>1910090</v>
      </c>
      <c r="B136" s="3" t="s">
        <v>1364</v>
      </c>
      <c r="C136" s="3" t="s">
        <v>1365</v>
      </c>
      <c r="D136" s="3" t="s">
        <v>160</v>
      </c>
      <c r="E136" s="10">
        <v>146</v>
      </c>
      <c r="F136" s="11" t="s">
        <v>1128</v>
      </c>
      <c r="G136" s="12" t="s">
        <v>1129</v>
      </c>
      <c r="H136" s="13">
        <v>58750</v>
      </c>
      <c r="I136" s="12">
        <v>0.14199999999999999</v>
      </c>
      <c r="J136" s="12">
        <v>0.18</v>
      </c>
      <c r="K136" s="12">
        <v>0.14000000000000001</v>
      </c>
      <c r="L136" s="12">
        <v>2.3E-2</v>
      </c>
      <c r="M136" s="12">
        <v>0.45700000000000002</v>
      </c>
      <c r="N136" s="12">
        <v>-0.14117647058823499</v>
      </c>
      <c r="O136" s="12">
        <v>0.44736842105263103</v>
      </c>
      <c r="P136" s="12">
        <v>0.175438596491228</v>
      </c>
      <c r="Q136" s="12">
        <v>0.18</v>
      </c>
      <c r="R136" s="14">
        <v>0.30022075055187603</v>
      </c>
      <c r="S136" s="14">
        <v>0.743099787685774</v>
      </c>
      <c r="T136" s="14">
        <v>0.87261146496815201</v>
      </c>
      <c r="U136" s="14">
        <v>0.95966029723991497</v>
      </c>
      <c r="V136" s="14">
        <v>0.49680851063829701</v>
      </c>
      <c r="W136" s="14">
        <v>0.85987261146496796</v>
      </c>
      <c r="X136" s="14"/>
      <c r="Y136" s="14">
        <v>0.47027600849256901</v>
      </c>
      <c r="Z136" s="14">
        <v>0.80360934182590205</v>
      </c>
      <c r="AA136" s="14">
        <v>0.49787685774946899</v>
      </c>
      <c r="AB136" s="5">
        <v>2</v>
      </c>
      <c r="AC136" s="5">
        <v>2</v>
      </c>
      <c r="AD136" s="5">
        <v>2</v>
      </c>
      <c r="AE136" s="5">
        <v>2</v>
      </c>
      <c r="AF136" s="5">
        <v>1</v>
      </c>
      <c r="AG136" s="5">
        <v>2</v>
      </c>
      <c r="AH136" s="5">
        <v>2</v>
      </c>
      <c r="AI136" s="5">
        <v>1</v>
      </c>
      <c r="AJ136" s="5">
        <v>2</v>
      </c>
      <c r="AK136" s="5">
        <v>1</v>
      </c>
      <c r="AL136" s="5">
        <v>17</v>
      </c>
    </row>
    <row r="137" spans="1:38" x14ac:dyDescent="0.3">
      <c r="A137" s="3">
        <v>1968340</v>
      </c>
      <c r="B137" s="3" t="s">
        <v>2642</v>
      </c>
      <c r="C137" s="3" t="s">
        <v>2643</v>
      </c>
      <c r="D137" s="3" t="s">
        <v>775</v>
      </c>
      <c r="E137" s="10">
        <v>31</v>
      </c>
      <c r="F137" s="11" t="s">
        <v>1189</v>
      </c>
      <c r="G137" s="12" t="s">
        <v>1190</v>
      </c>
      <c r="H137" s="13">
        <v>58750</v>
      </c>
      <c r="I137" s="12">
        <v>0</v>
      </c>
      <c r="J137" s="12">
        <v>5.8823529411764698E-2</v>
      </c>
      <c r="K137" s="12">
        <v>5.8823529411764698E-2</v>
      </c>
      <c r="L137" s="12">
        <v>0</v>
      </c>
      <c r="M137" s="12">
        <v>0.26899999999999902</v>
      </c>
      <c r="N137" s="12">
        <v>-0.31111111111111101</v>
      </c>
      <c r="O137" s="12">
        <v>0.52173913043478204</v>
      </c>
      <c r="P137" s="12">
        <v>0</v>
      </c>
      <c r="Q137" s="12">
        <v>0</v>
      </c>
      <c r="R137" s="14">
        <v>0.30022075055187603</v>
      </c>
      <c r="S137" s="14">
        <v>0</v>
      </c>
      <c r="T137" s="14">
        <v>0.30148619957537098</v>
      </c>
      <c r="U137" s="14">
        <v>0.72080679405520098</v>
      </c>
      <c r="V137" s="14">
        <v>0</v>
      </c>
      <c r="W137" s="14">
        <v>0.161358811040339</v>
      </c>
      <c r="X137" s="14"/>
      <c r="Y137" s="14">
        <v>0.69745222929936301</v>
      </c>
      <c r="Z137" s="14">
        <v>0</v>
      </c>
      <c r="AA137" s="14">
        <v>0</v>
      </c>
      <c r="AB137" s="5">
        <v>2</v>
      </c>
      <c r="AC137" s="5">
        <v>0</v>
      </c>
      <c r="AD137" s="5">
        <v>0</v>
      </c>
      <c r="AE137" s="5">
        <v>2</v>
      </c>
      <c r="AF137" s="5">
        <v>0</v>
      </c>
      <c r="AG137" s="5">
        <v>0</v>
      </c>
      <c r="AH137" s="5">
        <v>2</v>
      </c>
      <c r="AI137" s="5">
        <v>2</v>
      </c>
      <c r="AJ137" s="5">
        <v>0</v>
      </c>
      <c r="AK137" s="5">
        <v>0</v>
      </c>
      <c r="AL137" s="5">
        <v>8</v>
      </c>
    </row>
    <row r="138" spans="1:38" x14ac:dyDescent="0.3">
      <c r="A138" s="3">
        <v>1978195</v>
      </c>
      <c r="B138" s="3" t="s">
        <v>2856</v>
      </c>
      <c r="C138" s="3" t="s">
        <v>2857</v>
      </c>
      <c r="D138" s="3" t="s">
        <v>882</v>
      </c>
      <c r="E138" s="10">
        <v>136</v>
      </c>
      <c r="F138" s="11" t="s">
        <v>1229</v>
      </c>
      <c r="G138" s="12" t="s">
        <v>1230</v>
      </c>
      <c r="H138" s="13">
        <v>62083</v>
      </c>
      <c r="I138" s="12">
        <v>7.0000000000000007E-2</v>
      </c>
      <c r="J138" s="12">
        <v>0.164383561643835</v>
      </c>
      <c r="K138" s="12">
        <v>0.10958904109589</v>
      </c>
      <c r="L138" s="12">
        <v>0</v>
      </c>
      <c r="M138" s="12">
        <v>0.314</v>
      </c>
      <c r="N138" s="12">
        <v>-0.26086956521739102</v>
      </c>
      <c r="O138" s="12">
        <v>0.55855855855855796</v>
      </c>
      <c r="P138" s="12">
        <v>0</v>
      </c>
      <c r="Q138" s="12">
        <v>0.27397260273972601</v>
      </c>
      <c r="R138" s="14">
        <v>0.39183222958057301</v>
      </c>
      <c r="S138" s="14">
        <v>0.34501061571125202</v>
      </c>
      <c r="T138" s="14">
        <v>0.82802547770700596</v>
      </c>
      <c r="U138" s="14">
        <v>0.91932059447982994</v>
      </c>
      <c r="V138" s="14">
        <v>0</v>
      </c>
      <c r="W138" s="14">
        <v>0.33014861995753703</v>
      </c>
      <c r="X138" s="14"/>
      <c r="Y138" s="14">
        <v>0.79617834394904397</v>
      </c>
      <c r="Z138" s="14">
        <v>0</v>
      </c>
      <c r="AA138" s="14">
        <v>0.85562632696390595</v>
      </c>
      <c r="AB138" s="5">
        <v>1</v>
      </c>
      <c r="AC138" s="5">
        <v>1</v>
      </c>
      <c r="AD138" s="5">
        <v>2</v>
      </c>
      <c r="AE138" s="5">
        <v>2</v>
      </c>
      <c r="AF138" s="5">
        <v>0</v>
      </c>
      <c r="AG138" s="5">
        <v>1</v>
      </c>
      <c r="AH138" s="5">
        <v>2</v>
      </c>
      <c r="AI138" s="5">
        <v>2</v>
      </c>
      <c r="AJ138" s="5">
        <v>0</v>
      </c>
      <c r="AK138" s="5">
        <v>2</v>
      </c>
      <c r="AL138" s="5">
        <v>13</v>
      </c>
    </row>
    <row r="139" spans="1:38" x14ac:dyDescent="0.3">
      <c r="A139" s="3">
        <v>1924780</v>
      </c>
      <c r="B139" s="3" t="s">
        <v>1684</v>
      </c>
      <c r="C139" s="3" t="s">
        <v>1685</v>
      </c>
      <c r="D139" s="3" t="s">
        <v>302</v>
      </c>
      <c r="E139" s="10">
        <v>601</v>
      </c>
      <c r="F139" s="11" t="s">
        <v>809</v>
      </c>
      <c r="G139" s="12" t="s">
        <v>1583</v>
      </c>
      <c r="H139" s="13">
        <v>64250</v>
      </c>
      <c r="I139" s="12">
        <v>0.12</v>
      </c>
      <c r="J139" s="12">
        <v>3.6789297658862803E-2</v>
      </c>
      <c r="K139" s="12">
        <v>8.3612040133779195E-2</v>
      </c>
      <c r="L139" s="12">
        <v>1.7999999999999999E-2</v>
      </c>
      <c r="M139" s="12">
        <v>0.39500000000000002</v>
      </c>
      <c r="N139" s="12">
        <v>-9.2145015105740094E-2</v>
      </c>
      <c r="O139" s="12">
        <v>0.48031496062992102</v>
      </c>
      <c r="P139" s="12">
        <v>0.171597633136094</v>
      </c>
      <c r="Q139" s="12">
        <v>0.19397993311036699</v>
      </c>
      <c r="R139" s="14">
        <v>0.44701986754966799</v>
      </c>
      <c r="S139" s="14">
        <v>0.63269639065817396</v>
      </c>
      <c r="T139" s="14">
        <v>0.17728237791932</v>
      </c>
      <c r="U139" s="14">
        <v>0.85881104033970201</v>
      </c>
      <c r="V139" s="14">
        <v>0.41702127659574401</v>
      </c>
      <c r="W139" s="14">
        <v>0.69957537154989302</v>
      </c>
      <c r="X139" s="14"/>
      <c r="Y139" s="14">
        <v>0.58280254777069995</v>
      </c>
      <c r="Z139" s="14">
        <v>0.79936305732484003</v>
      </c>
      <c r="AA139" s="14">
        <v>0.55944798301486198</v>
      </c>
      <c r="AB139" s="5">
        <v>1</v>
      </c>
      <c r="AC139" s="5">
        <v>1</v>
      </c>
      <c r="AD139" s="5">
        <v>0</v>
      </c>
      <c r="AE139" s="5">
        <v>2</v>
      </c>
      <c r="AF139" s="5">
        <v>1</v>
      </c>
      <c r="AG139" s="5">
        <v>2</v>
      </c>
      <c r="AH139" s="5">
        <v>2</v>
      </c>
      <c r="AI139" s="5">
        <v>1</v>
      </c>
      <c r="AJ139" s="5">
        <v>2</v>
      </c>
      <c r="AK139" s="5">
        <v>1</v>
      </c>
      <c r="AL139" s="5">
        <v>13</v>
      </c>
    </row>
    <row r="140" spans="1:38" x14ac:dyDescent="0.3">
      <c r="A140" s="3">
        <v>1961275</v>
      </c>
      <c r="B140" s="3" t="s">
        <v>2488</v>
      </c>
      <c r="C140" s="3" t="s">
        <v>2489</v>
      </c>
      <c r="D140" s="3" t="s">
        <v>698</v>
      </c>
      <c r="E140" s="10">
        <v>235</v>
      </c>
      <c r="F140" s="11" t="s">
        <v>809</v>
      </c>
      <c r="G140" s="12" t="s">
        <v>1583</v>
      </c>
      <c r="H140" s="13">
        <v>63125</v>
      </c>
      <c r="I140" s="12">
        <v>7.3999999999999996E-2</v>
      </c>
      <c r="J140" s="12">
        <v>3.5398230088495498E-2</v>
      </c>
      <c r="K140" s="12">
        <v>0</v>
      </c>
      <c r="L140" s="12">
        <v>2.7E-2</v>
      </c>
      <c r="M140" s="12">
        <v>0.3</v>
      </c>
      <c r="N140" s="12">
        <v>6.3348416289592702E-2</v>
      </c>
      <c r="O140" s="12">
        <v>0.33124999999999999</v>
      </c>
      <c r="P140" s="12">
        <v>5.83333333333333E-2</v>
      </c>
      <c r="Q140" s="12">
        <v>0.32743362831858402</v>
      </c>
      <c r="R140" s="14">
        <v>0.41721854304635703</v>
      </c>
      <c r="S140" s="14">
        <v>0.37685774946921402</v>
      </c>
      <c r="T140" s="14">
        <v>0.16666666666666599</v>
      </c>
      <c r="U140" s="14">
        <v>0</v>
      </c>
      <c r="V140" s="14">
        <v>0.55638297872340403</v>
      </c>
      <c r="W140" s="14">
        <v>0.27919320594479802</v>
      </c>
      <c r="X140" s="14"/>
      <c r="Y140" s="14">
        <v>0.146496815286624</v>
      </c>
      <c r="Z140" s="14">
        <v>0.29830148619957497</v>
      </c>
      <c r="AA140" s="14">
        <v>0.95116772823779105</v>
      </c>
      <c r="AB140" s="5">
        <v>1</v>
      </c>
      <c r="AC140" s="5">
        <v>1</v>
      </c>
      <c r="AD140" s="5">
        <v>0</v>
      </c>
      <c r="AE140" s="5">
        <v>0</v>
      </c>
      <c r="AF140" s="5">
        <v>1</v>
      </c>
      <c r="AG140" s="5">
        <v>0</v>
      </c>
      <c r="AH140" s="5">
        <v>0</v>
      </c>
      <c r="AI140" s="5">
        <v>0</v>
      </c>
      <c r="AJ140" s="5">
        <v>0</v>
      </c>
      <c r="AK140" s="5">
        <v>2</v>
      </c>
      <c r="AL140" s="5">
        <v>5</v>
      </c>
    </row>
    <row r="141" spans="1:38" x14ac:dyDescent="0.3">
      <c r="A141" s="3">
        <v>1915240</v>
      </c>
      <c r="B141" s="3" t="s">
        <v>1489</v>
      </c>
      <c r="C141" s="3" t="s">
        <v>1490</v>
      </c>
      <c r="D141" s="3" t="s">
        <v>212</v>
      </c>
      <c r="E141" s="10">
        <v>845</v>
      </c>
      <c r="F141" s="11" t="s">
        <v>1098</v>
      </c>
      <c r="G141" s="12" t="s">
        <v>1099</v>
      </c>
      <c r="H141" s="13">
        <v>64000</v>
      </c>
      <c r="I141" s="12">
        <v>6.4000000000000001E-2</v>
      </c>
      <c r="J141" s="12">
        <v>6.7901234567901203E-2</v>
      </c>
      <c r="K141" s="12">
        <v>2.77777777777777E-2</v>
      </c>
      <c r="L141" s="12">
        <v>5.5999999999999897E-2</v>
      </c>
      <c r="M141" s="12">
        <v>0.33</v>
      </c>
      <c r="N141" s="12">
        <v>-3.53881278538812E-2</v>
      </c>
      <c r="O141" s="12">
        <v>0.37571157495256102</v>
      </c>
      <c r="P141" s="12">
        <v>0.15508021390374299</v>
      </c>
      <c r="Q141" s="12">
        <v>0.25617283950617198</v>
      </c>
      <c r="R141" s="14">
        <v>0.44039735099337701</v>
      </c>
      <c r="S141" s="14">
        <v>0.30254777070063599</v>
      </c>
      <c r="T141" s="14">
        <v>0.355626326963906</v>
      </c>
      <c r="U141" s="14">
        <v>0.37367303609341801</v>
      </c>
      <c r="V141" s="14">
        <v>0.822340425531914</v>
      </c>
      <c r="W141" s="14">
        <v>0.39490445859872603</v>
      </c>
      <c r="X141" s="14"/>
      <c r="Y141" s="14">
        <v>0.24416135881104001</v>
      </c>
      <c r="Z141" s="14">
        <v>0.74416135881103995</v>
      </c>
      <c r="AA141" s="14">
        <v>0.81953290870488305</v>
      </c>
      <c r="AB141" s="5">
        <v>1</v>
      </c>
      <c r="AC141" s="5">
        <v>0</v>
      </c>
      <c r="AD141" s="5">
        <v>1</v>
      </c>
      <c r="AE141" s="5">
        <v>1</v>
      </c>
      <c r="AF141" s="5">
        <v>2</v>
      </c>
      <c r="AG141" s="5">
        <v>1</v>
      </c>
      <c r="AH141" s="5">
        <v>1</v>
      </c>
      <c r="AI141" s="5">
        <v>0</v>
      </c>
      <c r="AJ141" s="5">
        <v>2</v>
      </c>
      <c r="AK141" s="5">
        <v>2</v>
      </c>
      <c r="AL141" s="5">
        <v>11</v>
      </c>
    </row>
    <row r="142" spans="1:38" x14ac:dyDescent="0.3">
      <c r="A142" s="3">
        <v>1940395</v>
      </c>
      <c r="B142" s="3" t="s">
        <v>2014</v>
      </c>
      <c r="C142" s="3" t="s">
        <v>2015</v>
      </c>
      <c r="D142" s="3" t="s">
        <v>463</v>
      </c>
      <c r="E142" s="10">
        <v>304</v>
      </c>
      <c r="F142" s="11" t="s">
        <v>1098</v>
      </c>
      <c r="G142" s="12" t="s">
        <v>1099</v>
      </c>
      <c r="H142" s="13">
        <v>111250</v>
      </c>
      <c r="I142" s="12">
        <v>7.9000000000000001E-2</v>
      </c>
      <c r="J142" s="12">
        <v>2.39520958083832E-2</v>
      </c>
      <c r="K142" s="12">
        <v>0</v>
      </c>
      <c r="L142" s="12">
        <v>6.9999999999999897E-3</v>
      </c>
      <c r="M142" s="12">
        <v>0.193</v>
      </c>
      <c r="N142" s="12">
        <v>-1.6181229773462699E-2</v>
      </c>
      <c r="O142" s="12">
        <v>0.21698113207547101</v>
      </c>
      <c r="P142" s="12">
        <v>1.18343195266272E-2</v>
      </c>
      <c r="Q142" s="12">
        <v>0.179640718562874</v>
      </c>
      <c r="R142" s="14">
        <v>0.96688741721854299</v>
      </c>
      <c r="S142" s="14">
        <v>0.402335456475583</v>
      </c>
      <c r="T142" s="14">
        <v>0.11889596602972299</v>
      </c>
      <c r="U142" s="14">
        <v>0</v>
      </c>
      <c r="V142" s="14">
        <v>0.25957446808510598</v>
      </c>
      <c r="W142" s="14">
        <v>2.4416135881104001E-2</v>
      </c>
      <c r="X142" s="14"/>
      <c r="Y142" s="14">
        <v>3.6093418259023298E-2</v>
      </c>
      <c r="Z142" s="14">
        <v>0.11889596602972299</v>
      </c>
      <c r="AA142" s="14">
        <v>0.49681528662420299</v>
      </c>
      <c r="AB142" s="5">
        <v>0</v>
      </c>
      <c r="AC142" s="5">
        <v>1</v>
      </c>
      <c r="AD142" s="5">
        <v>0</v>
      </c>
      <c r="AE142" s="5">
        <v>0</v>
      </c>
      <c r="AF142" s="5">
        <v>0</v>
      </c>
      <c r="AG142" s="5">
        <v>0</v>
      </c>
      <c r="AH142" s="5">
        <v>1</v>
      </c>
      <c r="AI142" s="5">
        <v>0</v>
      </c>
      <c r="AJ142" s="5">
        <v>0</v>
      </c>
      <c r="AK142" s="5">
        <v>1</v>
      </c>
      <c r="AL142" s="5">
        <v>3</v>
      </c>
    </row>
    <row r="143" spans="1:38" x14ac:dyDescent="0.3">
      <c r="A143" s="3">
        <v>1950520</v>
      </c>
      <c r="B143" s="3" t="s">
        <v>2250</v>
      </c>
      <c r="C143" s="3" t="s">
        <v>2251</v>
      </c>
      <c r="D143" s="3" t="s">
        <v>580</v>
      </c>
      <c r="E143" s="10">
        <v>859</v>
      </c>
      <c r="F143" s="11" t="s">
        <v>1098</v>
      </c>
      <c r="G143" s="12" t="s">
        <v>1099</v>
      </c>
      <c r="H143" s="13">
        <v>97639</v>
      </c>
      <c r="I143" s="12">
        <v>4.0999999999999898E-2</v>
      </c>
      <c r="J143" s="12">
        <v>5.3521126760563302E-2</v>
      </c>
      <c r="K143" s="12">
        <v>2.8169014084507001E-2</v>
      </c>
      <c r="L143" s="12">
        <v>1.2E-2</v>
      </c>
      <c r="M143" s="12">
        <v>0.28199999999999997</v>
      </c>
      <c r="N143" s="12">
        <v>-6.6304347826086907E-2</v>
      </c>
      <c r="O143" s="12">
        <v>0.37156704361873899</v>
      </c>
      <c r="P143" s="12">
        <v>4.3126684636118601E-2</v>
      </c>
      <c r="Q143" s="12">
        <v>0.16056338028169001</v>
      </c>
      <c r="R143" s="14">
        <v>0.91832229580573899</v>
      </c>
      <c r="S143" s="14">
        <v>0.15817409766454299</v>
      </c>
      <c r="T143" s="14">
        <v>0.26114649681528601</v>
      </c>
      <c r="U143" s="14">
        <v>0.38216560509554098</v>
      </c>
      <c r="V143" s="14">
        <v>0.33510638297872303</v>
      </c>
      <c r="W143" s="14">
        <v>0.20276008492569</v>
      </c>
      <c r="X143" s="14"/>
      <c r="Y143" s="14">
        <v>0.232484076433121</v>
      </c>
      <c r="Z143" s="14">
        <v>0.233545647558386</v>
      </c>
      <c r="AA143" s="14">
        <v>0.40021231422505299</v>
      </c>
      <c r="AB143" s="5">
        <v>0</v>
      </c>
      <c r="AC143" s="5">
        <v>0</v>
      </c>
      <c r="AD143" s="5">
        <v>0</v>
      </c>
      <c r="AE143" s="5">
        <v>1</v>
      </c>
      <c r="AF143" s="5">
        <v>1</v>
      </c>
      <c r="AG143" s="5">
        <v>0</v>
      </c>
      <c r="AH143" s="5">
        <v>1</v>
      </c>
      <c r="AI143" s="5">
        <v>0</v>
      </c>
      <c r="AJ143" s="5">
        <v>0</v>
      </c>
      <c r="AK143" s="5">
        <v>1</v>
      </c>
      <c r="AL143" s="5">
        <v>4</v>
      </c>
    </row>
    <row r="144" spans="1:38" x14ac:dyDescent="0.3">
      <c r="A144" s="3">
        <v>1987555</v>
      </c>
      <c r="B144" s="3" t="s">
        <v>3052</v>
      </c>
      <c r="C144" s="3" t="s">
        <v>3053</v>
      </c>
      <c r="D144" s="3" t="s">
        <v>979</v>
      </c>
      <c r="E144" s="10">
        <v>528</v>
      </c>
      <c r="F144" s="11" t="s">
        <v>1098</v>
      </c>
      <c r="G144" s="12" t="s">
        <v>1099</v>
      </c>
      <c r="H144" s="13">
        <v>74167</v>
      </c>
      <c r="I144" s="12">
        <v>0.154</v>
      </c>
      <c r="J144" s="12">
        <v>5.5555555555555497E-2</v>
      </c>
      <c r="K144" s="12">
        <v>2.02020202020202E-2</v>
      </c>
      <c r="L144" s="12">
        <v>0</v>
      </c>
      <c r="M144" s="12">
        <v>0.32299999999999901</v>
      </c>
      <c r="N144" s="12">
        <v>-4.6931407942238199E-2</v>
      </c>
      <c r="O144" s="12">
        <v>0.222513089005235</v>
      </c>
      <c r="P144" s="12">
        <v>0.01</v>
      </c>
      <c r="Q144" s="12">
        <v>0.14141414141414099</v>
      </c>
      <c r="R144" s="14">
        <v>0.677704194260485</v>
      </c>
      <c r="S144" s="14">
        <v>0.79193205944798295</v>
      </c>
      <c r="T144" s="14">
        <v>0.273885350318471</v>
      </c>
      <c r="U144" s="14">
        <v>0.288747346072186</v>
      </c>
      <c r="V144" s="14">
        <v>0</v>
      </c>
      <c r="W144" s="14">
        <v>0.369426751592356</v>
      </c>
      <c r="X144" s="14"/>
      <c r="Y144" s="14">
        <v>4.1401273885350302E-2</v>
      </c>
      <c r="Z144" s="14">
        <v>0.116772823779193</v>
      </c>
      <c r="AA144" s="14">
        <v>0.28556263269638998</v>
      </c>
      <c r="AB144" s="5">
        <v>0</v>
      </c>
      <c r="AC144" s="5">
        <v>2</v>
      </c>
      <c r="AD144" s="5">
        <v>0</v>
      </c>
      <c r="AE144" s="5">
        <v>0</v>
      </c>
      <c r="AF144" s="5">
        <v>0</v>
      </c>
      <c r="AG144" s="5">
        <v>1</v>
      </c>
      <c r="AH144" s="5">
        <v>1</v>
      </c>
      <c r="AI144" s="5">
        <v>0</v>
      </c>
      <c r="AJ144" s="5">
        <v>0</v>
      </c>
      <c r="AK144" s="5">
        <v>0</v>
      </c>
      <c r="AL144" s="5">
        <v>4</v>
      </c>
    </row>
    <row r="145" spans="1:38" x14ac:dyDescent="0.3">
      <c r="A145" s="3">
        <v>1917490</v>
      </c>
      <c r="B145" s="3" t="s">
        <v>1539</v>
      </c>
      <c r="C145" s="3" t="s">
        <v>1540</v>
      </c>
      <c r="D145" s="3" t="s">
        <v>234</v>
      </c>
      <c r="E145" s="10">
        <v>105</v>
      </c>
      <c r="F145" s="11" t="s">
        <v>895</v>
      </c>
      <c r="G145" s="12" t="s">
        <v>1034</v>
      </c>
      <c r="H145" s="13">
        <v>58750</v>
      </c>
      <c r="I145" s="12">
        <v>0.107</v>
      </c>
      <c r="J145" s="12">
        <v>2.04081632653061E-2</v>
      </c>
      <c r="K145" s="12">
        <v>2.04081632653061E-2</v>
      </c>
      <c r="L145" s="12">
        <v>2.1000000000000001E-2</v>
      </c>
      <c r="M145" s="12">
        <v>0.434</v>
      </c>
      <c r="N145" s="12">
        <v>-1.86915887850467E-2</v>
      </c>
      <c r="O145" s="12">
        <v>0.53246753246753198</v>
      </c>
      <c r="P145" s="12">
        <v>5.7692307692307598E-2</v>
      </c>
      <c r="Q145" s="12">
        <v>0.183673469387755</v>
      </c>
      <c r="R145" s="14">
        <v>0.30022075055187603</v>
      </c>
      <c r="S145" s="14">
        <v>0.56687898089171895</v>
      </c>
      <c r="T145" s="14">
        <v>0.105095541401273</v>
      </c>
      <c r="U145" s="14">
        <v>0.290870488322717</v>
      </c>
      <c r="V145" s="14">
        <v>0.47127659574468</v>
      </c>
      <c r="W145" s="14">
        <v>0.80785562632696395</v>
      </c>
      <c r="X145" s="14"/>
      <c r="Y145" s="14">
        <v>0.72929936305732401</v>
      </c>
      <c r="Z145" s="14">
        <v>0.29511677282377902</v>
      </c>
      <c r="AA145" s="14">
        <v>0.51061571125265304</v>
      </c>
      <c r="AB145" s="5">
        <v>2</v>
      </c>
      <c r="AC145" s="5">
        <v>1</v>
      </c>
      <c r="AD145" s="5">
        <v>0</v>
      </c>
      <c r="AE145" s="5">
        <v>0</v>
      </c>
      <c r="AF145" s="5">
        <v>1</v>
      </c>
      <c r="AG145" s="5">
        <v>2</v>
      </c>
      <c r="AH145" s="5">
        <v>1</v>
      </c>
      <c r="AI145" s="5">
        <v>2</v>
      </c>
      <c r="AJ145" s="5">
        <v>0</v>
      </c>
      <c r="AK145" s="5">
        <v>1</v>
      </c>
      <c r="AL145" s="5">
        <v>10</v>
      </c>
    </row>
    <row r="146" spans="1:38" x14ac:dyDescent="0.3">
      <c r="A146" s="3">
        <v>1946515</v>
      </c>
      <c r="B146" s="3" t="s">
        <v>2158</v>
      </c>
      <c r="C146" s="3" t="s">
        <v>2159</v>
      </c>
      <c r="D146" s="3" t="s">
        <v>534</v>
      </c>
      <c r="E146" s="10">
        <v>386</v>
      </c>
      <c r="F146" s="11" t="s">
        <v>895</v>
      </c>
      <c r="G146" s="12" t="s">
        <v>1034</v>
      </c>
      <c r="H146" s="13">
        <v>45500</v>
      </c>
      <c r="I146" s="12">
        <v>0.21299999999999999</v>
      </c>
      <c r="J146" s="12">
        <v>0.197368421052631</v>
      </c>
      <c r="K146" s="12">
        <v>1.3157894736842099E-2</v>
      </c>
      <c r="L146" s="12">
        <v>8.1999999999999906E-2</v>
      </c>
      <c r="M146" s="12">
        <v>0.48699999999999999</v>
      </c>
      <c r="N146" s="12">
        <v>7.2222222222222202E-2</v>
      </c>
      <c r="O146" s="12">
        <v>0.56603773584905603</v>
      </c>
      <c r="P146" s="12">
        <v>0.25490196078431299</v>
      </c>
      <c r="Q146" s="12">
        <v>0.19078947368421001</v>
      </c>
      <c r="R146" s="14">
        <v>6.1810154525386303E-2</v>
      </c>
      <c r="S146" s="14">
        <v>0.89702760084925603</v>
      </c>
      <c r="T146" s="14">
        <v>0.90021231422505299</v>
      </c>
      <c r="U146" s="14">
        <v>0.20276008492569</v>
      </c>
      <c r="V146" s="14">
        <v>0.91170212765957404</v>
      </c>
      <c r="W146" s="14">
        <v>0.90021231422505299</v>
      </c>
      <c r="X146" s="14"/>
      <c r="Y146" s="14">
        <v>0.81316348195329002</v>
      </c>
      <c r="Z146" s="14">
        <v>0.918259023354564</v>
      </c>
      <c r="AA146" s="14">
        <v>0.547770700636942</v>
      </c>
      <c r="AB146" s="5">
        <v>2</v>
      </c>
      <c r="AC146" s="5">
        <v>2</v>
      </c>
      <c r="AD146" s="5">
        <v>2</v>
      </c>
      <c r="AE146" s="5">
        <v>0</v>
      </c>
      <c r="AF146" s="5">
        <v>2</v>
      </c>
      <c r="AG146" s="5">
        <v>2</v>
      </c>
      <c r="AH146" s="5">
        <v>0</v>
      </c>
      <c r="AI146" s="5">
        <v>2</v>
      </c>
      <c r="AJ146" s="5">
        <v>2</v>
      </c>
      <c r="AK146" s="5">
        <v>1</v>
      </c>
      <c r="AL146" s="5">
        <v>15</v>
      </c>
    </row>
    <row r="147" spans="1:38" x14ac:dyDescent="0.3">
      <c r="A147" s="3">
        <v>1913215</v>
      </c>
      <c r="B147" s="3" t="s">
        <v>1432</v>
      </c>
      <c r="C147" s="3" t="s">
        <v>1433</v>
      </c>
      <c r="D147" s="3" t="s">
        <v>188</v>
      </c>
      <c r="E147" s="10">
        <v>76</v>
      </c>
      <c r="F147" s="11" t="s">
        <v>923</v>
      </c>
      <c r="G147" s="12" t="s">
        <v>1037</v>
      </c>
      <c r="H147" s="13">
        <v>75750</v>
      </c>
      <c r="I147" s="12">
        <v>0.06</v>
      </c>
      <c r="J147" s="12">
        <v>0.32432432432432401</v>
      </c>
      <c r="K147" s="12">
        <v>0</v>
      </c>
      <c r="L147" s="12">
        <v>0.1</v>
      </c>
      <c r="M147" s="12">
        <v>0.39799999999999902</v>
      </c>
      <c r="N147" s="12">
        <v>-0.216494845360824</v>
      </c>
      <c r="O147" s="12">
        <v>0.54838709677419295</v>
      </c>
      <c r="P147" s="12">
        <v>0</v>
      </c>
      <c r="Q147" s="12">
        <v>0.18918918918918901</v>
      </c>
      <c r="R147" s="14">
        <v>0.70419426048565104</v>
      </c>
      <c r="S147" s="14">
        <v>0.27070063694267499</v>
      </c>
      <c r="T147" s="14">
        <v>0.98513800424628395</v>
      </c>
      <c r="U147" s="14">
        <v>0</v>
      </c>
      <c r="V147" s="14">
        <v>0.94680851063829696</v>
      </c>
      <c r="W147" s="14">
        <v>0.71549893842887402</v>
      </c>
      <c r="X147" s="14"/>
      <c r="Y147" s="14">
        <v>0.77388535031847105</v>
      </c>
      <c r="Z147" s="14">
        <v>0</v>
      </c>
      <c r="AA147" s="14">
        <v>0.54033970276008403</v>
      </c>
      <c r="AB147" s="5">
        <v>0</v>
      </c>
      <c r="AC147" s="5">
        <v>0</v>
      </c>
      <c r="AD147" s="5">
        <v>2</v>
      </c>
      <c r="AE147" s="5">
        <v>0</v>
      </c>
      <c r="AF147" s="5">
        <v>2</v>
      </c>
      <c r="AG147" s="5">
        <v>2</v>
      </c>
      <c r="AH147" s="5">
        <v>2</v>
      </c>
      <c r="AI147" s="5">
        <v>2</v>
      </c>
      <c r="AJ147" s="5">
        <v>0</v>
      </c>
      <c r="AK147" s="5">
        <v>1</v>
      </c>
      <c r="AL147" s="5">
        <v>11</v>
      </c>
    </row>
    <row r="148" spans="1:38" x14ac:dyDescent="0.3">
      <c r="A148" s="3">
        <v>1904195</v>
      </c>
      <c r="B148" s="3" t="s">
        <v>1191</v>
      </c>
      <c r="C148" s="3" t="s">
        <v>1192</v>
      </c>
      <c r="D148" s="3" t="s">
        <v>94</v>
      </c>
      <c r="E148" s="10">
        <v>522</v>
      </c>
      <c r="F148" s="11" t="s">
        <v>934</v>
      </c>
      <c r="G148" s="12" t="s">
        <v>1193</v>
      </c>
      <c r="H148" s="13">
        <v>72750</v>
      </c>
      <c r="I148" s="12">
        <v>5.0999999999999997E-2</v>
      </c>
      <c r="J148" s="12">
        <v>4.1025641025640998E-2</v>
      </c>
      <c r="K148" s="12">
        <v>2.0512820512820499E-2</v>
      </c>
      <c r="L148" s="12">
        <v>3.4000000000000002E-2</v>
      </c>
      <c r="M148" s="12">
        <v>0.32700000000000001</v>
      </c>
      <c r="N148" s="12">
        <v>-6.9518716577540093E-2</v>
      </c>
      <c r="O148" s="12">
        <v>0.334437086092715</v>
      </c>
      <c r="P148" s="12">
        <v>6.6985645933014301E-2</v>
      </c>
      <c r="Q148" s="12">
        <v>0.20512820512820501</v>
      </c>
      <c r="R148" s="14">
        <v>0.63796909492273701</v>
      </c>
      <c r="S148" s="14">
        <v>0.21656050955414</v>
      </c>
      <c r="T148" s="14">
        <v>0.194267515923566</v>
      </c>
      <c r="U148" s="14">
        <v>0.29193205944798301</v>
      </c>
      <c r="V148" s="14">
        <v>0.64361702127659504</v>
      </c>
      <c r="W148" s="14">
        <v>0.38322717622080599</v>
      </c>
      <c r="X148" s="14"/>
      <c r="Y148" s="14">
        <v>0.152866242038216</v>
      </c>
      <c r="Z148" s="14">
        <v>0.354564755838641</v>
      </c>
      <c r="AA148" s="14">
        <v>0.61783439490445802</v>
      </c>
      <c r="AB148" s="5">
        <v>1</v>
      </c>
      <c r="AC148" s="5">
        <v>0</v>
      </c>
      <c r="AD148" s="5">
        <v>0</v>
      </c>
      <c r="AE148" s="5">
        <v>0</v>
      </c>
      <c r="AF148" s="5">
        <v>1</v>
      </c>
      <c r="AG148" s="5">
        <v>1</v>
      </c>
      <c r="AH148" s="5">
        <v>1</v>
      </c>
      <c r="AI148" s="5">
        <v>0</v>
      </c>
      <c r="AJ148" s="5">
        <v>1</v>
      </c>
      <c r="AK148" s="5">
        <v>1</v>
      </c>
      <c r="AL148" s="5">
        <v>6</v>
      </c>
    </row>
    <row r="149" spans="1:38" x14ac:dyDescent="0.3">
      <c r="A149" s="3">
        <v>1919180</v>
      </c>
      <c r="B149" s="3" t="s">
        <v>1571</v>
      </c>
      <c r="C149" s="3" t="s">
        <v>1572</v>
      </c>
      <c r="D149" s="3" t="s">
        <v>249</v>
      </c>
      <c r="E149" s="10">
        <v>772</v>
      </c>
      <c r="F149" s="11" t="s">
        <v>934</v>
      </c>
      <c r="G149" s="12" t="s">
        <v>1193</v>
      </c>
      <c r="H149" s="13">
        <v>57500</v>
      </c>
      <c r="I149" s="12">
        <v>9.8000000000000004E-2</v>
      </c>
      <c r="J149" s="12">
        <v>8.3333333333333301E-2</v>
      </c>
      <c r="K149" s="12">
        <v>5.2469135802469098E-2</v>
      </c>
      <c r="L149" s="12">
        <v>1.39999999999999E-2</v>
      </c>
      <c r="M149" s="12">
        <v>0.36899999999999999</v>
      </c>
      <c r="N149" s="12">
        <v>-7.7658303464754996E-2</v>
      </c>
      <c r="O149" s="12">
        <v>0.46875</v>
      </c>
      <c r="P149" s="12">
        <v>0.16279069767441801</v>
      </c>
      <c r="Q149" s="12">
        <v>0.23148148148148101</v>
      </c>
      <c r="R149" s="14">
        <v>0.27373068432670999</v>
      </c>
      <c r="S149" s="14">
        <v>0.52016985138004201</v>
      </c>
      <c r="T149" s="14">
        <v>0.45329087048832201</v>
      </c>
      <c r="U149" s="14">
        <v>0.67197452229299304</v>
      </c>
      <c r="V149" s="14">
        <v>0.35957446808510601</v>
      </c>
      <c r="W149" s="14">
        <v>0.58598726114649602</v>
      </c>
      <c r="X149" s="14"/>
      <c r="Y149" s="14">
        <v>0.547770700636942</v>
      </c>
      <c r="Z149" s="14">
        <v>0.77176220806794005</v>
      </c>
      <c r="AA149" s="14">
        <v>0.74203821656050895</v>
      </c>
      <c r="AB149" s="5">
        <v>2</v>
      </c>
      <c r="AC149" s="5">
        <v>1</v>
      </c>
      <c r="AD149" s="5">
        <v>1</v>
      </c>
      <c r="AE149" s="5">
        <v>2</v>
      </c>
      <c r="AF149" s="5">
        <v>1</v>
      </c>
      <c r="AG149" s="5">
        <v>1</v>
      </c>
      <c r="AH149" s="5">
        <v>2</v>
      </c>
      <c r="AI149" s="5">
        <v>1</v>
      </c>
      <c r="AJ149" s="5">
        <v>2</v>
      </c>
      <c r="AK149" s="5">
        <v>2</v>
      </c>
      <c r="AL149" s="5">
        <v>15</v>
      </c>
    </row>
    <row r="150" spans="1:38" x14ac:dyDescent="0.3">
      <c r="A150" s="3">
        <v>1974370</v>
      </c>
      <c r="B150" s="3" t="s">
        <v>2756</v>
      </c>
      <c r="C150" s="3" t="s">
        <v>2757</v>
      </c>
      <c r="D150" s="3" t="s">
        <v>832</v>
      </c>
      <c r="E150" s="10">
        <v>385</v>
      </c>
      <c r="F150" s="11" t="s">
        <v>1362</v>
      </c>
      <c r="G150" s="12" t="s">
        <v>1363</v>
      </c>
      <c r="H150" s="13">
        <v>54375</v>
      </c>
      <c r="I150" s="12">
        <v>0.14299999999999999</v>
      </c>
      <c r="J150" s="12">
        <v>7.6433121019108194E-2</v>
      </c>
      <c r="K150" s="12">
        <v>2.54777070063694E-2</v>
      </c>
      <c r="L150" s="12">
        <v>4.0999999999999898E-2</v>
      </c>
      <c r="M150" s="12">
        <v>0.39299999999999902</v>
      </c>
      <c r="N150" s="12">
        <v>4.9046321525885499E-2</v>
      </c>
      <c r="O150" s="12">
        <v>0.40506329113924</v>
      </c>
      <c r="P150" s="12">
        <v>0.169491525423728</v>
      </c>
      <c r="Q150" s="12">
        <v>0.33121019108280197</v>
      </c>
      <c r="R150" s="14">
        <v>0.19867549668874099</v>
      </c>
      <c r="S150" s="14">
        <v>0.74628450106157096</v>
      </c>
      <c r="T150" s="14">
        <v>0.40764331210191002</v>
      </c>
      <c r="U150" s="14">
        <v>0.35244161358810999</v>
      </c>
      <c r="V150" s="14">
        <v>0.71276595744680804</v>
      </c>
      <c r="W150" s="14">
        <v>0.68895966029723898</v>
      </c>
      <c r="X150" s="14"/>
      <c r="Y150" s="14">
        <v>0.32059447983014799</v>
      </c>
      <c r="Z150" s="14">
        <v>0.788747346072186</v>
      </c>
      <c r="AA150" s="14">
        <v>0.95541401273885296</v>
      </c>
      <c r="AB150" s="5">
        <v>2</v>
      </c>
      <c r="AC150" s="5">
        <v>2</v>
      </c>
      <c r="AD150" s="5">
        <v>1</v>
      </c>
      <c r="AE150" s="5">
        <v>1</v>
      </c>
      <c r="AF150" s="5">
        <v>2</v>
      </c>
      <c r="AG150" s="5">
        <v>2</v>
      </c>
      <c r="AH150" s="5">
        <v>0</v>
      </c>
      <c r="AI150" s="5">
        <v>0</v>
      </c>
      <c r="AJ150" s="5">
        <v>2</v>
      </c>
      <c r="AK150" s="5">
        <v>2</v>
      </c>
      <c r="AL150" s="5">
        <v>14</v>
      </c>
    </row>
    <row r="151" spans="1:38" x14ac:dyDescent="0.3">
      <c r="A151" s="3">
        <v>1910585</v>
      </c>
      <c r="B151" s="3" t="s">
        <v>1372</v>
      </c>
      <c r="C151" s="3" t="s">
        <v>1373</v>
      </c>
      <c r="D151" s="3" t="s">
        <v>164</v>
      </c>
      <c r="E151" s="10">
        <v>36</v>
      </c>
      <c r="F151" s="11" t="s">
        <v>1374</v>
      </c>
      <c r="G151" s="12" t="s">
        <v>1375</v>
      </c>
      <c r="H151" s="13">
        <v>48750</v>
      </c>
      <c r="I151" s="12">
        <v>0.30399999999999999</v>
      </c>
      <c r="J151" s="12">
        <v>0.214285714285714</v>
      </c>
      <c r="K151" s="12">
        <v>0.28571428571428498</v>
      </c>
      <c r="L151" s="12">
        <v>0</v>
      </c>
      <c r="M151" s="12">
        <v>0.71699999999999997</v>
      </c>
      <c r="N151" s="12">
        <v>5.8823529411764698E-2</v>
      </c>
      <c r="O151" s="12">
        <v>0.86956521739130399</v>
      </c>
      <c r="P151" s="12">
        <v>0.35714285714285698</v>
      </c>
      <c r="Q151" s="12">
        <v>0.25</v>
      </c>
      <c r="R151" s="14">
        <v>9.4922737306843197E-2</v>
      </c>
      <c r="S151" s="14">
        <v>0.97133757961783396</v>
      </c>
      <c r="T151" s="14">
        <v>0.92250530785562601</v>
      </c>
      <c r="U151" s="14">
        <v>0.99787685774946899</v>
      </c>
      <c r="V151" s="14">
        <v>0</v>
      </c>
      <c r="W151" s="14">
        <v>0.99150743099787597</v>
      </c>
      <c r="X151" s="14"/>
      <c r="Y151" s="14">
        <v>0.99893842887473405</v>
      </c>
      <c r="Z151" s="14">
        <v>0.96178343949044498</v>
      </c>
      <c r="AA151" s="14">
        <v>0.80042462845010598</v>
      </c>
      <c r="AB151" s="5">
        <v>2</v>
      </c>
      <c r="AC151" s="5">
        <v>2</v>
      </c>
      <c r="AD151" s="5">
        <v>2</v>
      </c>
      <c r="AE151" s="5">
        <v>2</v>
      </c>
      <c r="AF151" s="5">
        <v>0</v>
      </c>
      <c r="AG151" s="5">
        <v>2</v>
      </c>
      <c r="AH151" s="5">
        <v>0</v>
      </c>
      <c r="AI151" s="5">
        <v>2</v>
      </c>
      <c r="AJ151" s="5">
        <v>2</v>
      </c>
      <c r="AK151" s="5">
        <v>2</v>
      </c>
      <c r="AL151" s="5">
        <v>16</v>
      </c>
    </row>
    <row r="152" spans="1:38" x14ac:dyDescent="0.3">
      <c r="A152" s="3">
        <v>1964560</v>
      </c>
      <c r="B152" s="3" t="s">
        <v>2552</v>
      </c>
      <c r="C152" s="3" t="s">
        <v>2553</v>
      </c>
      <c r="D152" s="3" t="s">
        <v>730</v>
      </c>
      <c r="E152" s="10">
        <v>191</v>
      </c>
      <c r="F152" s="11" t="s">
        <v>1374</v>
      </c>
      <c r="G152" s="12" t="s">
        <v>1375</v>
      </c>
      <c r="H152" s="13">
        <v>65000</v>
      </c>
      <c r="I152" s="12">
        <v>4.7E-2</v>
      </c>
      <c r="J152" s="12">
        <v>9.5744680851063801E-2</v>
      </c>
      <c r="K152" s="12">
        <v>3.1914893617021198E-2</v>
      </c>
      <c r="L152" s="12">
        <v>3.3000000000000002E-2</v>
      </c>
      <c r="M152" s="12">
        <v>0.309</v>
      </c>
      <c r="N152" s="12">
        <v>-0.25680933852139998</v>
      </c>
      <c r="O152" s="12">
        <v>0.59375</v>
      </c>
      <c r="P152" s="12">
        <v>4.08163265306122E-2</v>
      </c>
      <c r="Q152" s="12">
        <v>0.14893617021276501</v>
      </c>
      <c r="R152" s="14">
        <v>0.45916114790286899</v>
      </c>
      <c r="S152" s="14">
        <v>0.19851380042462799</v>
      </c>
      <c r="T152" s="14">
        <v>0.52123142250530696</v>
      </c>
      <c r="U152" s="14">
        <v>0.434182590233545</v>
      </c>
      <c r="V152" s="14">
        <v>0.626595744680851</v>
      </c>
      <c r="W152" s="14">
        <v>0.30360934182590199</v>
      </c>
      <c r="X152" s="14"/>
      <c r="Y152" s="14">
        <v>0.86518046709129504</v>
      </c>
      <c r="Z152" s="14">
        <v>0.217622080679405</v>
      </c>
      <c r="AA152" s="14">
        <v>0.321656050955414</v>
      </c>
      <c r="AB152" s="5">
        <v>1</v>
      </c>
      <c r="AC152" s="5">
        <v>0</v>
      </c>
      <c r="AD152" s="5">
        <v>1</v>
      </c>
      <c r="AE152" s="5">
        <v>1</v>
      </c>
      <c r="AF152" s="5">
        <v>1</v>
      </c>
      <c r="AG152" s="5">
        <v>0</v>
      </c>
      <c r="AH152" s="5">
        <v>2</v>
      </c>
      <c r="AI152" s="5">
        <v>2</v>
      </c>
      <c r="AJ152" s="5">
        <v>0</v>
      </c>
      <c r="AK152" s="5">
        <v>0</v>
      </c>
      <c r="AL152" s="5">
        <v>8</v>
      </c>
    </row>
    <row r="153" spans="1:38" x14ac:dyDescent="0.3">
      <c r="A153" s="3">
        <v>1906805</v>
      </c>
      <c r="B153" s="3" t="s">
        <v>1277</v>
      </c>
      <c r="C153" s="3" t="s">
        <v>1278</v>
      </c>
      <c r="D153" s="3" t="s">
        <v>124</v>
      </c>
      <c r="E153" s="10">
        <v>713</v>
      </c>
      <c r="F153" s="11" t="s">
        <v>116</v>
      </c>
      <c r="G153" s="12" t="s">
        <v>1166</v>
      </c>
      <c r="H153" s="13">
        <v>79375</v>
      </c>
      <c r="I153" s="12">
        <v>0.125</v>
      </c>
      <c r="J153" s="12">
        <v>2.2388059701492501E-2</v>
      </c>
      <c r="K153" s="12">
        <v>4.8507462686567103E-2</v>
      </c>
      <c r="L153" s="12">
        <v>0.02</v>
      </c>
      <c r="M153" s="12">
        <v>0.255</v>
      </c>
      <c r="N153" s="12">
        <v>3.0346820809248502E-2</v>
      </c>
      <c r="O153" s="12">
        <v>0.55555555555555503</v>
      </c>
      <c r="P153" s="12">
        <v>8.53242320819112E-2</v>
      </c>
      <c r="Q153" s="12">
        <v>0.212686567164179</v>
      </c>
      <c r="R153" s="14">
        <v>0.76490066225165498</v>
      </c>
      <c r="S153" s="14">
        <v>0.65711252653927799</v>
      </c>
      <c r="T153" s="14">
        <v>0.113588110403397</v>
      </c>
      <c r="U153" s="14">
        <v>0.63800424628450103</v>
      </c>
      <c r="V153" s="14">
        <v>0.45531914893616998</v>
      </c>
      <c r="W153" s="14">
        <v>0.121019108280254</v>
      </c>
      <c r="X153" s="14"/>
      <c r="Y153" s="14">
        <v>0.78662420382165599</v>
      </c>
      <c r="Z153" s="14">
        <v>0.43736730360934101</v>
      </c>
      <c r="AA153" s="14">
        <v>0.66348195329087001</v>
      </c>
      <c r="AB153" s="5">
        <v>0</v>
      </c>
      <c r="AC153" s="5">
        <v>1</v>
      </c>
      <c r="AD153" s="5">
        <v>0</v>
      </c>
      <c r="AE153" s="5">
        <v>1</v>
      </c>
      <c r="AF153" s="5">
        <v>1</v>
      </c>
      <c r="AG153" s="5">
        <v>0</v>
      </c>
      <c r="AH153" s="5">
        <v>0</v>
      </c>
      <c r="AI153" s="5">
        <v>2</v>
      </c>
      <c r="AJ153" s="5">
        <v>1</v>
      </c>
      <c r="AK153" s="5">
        <v>1</v>
      </c>
      <c r="AL153" s="5">
        <v>7</v>
      </c>
    </row>
    <row r="154" spans="1:38" x14ac:dyDescent="0.3">
      <c r="A154" s="3">
        <v>1954435</v>
      </c>
      <c r="B154" s="3" t="s">
        <v>2344</v>
      </c>
      <c r="C154" s="3" t="s">
        <v>2345</v>
      </c>
      <c r="D154" s="3" t="s">
        <v>627</v>
      </c>
      <c r="E154" s="10">
        <v>162</v>
      </c>
      <c r="F154" s="11" t="s">
        <v>116</v>
      </c>
      <c r="G154" s="12" t="s">
        <v>1166</v>
      </c>
      <c r="H154" s="13">
        <v>79000</v>
      </c>
      <c r="I154" s="12">
        <v>0.11599999999999901</v>
      </c>
      <c r="J154" s="12">
        <v>0.18965517241379301</v>
      </c>
      <c r="K154" s="12">
        <v>0.15517241379310301</v>
      </c>
      <c r="L154" s="12">
        <v>8.1999999999999906E-2</v>
      </c>
      <c r="M154" s="12">
        <v>0.29199999999999998</v>
      </c>
      <c r="N154" s="12">
        <v>0.08</v>
      </c>
      <c r="O154" s="12">
        <v>0.62244897959183598</v>
      </c>
      <c r="P154" s="12">
        <v>6.4516129032257993E-2</v>
      </c>
      <c r="Q154" s="12">
        <v>6.8965517241379296E-2</v>
      </c>
      <c r="R154" s="14">
        <v>0.76158940397350905</v>
      </c>
      <c r="S154" s="14">
        <v>0.61783439490445802</v>
      </c>
      <c r="T154" s="14">
        <v>0.88959660297239895</v>
      </c>
      <c r="U154" s="14">
        <v>0.97346072186836496</v>
      </c>
      <c r="V154" s="14">
        <v>0.91170212765957404</v>
      </c>
      <c r="W154" s="14">
        <v>0.24628450106157099</v>
      </c>
      <c r="X154" s="14"/>
      <c r="Y154" s="14">
        <v>0.90339702760084895</v>
      </c>
      <c r="Z154" s="14">
        <v>0.33864118895966</v>
      </c>
      <c r="AA154" s="14">
        <v>6.7940552016985095E-2</v>
      </c>
      <c r="AB154" s="5">
        <v>0</v>
      </c>
      <c r="AC154" s="5">
        <v>1</v>
      </c>
      <c r="AD154" s="5">
        <v>2</v>
      </c>
      <c r="AE154" s="5">
        <v>2</v>
      </c>
      <c r="AF154" s="5">
        <v>2</v>
      </c>
      <c r="AG154" s="5">
        <v>0</v>
      </c>
      <c r="AH154" s="5">
        <v>0</v>
      </c>
      <c r="AI154" s="5">
        <v>2</v>
      </c>
      <c r="AJ154" s="5">
        <v>1</v>
      </c>
      <c r="AK154" s="5">
        <v>0</v>
      </c>
      <c r="AL154" s="5">
        <v>10</v>
      </c>
    </row>
    <row r="155" spans="1:38" x14ac:dyDescent="0.3">
      <c r="A155" s="3">
        <v>1980400</v>
      </c>
      <c r="B155" s="3" t="s">
        <v>2900</v>
      </c>
      <c r="C155" s="3" t="s">
        <v>2901</v>
      </c>
      <c r="D155" s="3" t="s">
        <v>904</v>
      </c>
      <c r="E155" s="10">
        <v>774</v>
      </c>
      <c r="F155" s="11" t="s">
        <v>116</v>
      </c>
      <c r="G155" s="12" t="s">
        <v>1166</v>
      </c>
      <c r="H155" s="13">
        <v>77344</v>
      </c>
      <c r="I155" s="12">
        <v>0.14899999999999999</v>
      </c>
      <c r="J155" s="12">
        <v>9.6234309623430894E-2</v>
      </c>
      <c r="K155" s="12">
        <v>5.4393305439330498E-2</v>
      </c>
      <c r="L155" s="12">
        <v>0.111999999999999</v>
      </c>
      <c r="M155" s="12">
        <v>0.308</v>
      </c>
      <c r="N155" s="12">
        <v>0.134897360703812</v>
      </c>
      <c r="O155" s="12">
        <v>0.41451990632318497</v>
      </c>
      <c r="P155" s="12">
        <v>0.122137404580152</v>
      </c>
      <c r="Q155" s="12">
        <v>0.330543933054393</v>
      </c>
      <c r="R155" s="14">
        <v>0.73068432671081596</v>
      </c>
      <c r="S155" s="14">
        <v>0.76857749469214398</v>
      </c>
      <c r="T155" s="14">
        <v>0.52335456475583797</v>
      </c>
      <c r="U155" s="14">
        <v>0.68789808917197404</v>
      </c>
      <c r="V155" s="14">
        <v>0.95212765957446799</v>
      </c>
      <c r="W155" s="14">
        <v>0.30148619957537098</v>
      </c>
      <c r="X155" s="14"/>
      <c r="Y155" s="14">
        <v>0.35138004246284499</v>
      </c>
      <c r="Z155" s="14">
        <v>0.62101910828025397</v>
      </c>
      <c r="AA155" s="14">
        <v>0.95435244161358801</v>
      </c>
      <c r="AB155" s="5">
        <v>0</v>
      </c>
      <c r="AC155" s="5">
        <v>2</v>
      </c>
      <c r="AD155" s="5">
        <v>1</v>
      </c>
      <c r="AE155" s="5">
        <v>2</v>
      </c>
      <c r="AF155" s="5">
        <v>2</v>
      </c>
      <c r="AG155" s="5">
        <v>0</v>
      </c>
      <c r="AH155" s="5">
        <v>0</v>
      </c>
      <c r="AI155" s="5">
        <v>1</v>
      </c>
      <c r="AJ155" s="5">
        <v>1</v>
      </c>
      <c r="AK155" s="5">
        <v>2</v>
      </c>
      <c r="AL155" s="5">
        <v>11</v>
      </c>
    </row>
    <row r="156" spans="1:38" x14ac:dyDescent="0.3">
      <c r="A156" s="3">
        <v>1926985</v>
      </c>
      <c r="B156" s="3" t="s">
        <v>1740</v>
      </c>
      <c r="C156" s="3" t="s">
        <v>1741</v>
      </c>
      <c r="D156" s="3" t="s">
        <v>328</v>
      </c>
      <c r="E156" s="10">
        <v>490</v>
      </c>
      <c r="F156" s="11" t="s">
        <v>347</v>
      </c>
      <c r="G156" s="12" t="s">
        <v>1742</v>
      </c>
      <c r="H156" s="13">
        <v>54688</v>
      </c>
      <c r="I156" s="12">
        <v>0.107</v>
      </c>
      <c r="J156" s="12">
        <v>8.3720930232558097E-2</v>
      </c>
      <c r="K156" s="12">
        <v>2.3255813953488299E-2</v>
      </c>
      <c r="L156" s="12">
        <v>8.9999999999999993E-3</v>
      </c>
      <c r="M156" s="12">
        <v>0.36499999999999999</v>
      </c>
      <c r="N156" s="12">
        <v>1.03092783505154E-2</v>
      </c>
      <c r="O156" s="12">
        <v>0.43880597014925299</v>
      </c>
      <c r="P156" s="12">
        <v>0.107883817427385</v>
      </c>
      <c r="Q156" s="12">
        <v>0.18139534883720901</v>
      </c>
      <c r="R156" s="14">
        <v>0.211920529801324</v>
      </c>
      <c r="S156" s="14">
        <v>0.56687898089171895</v>
      </c>
      <c r="T156" s="14">
        <v>0.45966029723991497</v>
      </c>
      <c r="U156" s="14">
        <v>0.32802547770700602</v>
      </c>
      <c r="V156" s="14">
        <v>0.28829787234042498</v>
      </c>
      <c r="W156" s="14">
        <v>0.56263269639065805</v>
      </c>
      <c r="X156" s="14"/>
      <c r="Y156" s="14">
        <v>0.44692144373672998</v>
      </c>
      <c r="Z156" s="14">
        <v>0.56157112526539199</v>
      </c>
      <c r="AA156" s="14">
        <v>0.50106157112526495</v>
      </c>
      <c r="AB156" s="5">
        <v>2</v>
      </c>
      <c r="AC156" s="5">
        <v>1</v>
      </c>
      <c r="AD156" s="5">
        <v>1</v>
      </c>
      <c r="AE156" s="5">
        <v>0</v>
      </c>
      <c r="AF156" s="5">
        <v>0</v>
      </c>
      <c r="AG156" s="5">
        <v>1</v>
      </c>
      <c r="AH156" s="5">
        <v>0</v>
      </c>
      <c r="AI156" s="5">
        <v>1</v>
      </c>
      <c r="AJ156" s="5">
        <v>1</v>
      </c>
      <c r="AK156" s="5">
        <v>1</v>
      </c>
      <c r="AL156" s="5">
        <v>8</v>
      </c>
    </row>
    <row r="157" spans="1:38" x14ac:dyDescent="0.3">
      <c r="A157" s="3">
        <v>1938055</v>
      </c>
      <c r="B157" s="3" t="s">
        <v>1970</v>
      </c>
      <c r="C157" s="3" t="s">
        <v>1971</v>
      </c>
      <c r="D157" s="3" t="s">
        <v>441</v>
      </c>
      <c r="E157" s="10">
        <v>39</v>
      </c>
      <c r="F157" s="11" t="s">
        <v>347</v>
      </c>
      <c r="G157" s="12" t="s">
        <v>1742</v>
      </c>
      <c r="H157" s="13">
        <v>68125</v>
      </c>
      <c r="I157" s="12">
        <v>4.0999999999999898E-2</v>
      </c>
      <c r="J157" s="12">
        <v>0</v>
      </c>
      <c r="K157" s="12">
        <v>0</v>
      </c>
      <c r="L157" s="12">
        <v>0</v>
      </c>
      <c r="M157" s="12">
        <v>0.75700000000000001</v>
      </c>
      <c r="N157" s="12">
        <v>-0.45833333333333298</v>
      </c>
      <c r="O157" s="12">
        <v>0.52941176470588203</v>
      </c>
      <c r="P157" s="12">
        <v>0</v>
      </c>
      <c r="Q157" s="12">
        <v>0</v>
      </c>
      <c r="R157" s="14">
        <v>0.53642384105960195</v>
      </c>
      <c r="S157" s="14">
        <v>0.15817409766454299</v>
      </c>
      <c r="T157" s="14">
        <v>0</v>
      </c>
      <c r="U157" s="14">
        <v>0</v>
      </c>
      <c r="V157" s="14">
        <v>0</v>
      </c>
      <c r="W157" s="14">
        <v>0.99469214437367304</v>
      </c>
      <c r="X157" s="14"/>
      <c r="Y157" s="14">
        <v>0.72080679405520098</v>
      </c>
      <c r="Z157" s="14">
        <v>0</v>
      </c>
      <c r="AA157" s="14">
        <v>0</v>
      </c>
      <c r="AB157" s="5">
        <v>1</v>
      </c>
      <c r="AC157" s="5">
        <v>0</v>
      </c>
      <c r="AD157" s="5">
        <v>0</v>
      </c>
      <c r="AE157" s="5">
        <v>0</v>
      </c>
      <c r="AF157" s="5">
        <v>0</v>
      </c>
      <c r="AG157" s="5">
        <v>2</v>
      </c>
      <c r="AH157" s="5">
        <v>2</v>
      </c>
      <c r="AI157" s="5">
        <v>2</v>
      </c>
      <c r="AJ157" s="5">
        <v>0</v>
      </c>
      <c r="AK157" s="5">
        <v>0</v>
      </c>
      <c r="AL157" s="5">
        <v>7</v>
      </c>
    </row>
    <row r="158" spans="1:38" x14ac:dyDescent="0.3">
      <c r="A158" s="3">
        <v>1967575</v>
      </c>
      <c r="B158" s="3" t="s">
        <v>2626</v>
      </c>
      <c r="C158" s="3" t="s">
        <v>2627</v>
      </c>
      <c r="D158" s="3" t="s">
        <v>767</v>
      </c>
      <c r="E158" s="10">
        <v>245</v>
      </c>
      <c r="F158" s="11" t="s">
        <v>347</v>
      </c>
      <c r="G158" s="12" t="s">
        <v>1742</v>
      </c>
      <c r="H158" s="13">
        <v>48359</v>
      </c>
      <c r="I158" s="12">
        <v>0.14399999999999999</v>
      </c>
      <c r="J158" s="12">
        <v>0.18018018018018001</v>
      </c>
      <c r="K158" s="12">
        <v>0.19819819819819801</v>
      </c>
      <c r="L158" s="12">
        <v>7.4999999999999997E-2</v>
      </c>
      <c r="M158" s="12">
        <v>0.56499999999999995</v>
      </c>
      <c r="N158" s="12">
        <v>-0.19407894736842099</v>
      </c>
      <c r="O158" s="12">
        <v>0.49142857142857099</v>
      </c>
      <c r="P158" s="12">
        <v>0.24285714285714199</v>
      </c>
      <c r="Q158" s="12">
        <v>0.135135135135135</v>
      </c>
      <c r="R158" s="14">
        <v>9.1611479028697498E-2</v>
      </c>
      <c r="S158" s="14">
        <v>0.75265392781316298</v>
      </c>
      <c r="T158" s="14">
        <v>0.87473460721868301</v>
      </c>
      <c r="U158" s="14">
        <v>0.98832271762208002</v>
      </c>
      <c r="V158" s="14">
        <v>0.89255319148936096</v>
      </c>
      <c r="W158" s="14">
        <v>0.95647558386411802</v>
      </c>
      <c r="X158" s="14"/>
      <c r="Y158" s="14">
        <v>0.61677282377919296</v>
      </c>
      <c r="Z158" s="14">
        <v>0.90870488322717602</v>
      </c>
      <c r="AA158" s="14">
        <v>0.259023354564755</v>
      </c>
      <c r="AB158" s="5">
        <v>2</v>
      </c>
      <c r="AC158" s="5">
        <v>2</v>
      </c>
      <c r="AD158" s="5">
        <v>2</v>
      </c>
      <c r="AE158" s="5">
        <v>2</v>
      </c>
      <c r="AF158" s="5">
        <v>2</v>
      </c>
      <c r="AG158" s="5">
        <v>2</v>
      </c>
      <c r="AH158" s="5">
        <v>2</v>
      </c>
      <c r="AI158" s="5">
        <v>1</v>
      </c>
      <c r="AJ158" s="5">
        <v>2</v>
      </c>
      <c r="AK158" s="5">
        <v>0</v>
      </c>
      <c r="AL158" s="5">
        <v>17</v>
      </c>
    </row>
    <row r="159" spans="1:38" x14ac:dyDescent="0.3">
      <c r="A159" s="3">
        <v>1969060</v>
      </c>
      <c r="B159" s="3" t="s">
        <v>2658</v>
      </c>
      <c r="C159" s="3" t="s">
        <v>2659</v>
      </c>
      <c r="D159" s="3" t="s">
        <v>783</v>
      </c>
      <c r="E159" s="10">
        <v>270</v>
      </c>
      <c r="F159" s="11" t="s">
        <v>1181</v>
      </c>
      <c r="G159" s="12" t="s">
        <v>1182</v>
      </c>
      <c r="H159" s="13">
        <v>60313</v>
      </c>
      <c r="I159" s="12">
        <v>9.5000000000000001E-2</v>
      </c>
      <c r="J159" s="12">
        <v>3.7593984962405999E-2</v>
      </c>
      <c r="K159" s="12">
        <v>2.2556390977443601E-2</v>
      </c>
      <c r="L159" s="12">
        <v>8.1000000000000003E-2</v>
      </c>
      <c r="M159" s="12">
        <v>0.27600000000000002</v>
      </c>
      <c r="N159" s="12">
        <v>2.27272727272727E-2</v>
      </c>
      <c r="O159" s="12">
        <v>0.420600858369098</v>
      </c>
      <c r="P159" s="12">
        <v>1.48148148148148E-2</v>
      </c>
      <c r="Q159" s="12">
        <v>0.19548872180451099</v>
      </c>
      <c r="R159" s="14">
        <v>0.338852097130242</v>
      </c>
      <c r="S159" s="14">
        <v>0.50424628450106102</v>
      </c>
      <c r="T159" s="14">
        <v>0.18046709129511601</v>
      </c>
      <c r="U159" s="14">
        <v>0.31634819532908698</v>
      </c>
      <c r="V159" s="14">
        <v>0.91063829787233996</v>
      </c>
      <c r="W159" s="14">
        <v>0.18895966029723901</v>
      </c>
      <c r="X159" s="14"/>
      <c r="Y159" s="14">
        <v>0.37367303609341801</v>
      </c>
      <c r="Z159" s="14">
        <v>0.12420382165605</v>
      </c>
      <c r="AA159" s="14">
        <v>0.56900212314224996</v>
      </c>
      <c r="AB159" s="5">
        <v>1</v>
      </c>
      <c r="AC159" s="5">
        <v>1</v>
      </c>
      <c r="AD159" s="5">
        <v>0</v>
      </c>
      <c r="AE159" s="5">
        <v>0</v>
      </c>
      <c r="AF159" s="5">
        <v>2</v>
      </c>
      <c r="AG159" s="5">
        <v>0</v>
      </c>
      <c r="AH159" s="5">
        <v>0</v>
      </c>
      <c r="AI159" s="5">
        <v>1</v>
      </c>
      <c r="AJ159" s="5">
        <v>0</v>
      </c>
      <c r="AK159" s="5">
        <v>1</v>
      </c>
      <c r="AL159" s="5">
        <v>6</v>
      </c>
    </row>
    <row r="160" spans="1:38" x14ac:dyDescent="0.3">
      <c r="A160" s="3">
        <v>1901315</v>
      </c>
      <c r="B160" s="3" t="s">
        <v>1076</v>
      </c>
      <c r="C160" s="3" t="s">
        <v>1077</v>
      </c>
      <c r="D160" s="3" t="s">
        <v>59</v>
      </c>
      <c r="E160" s="10">
        <v>966</v>
      </c>
      <c r="F160" s="11" t="s">
        <v>1078</v>
      </c>
      <c r="G160" s="12" t="s">
        <v>1079</v>
      </c>
      <c r="H160" s="13">
        <v>64063</v>
      </c>
      <c r="I160" s="12">
        <v>0.128</v>
      </c>
      <c r="J160" s="12">
        <v>0.13801452784503601</v>
      </c>
      <c r="K160" s="12">
        <v>3.6319612590799001E-2</v>
      </c>
      <c r="L160" s="12">
        <v>6.0000000000000001E-3</v>
      </c>
      <c r="M160" s="12">
        <v>0.39299999999999902</v>
      </c>
      <c r="N160" s="12">
        <v>-6.1224489795918297E-2</v>
      </c>
      <c r="O160" s="12">
        <v>0.52046783625730997</v>
      </c>
      <c r="P160" s="12">
        <v>0.15301724137931</v>
      </c>
      <c r="Q160" s="12">
        <v>0.256658595641646</v>
      </c>
      <c r="R160" s="14">
        <v>0.44260485651214099</v>
      </c>
      <c r="S160" s="14">
        <v>0.67834394904458595</v>
      </c>
      <c r="T160" s="14">
        <v>0.73673036093418198</v>
      </c>
      <c r="U160" s="14">
        <v>0.48726114649681501</v>
      </c>
      <c r="V160" s="14">
        <v>0.244680851063829</v>
      </c>
      <c r="W160" s="14">
        <v>0.68895966029723898</v>
      </c>
      <c r="X160" s="14"/>
      <c r="Y160" s="14">
        <v>0.69214437367303605</v>
      </c>
      <c r="Z160" s="14">
        <v>0.73566878980891703</v>
      </c>
      <c r="AA160" s="14">
        <v>0.82165605095541405</v>
      </c>
      <c r="AB160" s="5">
        <v>1</v>
      </c>
      <c r="AC160" s="5">
        <v>2</v>
      </c>
      <c r="AD160" s="5">
        <v>2</v>
      </c>
      <c r="AE160" s="5">
        <v>1</v>
      </c>
      <c r="AF160" s="5">
        <v>0</v>
      </c>
      <c r="AG160" s="5">
        <v>2</v>
      </c>
      <c r="AH160" s="5">
        <v>1</v>
      </c>
      <c r="AI160" s="5">
        <v>2</v>
      </c>
      <c r="AJ160" s="5">
        <v>2</v>
      </c>
      <c r="AK160" s="5">
        <v>2</v>
      </c>
      <c r="AL160" s="5">
        <v>15</v>
      </c>
    </row>
    <row r="161" spans="1:38" x14ac:dyDescent="0.3">
      <c r="A161" s="3">
        <v>1956145</v>
      </c>
      <c r="B161" s="3" t="s">
        <v>2374</v>
      </c>
      <c r="C161" s="3" t="s">
        <v>2375</v>
      </c>
      <c r="D161" s="3" t="s">
        <v>641</v>
      </c>
      <c r="E161" s="10">
        <v>570</v>
      </c>
      <c r="F161" s="11" t="s">
        <v>1078</v>
      </c>
      <c r="G161" s="12" t="s">
        <v>1079</v>
      </c>
      <c r="H161" s="13">
        <v>84375</v>
      </c>
      <c r="I161" s="12">
        <v>0.14099999999999999</v>
      </c>
      <c r="J161" s="12">
        <v>7.9681274900398405E-2</v>
      </c>
      <c r="K161" s="12">
        <v>1.9920318725099601E-2</v>
      </c>
      <c r="L161" s="12">
        <v>0.03</v>
      </c>
      <c r="M161" s="12">
        <v>0.36899999999999999</v>
      </c>
      <c r="N161" s="12">
        <v>0.104651162790697</v>
      </c>
      <c r="O161" s="12">
        <v>0.58891454965357903</v>
      </c>
      <c r="P161" s="12">
        <v>5.6390977443608999E-2</v>
      </c>
      <c r="Q161" s="12">
        <v>0.16733067729083601</v>
      </c>
      <c r="R161" s="14">
        <v>0.83333333333333304</v>
      </c>
      <c r="S161" s="14">
        <v>0.73885350318471299</v>
      </c>
      <c r="T161" s="14">
        <v>0.42887473460721798</v>
      </c>
      <c r="U161" s="14">
        <v>0.28450106157112498</v>
      </c>
      <c r="V161" s="14">
        <v>0.59574468085106302</v>
      </c>
      <c r="W161" s="14">
        <v>0.58598726114649602</v>
      </c>
      <c r="X161" s="14"/>
      <c r="Y161" s="14">
        <v>0.854564755838641</v>
      </c>
      <c r="Z161" s="14">
        <v>0.288747346072186</v>
      </c>
      <c r="AA161" s="14">
        <v>0.42675159235668703</v>
      </c>
      <c r="AB161" s="5">
        <v>0</v>
      </c>
      <c r="AC161" s="5">
        <v>2</v>
      </c>
      <c r="AD161" s="5">
        <v>1</v>
      </c>
      <c r="AE161" s="5">
        <v>0</v>
      </c>
      <c r="AF161" s="5">
        <v>1</v>
      </c>
      <c r="AG161" s="5">
        <v>1</v>
      </c>
      <c r="AH161" s="5">
        <v>0</v>
      </c>
      <c r="AI161" s="5">
        <v>2</v>
      </c>
      <c r="AJ161" s="5">
        <v>0</v>
      </c>
      <c r="AK161" s="5">
        <v>1</v>
      </c>
      <c r="AL161" s="5">
        <v>8</v>
      </c>
    </row>
    <row r="162" spans="1:38" x14ac:dyDescent="0.3">
      <c r="A162" s="3">
        <v>1922080</v>
      </c>
      <c r="B162" s="3" t="s">
        <v>1628</v>
      </c>
      <c r="C162" s="3" t="s">
        <v>1629</v>
      </c>
      <c r="D162" s="3" t="s">
        <v>275</v>
      </c>
      <c r="E162" s="10">
        <v>62</v>
      </c>
      <c r="F162" s="11" t="s">
        <v>1454</v>
      </c>
      <c r="G162" s="12" t="s">
        <v>1455</v>
      </c>
      <c r="H162" s="13">
        <v>45500</v>
      </c>
      <c r="I162" s="12">
        <v>0.08</v>
      </c>
      <c r="J162" s="12">
        <v>8.8235294117646995E-2</v>
      </c>
      <c r="K162" s="12">
        <v>0</v>
      </c>
      <c r="L162" s="12">
        <v>0</v>
      </c>
      <c r="M162" s="12">
        <v>0.34499999999999997</v>
      </c>
      <c r="N162" s="12">
        <v>6.8965517241379296E-2</v>
      </c>
      <c r="O162" s="12">
        <v>0.31372549019607798</v>
      </c>
      <c r="P162" s="12">
        <v>0.34883720930232498</v>
      </c>
      <c r="Q162" s="12">
        <v>2.94117647058823E-2</v>
      </c>
      <c r="R162" s="14">
        <v>6.1810154525386303E-2</v>
      </c>
      <c r="S162" s="14">
        <v>0.40764331210191002</v>
      </c>
      <c r="T162" s="14">
        <v>0.48195329087048799</v>
      </c>
      <c r="U162" s="14">
        <v>0</v>
      </c>
      <c r="V162" s="14">
        <v>0</v>
      </c>
      <c r="W162" s="14">
        <v>0.46921443736730301</v>
      </c>
      <c r="X162" s="14"/>
      <c r="Y162" s="14">
        <v>0.121019108280254</v>
      </c>
      <c r="Z162" s="14">
        <v>0.95753715498938397</v>
      </c>
      <c r="AA162" s="14">
        <v>3.18471337579617E-2</v>
      </c>
      <c r="AB162" s="5">
        <v>2</v>
      </c>
      <c r="AC162" s="5">
        <v>1</v>
      </c>
      <c r="AD162" s="5">
        <v>1</v>
      </c>
      <c r="AE162" s="5">
        <v>0</v>
      </c>
      <c r="AF162" s="5">
        <v>0</v>
      </c>
      <c r="AG162" s="5">
        <v>1</v>
      </c>
      <c r="AH162" s="5">
        <v>0</v>
      </c>
      <c r="AI162" s="5">
        <v>0</v>
      </c>
      <c r="AJ162" s="5">
        <v>2</v>
      </c>
      <c r="AK162" s="5">
        <v>0</v>
      </c>
      <c r="AL162" s="5">
        <v>7</v>
      </c>
    </row>
    <row r="163" spans="1:38" x14ac:dyDescent="0.3">
      <c r="A163" s="3">
        <v>1951420</v>
      </c>
      <c r="B163" s="3" t="s">
        <v>2284</v>
      </c>
      <c r="C163" s="3" t="s">
        <v>2285</v>
      </c>
      <c r="D163" s="3" t="s">
        <v>597</v>
      </c>
      <c r="E163" s="10">
        <v>222</v>
      </c>
      <c r="F163" s="11" t="s">
        <v>1454</v>
      </c>
      <c r="G163" s="12" t="s">
        <v>1455</v>
      </c>
      <c r="H163" s="13">
        <v>46750</v>
      </c>
      <c r="I163" s="12">
        <v>0.317</v>
      </c>
      <c r="J163" s="12">
        <v>0.2</v>
      </c>
      <c r="K163" s="12">
        <v>6.3157894736842093E-2</v>
      </c>
      <c r="L163" s="12">
        <v>1.0999999999999999E-2</v>
      </c>
      <c r="M163" s="12">
        <v>0.53900000000000003</v>
      </c>
      <c r="N163" s="12">
        <v>-0.1328125</v>
      </c>
      <c r="O163" s="12">
        <v>0.65359477124182996</v>
      </c>
      <c r="P163" s="12">
        <v>0.24603174603174599</v>
      </c>
      <c r="Q163" s="12">
        <v>0.13684210526315699</v>
      </c>
      <c r="R163" s="14">
        <v>7.3951434878587199E-2</v>
      </c>
      <c r="S163" s="14">
        <v>0.97664543524416103</v>
      </c>
      <c r="T163" s="14">
        <v>0.90658174097664501</v>
      </c>
      <c r="U163" s="14">
        <v>0.756900212314225</v>
      </c>
      <c r="V163" s="14">
        <v>0.314893617021276</v>
      </c>
      <c r="W163" s="14">
        <v>0.94373673036093397</v>
      </c>
      <c r="X163" s="14"/>
      <c r="Y163" s="14">
        <v>0.94692144373673004</v>
      </c>
      <c r="Z163" s="14">
        <v>0.91401273885350298</v>
      </c>
      <c r="AA163" s="14">
        <v>0.26433121019108202</v>
      </c>
      <c r="AB163" s="5">
        <v>2</v>
      </c>
      <c r="AC163" s="5">
        <v>2</v>
      </c>
      <c r="AD163" s="5">
        <v>2</v>
      </c>
      <c r="AE163" s="5">
        <v>2</v>
      </c>
      <c r="AF163" s="5">
        <v>0</v>
      </c>
      <c r="AG163" s="5">
        <v>2</v>
      </c>
      <c r="AH163" s="5">
        <v>2</v>
      </c>
      <c r="AI163" s="5">
        <v>2</v>
      </c>
      <c r="AJ163" s="5">
        <v>2</v>
      </c>
      <c r="AK163" s="5">
        <v>0</v>
      </c>
      <c r="AL163" s="5">
        <v>16</v>
      </c>
    </row>
    <row r="164" spans="1:38" x14ac:dyDescent="0.3">
      <c r="A164" s="3">
        <v>1963885</v>
      </c>
      <c r="B164" s="3" t="s">
        <v>2534</v>
      </c>
      <c r="C164" s="3" t="s">
        <v>2535</v>
      </c>
      <c r="D164" s="3" t="s">
        <v>721</v>
      </c>
      <c r="E164" s="10">
        <v>375</v>
      </c>
      <c r="F164" s="11" t="s">
        <v>1454</v>
      </c>
      <c r="G164" s="12" t="s">
        <v>1455</v>
      </c>
      <c r="H164" s="13">
        <v>80000</v>
      </c>
      <c r="I164" s="12">
        <v>0.13</v>
      </c>
      <c r="J164" s="12">
        <v>1.8749999999999999E-2</v>
      </c>
      <c r="K164" s="12">
        <v>1.8749999999999999E-2</v>
      </c>
      <c r="L164" s="12">
        <v>5.5999999999999897E-2</v>
      </c>
      <c r="M164" s="12">
        <v>0.28699999999999998</v>
      </c>
      <c r="N164" s="12">
        <v>-1.8324607329842899E-2</v>
      </c>
      <c r="O164" s="12">
        <v>0.38461538461538403</v>
      </c>
      <c r="P164" s="12">
        <v>0.116022099447513</v>
      </c>
      <c r="Q164" s="12">
        <v>0.15</v>
      </c>
      <c r="R164" s="14">
        <v>0.77373068432670999</v>
      </c>
      <c r="S164" s="14">
        <v>0.69214437367303605</v>
      </c>
      <c r="T164" s="14">
        <v>9.6602972399150694E-2</v>
      </c>
      <c r="U164" s="14">
        <v>0.26433121019108202</v>
      </c>
      <c r="V164" s="14">
        <v>0.822340425531914</v>
      </c>
      <c r="W164" s="14">
        <v>0.22080679405520101</v>
      </c>
      <c r="X164" s="14"/>
      <c r="Y164" s="14">
        <v>0.27070063694267499</v>
      </c>
      <c r="Z164" s="14">
        <v>0.59447983014861905</v>
      </c>
      <c r="AA164" s="14">
        <v>0.32696390658174002</v>
      </c>
      <c r="AB164" s="5">
        <v>0</v>
      </c>
      <c r="AC164" s="5">
        <v>2</v>
      </c>
      <c r="AD164" s="5">
        <v>0</v>
      </c>
      <c r="AE164" s="5">
        <v>0</v>
      </c>
      <c r="AF164" s="5">
        <v>2</v>
      </c>
      <c r="AG164" s="5">
        <v>0</v>
      </c>
      <c r="AH164" s="5">
        <v>1</v>
      </c>
      <c r="AI164" s="5">
        <v>0</v>
      </c>
      <c r="AJ164" s="5">
        <v>1</v>
      </c>
      <c r="AK164" s="5">
        <v>0</v>
      </c>
      <c r="AL164" s="5">
        <v>6</v>
      </c>
    </row>
    <row r="165" spans="1:38" x14ac:dyDescent="0.3">
      <c r="A165" s="3">
        <v>1968025</v>
      </c>
      <c r="B165" s="3" t="s">
        <v>2630</v>
      </c>
      <c r="C165" s="3" t="s">
        <v>2631</v>
      </c>
      <c r="D165" s="3" t="s">
        <v>769</v>
      </c>
      <c r="E165" s="10">
        <v>150</v>
      </c>
      <c r="F165" s="11" t="s">
        <v>1454</v>
      </c>
      <c r="G165" s="12" t="s">
        <v>1455</v>
      </c>
      <c r="H165" s="13">
        <v>71042</v>
      </c>
      <c r="I165" s="12">
        <v>5.8999999999999997E-2</v>
      </c>
      <c r="J165" s="12">
        <v>6.3829787234042507E-2</v>
      </c>
      <c r="K165" s="12">
        <v>0</v>
      </c>
      <c r="L165" s="12">
        <v>4.5999999999999999E-2</v>
      </c>
      <c r="M165" s="12">
        <v>0.29299999999999998</v>
      </c>
      <c r="N165" s="12">
        <v>-3.2258064516128997E-2</v>
      </c>
      <c r="O165" s="12">
        <v>0.33333333333333298</v>
      </c>
      <c r="P165" s="12">
        <v>0.26984126984126899</v>
      </c>
      <c r="Q165" s="12">
        <v>0.170212765957446</v>
      </c>
      <c r="R165" s="14">
        <v>0.60154525386313396</v>
      </c>
      <c r="S165" s="14">
        <v>0.26645435244161297</v>
      </c>
      <c r="T165" s="14">
        <v>0.33014861995753703</v>
      </c>
      <c r="U165" s="14">
        <v>0</v>
      </c>
      <c r="V165" s="14">
        <v>0.75106382978723396</v>
      </c>
      <c r="W165" s="14">
        <v>0.25053078556263197</v>
      </c>
      <c r="X165" s="14"/>
      <c r="Y165" s="14">
        <v>0.14861995753715401</v>
      </c>
      <c r="Z165" s="14">
        <v>0.92675159235668703</v>
      </c>
      <c r="AA165" s="14">
        <v>0.44373673036093397</v>
      </c>
      <c r="AB165" s="5">
        <v>1</v>
      </c>
      <c r="AC165" s="5">
        <v>0</v>
      </c>
      <c r="AD165" s="5">
        <v>1</v>
      </c>
      <c r="AE165" s="5">
        <v>0</v>
      </c>
      <c r="AF165" s="5">
        <v>2</v>
      </c>
      <c r="AG165" s="5">
        <v>0</v>
      </c>
      <c r="AH165" s="5">
        <v>1</v>
      </c>
      <c r="AI165" s="5">
        <v>0</v>
      </c>
      <c r="AJ165" s="5">
        <v>2</v>
      </c>
      <c r="AK165" s="5">
        <v>1</v>
      </c>
      <c r="AL165" s="5">
        <v>8</v>
      </c>
    </row>
    <row r="166" spans="1:38" x14ac:dyDescent="0.3">
      <c r="A166" s="3">
        <v>1976620</v>
      </c>
      <c r="B166" s="3" t="s">
        <v>2824</v>
      </c>
      <c r="C166" s="3" t="s">
        <v>2825</v>
      </c>
      <c r="D166" s="3" t="s">
        <v>866</v>
      </c>
      <c r="E166" s="10">
        <v>144</v>
      </c>
      <c r="F166" s="11" t="s">
        <v>1454</v>
      </c>
      <c r="G166" s="12" t="s">
        <v>1455</v>
      </c>
      <c r="H166" s="13">
        <v>51912</v>
      </c>
      <c r="I166" s="12">
        <v>4.7E-2</v>
      </c>
      <c r="J166" s="12">
        <v>6.7567567567567502E-2</v>
      </c>
      <c r="K166" s="12">
        <v>8.1081081081081002E-2</v>
      </c>
      <c r="L166" s="12">
        <v>9.9000000000000005E-2</v>
      </c>
      <c r="M166" s="12">
        <v>0.39100000000000001</v>
      </c>
      <c r="N166" s="12">
        <v>-0.12727272727272701</v>
      </c>
      <c r="O166" s="12">
        <v>0.50806451612903203</v>
      </c>
      <c r="P166" s="12">
        <v>0.108433734939759</v>
      </c>
      <c r="Q166" s="12">
        <v>0.17567567567567499</v>
      </c>
      <c r="R166" s="14">
        <v>0.15783664459161101</v>
      </c>
      <c r="S166" s="14">
        <v>0.19851380042462799</v>
      </c>
      <c r="T166" s="14">
        <v>0.353503184713375</v>
      </c>
      <c r="U166" s="14">
        <v>0.84713375796178303</v>
      </c>
      <c r="V166" s="14">
        <v>0.94468085106382904</v>
      </c>
      <c r="W166" s="14">
        <v>0.68259023354564696</v>
      </c>
      <c r="X166" s="14"/>
      <c r="Y166" s="14">
        <v>0.66560509554140102</v>
      </c>
      <c r="Z166" s="14">
        <v>0.563694267515923</v>
      </c>
      <c r="AA166" s="14">
        <v>0.47452229299363002</v>
      </c>
      <c r="AB166" s="5">
        <v>2</v>
      </c>
      <c r="AC166" s="5">
        <v>0</v>
      </c>
      <c r="AD166" s="5">
        <v>1</v>
      </c>
      <c r="AE166" s="5">
        <v>2</v>
      </c>
      <c r="AF166" s="5">
        <v>2</v>
      </c>
      <c r="AG166" s="5">
        <v>2</v>
      </c>
      <c r="AH166" s="5">
        <v>2</v>
      </c>
      <c r="AI166" s="5">
        <v>1</v>
      </c>
      <c r="AJ166" s="5">
        <v>1</v>
      </c>
      <c r="AK166" s="5">
        <v>1</v>
      </c>
      <c r="AL166" s="5">
        <v>14</v>
      </c>
    </row>
    <row r="167" spans="1:38" x14ac:dyDescent="0.3">
      <c r="A167" s="3">
        <v>1901540</v>
      </c>
      <c r="B167" s="3" t="s">
        <v>1082</v>
      </c>
      <c r="C167" s="3" t="s">
        <v>1083</v>
      </c>
      <c r="D167" s="3" t="s">
        <v>61</v>
      </c>
      <c r="E167" s="10">
        <v>227</v>
      </c>
      <c r="F167" s="11" t="s">
        <v>1084</v>
      </c>
      <c r="G167" s="12" t="s">
        <v>1085</v>
      </c>
      <c r="H167" s="13">
        <v>44500</v>
      </c>
      <c r="I167" s="12">
        <v>0.129</v>
      </c>
      <c r="J167" s="12">
        <v>0.08</v>
      </c>
      <c r="K167" s="12">
        <v>0</v>
      </c>
      <c r="L167" s="12">
        <v>8.0000000000000002E-3</v>
      </c>
      <c r="M167" s="12">
        <v>0.20499999999999999</v>
      </c>
      <c r="N167" s="12">
        <v>-0.14661654135338301</v>
      </c>
      <c r="O167" s="12">
        <v>0.44374999999999998</v>
      </c>
      <c r="P167" s="12">
        <v>5.6603773584905599E-2</v>
      </c>
      <c r="Q167" s="12">
        <v>0.21</v>
      </c>
      <c r="R167" s="14">
        <v>5.0772626931567297E-2</v>
      </c>
      <c r="S167" s="14">
        <v>0.68471337579617797</v>
      </c>
      <c r="T167" s="14">
        <v>0.43099787685774898</v>
      </c>
      <c r="U167" s="14">
        <v>0</v>
      </c>
      <c r="V167" s="14">
        <v>0.275531914893617</v>
      </c>
      <c r="W167" s="14">
        <v>4.0339702760084903E-2</v>
      </c>
      <c r="X167" s="14"/>
      <c r="Y167" s="14">
        <v>0.46390658174097599</v>
      </c>
      <c r="Z167" s="14">
        <v>0.289808917197452</v>
      </c>
      <c r="AA167" s="14">
        <v>0.64861995753715496</v>
      </c>
      <c r="AB167" s="5">
        <v>2</v>
      </c>
      <c r="AC167" s="5">
        <v>2</v>
      </c>
      <c r="AD167" s="5">
        <v>1</v>
      </c>
      <c r="AE167" s="5">
        <v>0</v>
      </c>
      <c r="AF167" s="5">
        <v>0</v>
      </c>
      <c r="AG167" s="5">
        <v>0</v>
      </c>
      <c r="AH167" s="5">
        <v>2</v>
      </c>
      <c r="AI167" s="5">
        <v>1</v>
      </c>
      <c r="AJ167" s="5">
        <v>0</v>
      </c>
      <c r="AK167" s="5">
        <v>1</v>
      </c>
      <c r="AL167" s="5">
        <v>9</v>
      </c>
    </row>
    <row r="168" spans="1:38" x14ac:dyDescent="0.3">
      <c r="A168" s="3">
        <v>1904780</v>
      </c>
      <c r="B168" s="3" t="s">
        <v>1212</v>
      </c>
      <c r="C168" s="3" t="s">
        <v>1213</v>
      </c>
      <c r="D168" s="3" t="s">
        <v>102</v>
      </c>
      <c r="E168" s="10">
        <v>45</v>
      </c>
      <c r="F168" s="11" t="s">
        <v>1084</v>
      </c>
      <c r="G168" s="12" t="s">
        <v>1085</v>
      </c>
      <c r="H168" s="13">
        <v>62895</v>
      </c>
      <c r="I168" s="12">
        <v>0.2</v>
      </c>
      <c r="J168" s="12">
        <v>0</v>
      </c>
      <c r="K168" s="12">
        <v>2.5000000000000001E-2</v>
      </c>
      <c r="L168" s="12">
        <v>0</v>
      </c>
      <c r="M168" s="12">
        <v>0.68</v>
      </c>
      <c r="N168" s="12">
        <v>-0.31818181818181801</v>
      </c>
      <c r="O168" s="12">
        <v>0.81632653061224403</v>
      </c>
      <c r="P168" s="12">
        <v>0</v>
      </c>
      <c r="Q168" s="12">
        <v>2.5000000000000001E-2</v>
      </c>
      <c r="R168" s="14">
        <v>0.41280353200883002</v>
      </c>
      <c r="S168" s="14">
        <v>0.88428874734607199</v>
      </c>
      <c r="T168" s="14">
        <v>0</v>
      </c>
      <c r="U168" s="14">
        <v>0.34394904458598702</v>
      </c>
      <c r="V168" s="14">
        <v>0</v>
      </c>
      <c r="W168" s="14">
        <v>0.98938428874734596</v>
      </c>
      <c r="X168" s="14"/>
      <c r="Y168" s="14">
        <v>0.99469214437367304</v>
      </c>
      <c r="Z168" s="14">
        <v>0</v>
      </c>
      <c r="AA168" s="14">
        <v>3.0785562632696301E-2</v>
      </c>
      <c r="AB168" s="5">
        <v>1</v>
      </c>
      <c r="AC168" s="5">
        <v>2</v>
      </c>
      <c r="AD168" s="5">
        <v>0</v>
      </c>
      <c r="AE168" s="5">
        <v>1</v>
      </c>
      <c r="AF168" s="5">
        <v>0</v>
      </c>
      <c r="AG168" s="5">
        <v>2</v>
      </c>
      <c r="AH168" s="5">
        <v>2</v>
      </c>
      <c r="AI168" s="5">
        <v>2</v>
      </c>
      <c r="AJ168" s="5">
        <v>0</v>
      </c>
      <c r="AK168" s="5">
        <v>0</v>
      </c>
      <c r="AL168" s="5">
        <v>10</v>
      </c>
    </row>
    <row r="169" spans="1:38" x14ac:dyDescent="0.3">
      <c r="A169" s="3">
        <v>1938460</v>
      </c>
      <c r="B169" s="3" t="s">
        <v>1978</v>
      </c>
      <c r="C169" s="3" t="s">
        <v>1979</v>
      </c>
      <c r="D169" s="3" t="s">
        <v>445</v>
      </c>
      <c r="E169" s="10">
        <v>226</v>
      </c>
      <c r="F169" s="11" t="s">
        <v>1084</v>
      </c>
      <c r="G169" s="12" t="s">
        <v>1085</v>
      </c>
      <c r="H169" s="13">
        <v>73945</v>
      </c>
      <c r="I169" s="12">
        <v>4.4999999999999998E-2</v>
      </c>
      <c r="J169" s="12">
        <v>2.7586206896551699E-2</v>
      </c>
      <c r="K169" s="12">
        <v>4.1379310344827502E-2</v>
      </c>
      <c r="L169" s="12">
        <v>6.0000000000000001E-3</v>
      </c>
      <c r="M169" s="12">
        <v>0.27600000000000002</v>
      </c>
      <c r="N169" s="12">
        <v>-0.22336769759450101</v>
      </c>
      <c r="O169" s="12">
        <v>0.56994818652849699</v>
      </c>
      <c r="P169" s="12">
        <v>0.14201183431952599</v>
      </c>
      <c r="Q169" s="12">
        <v>0.11034482758620601</v>
      </c>
      <c r="R169" s="14">
        <v>0.67328918322295805</v>
      </c>
      <c r="S169" s="14">
        <v>0.18152866242038199</v>
      </c>
      <c r="T169" s="14">
        <v>0.13163481953290801</v>
      </c>
      <c r="U169" s="14">
        <v>0.56475583864118895</v>
      </c>
      <c r="V169" s="14">
        <v>0.244680851063829</v>
      </c>
      <c r="W169" s="14">
        <v>0.18895966029723901</v>
      </c>
      <c r="X169" s="14"/>
      <c r="Y169" s="14">
        <v>0.82484076433121001</v>
      </c>
      <c r="Z169" s="14">
        <v>0.70063694267515897</v>
      </c>
      <c r="AA169" s="14">
        <v>0.160297239915074</v>
      </c>
      <c r="AB169" s="5">
        <v>0</v>
      </c>
      <c r="AC169" s="5">
        <v>0</v>
      </c>
      <c r="AD169" s="5">
        <v>0</v>
      </c>
      <c r="AE169" s="5">
        <v>1</v>
      </c>
      <c r="AF169" s="5">
        <v>0</v>
      </c>
      <c r="AG169" s="5">
        <v>0</v>
      </c>
      <c r="AH169" s="5">
        <v>2</v>
      </c>
      <c r="AI169" s="5">
        <v>2</v>
      </c>
      <c r="AJ169" s="5">
        <v>2</v>
      </c>
      <c r="AK169" s="5">
        <v>0</v>
      </c>
      <c r="AL169" s="5">
        <v>7</v>
      </c>
    </row>
    <row r="170" spans="1:38" x14ac:dyDescent="0.3">
      <c r="A170" s="3">
        <v>1965010</v>
      </c>
      <c r="B170" s="3" t="s">
        <v>2562</v>
      </c>
      <c r="C170" s="3" t="s">
        <v>2563</v>
      </c>
      <c r="D170" s="3" t="s">
        <v>735</v>
      </c>
      <c r="E170" s="10">
        <v>269</v>
      </c>
      <c r="F170" s="11" t="s">
        <v>1430</v>
      </c>
      <c r="G170" s="12" t="s">
        <v>1431</v>
      </c>
      <c r="H170" s="13">
        <v>71667</v>
      </c>
      <c r="I170" s="12">
        <v>2.1999999999999999E-2</v>
      </c>
      <c r="J170" s="12">
        <v>2.3076923076922998E-2</v>
      </c>
      <c r="K170" s="12">
        <v>3.0769230769230702E-2</v>
      </c>
      <c r="L170" s="12">
        <v>6.0000000000000001E-3</v>
      </c>
      <c r="M170" s="12">
        <v>0.28999999999999998</v>
      </c>
      <c r="N170" s="12">
        <v>-4.9469964664310903E-2</v>
      </c>
      <c r="O170" s="12">
        <v>0.36499999999999999</v>
      </c>
      <c r="P170" s="12">
        <v>0.221476510067114</v>
      </c>
      <c r="Q170" s="12">
        <v>0.1</v>
      </c>
      <c r="R170" s="14">
        <v>0.61479028697571703</v>
      </c>
      <c r="S170" s="14">
        <v>6.9002123142250502E-2</v>
      </c>
      <c r="T170" s="14">
        <v>0.115711252653927</v>
      </c>
      <c r="U170" s="14">
        <v>0.41188959660297197</v>
      </c>
      <c r="V170" s="14">
        <v>0.244680851063829</v>
      </c>
      <c r="W170" s="14">
        <v>0.234607218683651</v>
      </c>
      <c r="X170" s="14"/>
      <c r="Y170" s="14">
        <v>0.21549893842887399</v>
      </c>
      <c r="Z170" s="14">
        <v>0.87685774946921402</v>
      </c>
      <c r="AA170" s="14">
        <v>0.13057324840764301</v>
      </c>
      <c r="AB170" s="5">
        <v>1</v>
      </c>
      <c r="AC170" s="5">
        <v>0</v>
      </c>
      <c r="AD170" s="5">
        <v>0</v>
      </c>
      <c r="AE170" s="5">
        <v>1</v>
      </c>
      <c r="AF170" s="5">
        <v>0</v>
      </c>
      <c r="AG170" s="5">
        <v>0</v>
      </c>
      <c r="AH170" s="5">
        <v>1</v>
      </c>
      <c r="AI170" s="5">
        <v>0</v>
      </c>
      <c r="AJ170" s="5">
        <v>2</v>
      </c>
      <c r="AK170" s="5">
        <v>0</v>
      </c>
      <c r="AL170" s="5">
        <v>5</v>
      </c>
    </row>
    <row r="171" spans="1:38" x14ac:dyDescent="0.3">
      <c r="A171" s="3">
        <v>1926175</v>
      </c>
      <c r="B171" s="3" t="s">
        <v>1718</v>
      </c>
      <c r="C171" s="3" t="s">
        <v>1719</v>
      </c>
      <c r="D171" s="3" t="s">
        <v>318</v>
      </c>
      <c r="E171" s="10">
        <v>575</v>
      </c>
      <c r="F171" s="11" t="s">
        <v>1612</v>
      </c>
      <c r="G171" s="12" t="s">
        <v>1613</v>
      </c>
      <c r="H171" s="13">
        <v>57656</v>
      </c>
      <c r="I171" s="12">
        <v>6.3E-2</v>
      </c>
      <c r="J171" s="12">
        <v>2.1818181818181799E-2</v>
      </c>
      <c r="K171" s="12">
        <v>4.7272727272727202E-2</v>
      </c>
      <c r="L171" s="12">
        <v>6.0000000000000001E-3</v>
      </c>
      <c r="M171" s="12">
        <v>0.29499999999999998</v>
      </c>
      <c r="N171" s="12">
        <v>-4.6434494195688202E-2</v>
      </c>
      <c r="O171" s="12">
        <v>0.38139534883720899</v>
      </c>
      <c r="P171" s="12">
        <v>0.20474777448071199</v>
      </c>
      <c r="Q171" s="12">
        <v>0.218181818181818</v>
      </c>
      <c r="R171" s="14">
        <v>0.27924944812362001</v>
      </c>
      <c r="S171" s="14">
        <v>0.29193205944798301</v>
      </c>
      <c r="T171" s="14">
        <v>0.111464968152866</v>
      </c>
      <c r="U171" s="14">
        <v>0.62208067940552003</v>
      </c>
      <c r="V171" s="14">
        <v>0.244680851063829</v>
      </c>
      <c r="W171" s="14">
        <v>0.26008492569002101</v>
      </c>
      <c r="X171" s="14"/>
      <c r="Y171" s="14">
        <v>0.26220806794055201</v>
      </c>
      <c r="Z171" s="14">
        <v>0.85138004246284504</v>
      </c>
      <c r="AA171" s="14">
        <v>0.68365180467091202</v>
      </c>
      <c r="AB171" s="5">
        <v>2</v>
      </c>
      <c r="AC171" s="5">
        <v>0</v>
      </c>
      <c r="AD171" s="5">
        <v>0</v>
      </c>
      <c r="AE171" s="5">
        <v>1</v>
      </c>
      <c r="AF171" s="5">
        <v>0</v>
      </c>
      <c r="AG171" s="5">
        <v>0</v>
      </c>
      <c r="AH171" s="5">
        <v>1</v>
      </c>
      <c r="AI171" s="5">
        <v>0</v>
      </c>
      <c r="AJ171" s="5">
        <v>2</v>
      </c>
      <c r="AK171" s="5">
        <v>2</v>
      </c>
      <c r="AL171" s="5">
        <v>8</v>
      </c>
    </row>
    <row r="172" spans="1:38" x14ac:dyDescent="0.3">
      <c r="A172" s="3">
        <v>1930810</v>
      </c>
      <c r="B172" s="3" t="s">
        <v>1812</v>
      </c>
      <c r="C172" s="3" t="s">
        <v>1813</v>
      </c>
      <c r="D172" s="3" t="s">
        <v>362</v>
      </c>
      <c r="E172" s="10">
        <v>30</v>
      </c>
      <c r="F172" s="11" t="s">
        <v>1612</v>
      </c>
      <c r="G172" s="12" t="s">
        <v>1613</v>
      </c>
      <c r="H172" s="13" t="s">
        <v>3083</v>
      </c>
      <c r="I172" s="12">
        <v>2.5000000000000001E-2</v>
      </c>
      <c r="J172" s="12">
        <v>9.0909090909090898E-2</v>
      </c>
      <c r="K172" s="12">
        <v>0</v>
      </c>
      <c r="L172" s="12">
        <v>0</v>
      </c>
      <c r="M172" s="12">
        <v>0.34599999999999997</v>
      </c>
      <c r="N172" s="12">
        <v>-0.38775510204081598</v>
      </c>
      <c r="O172" s="12">
        <v>0.5</v>
      </c>
      <c r="P172" s="12">
        <v>0.625</v>
      </c>
      <c r="Q172" s="12">
        <v>9.0909090909090898E-2</v>
      </c>
      <c r="R172" s="14">
        <v>0</v>
      </c>
      <c r="S172" s="14">
        <v>8.0679405520169806E-2</v>
      </c>
      <c r="T172" s="14">
        <v>0.49044585987261102</v>
      </c>
      <c r="U172" s="14">
        <v>0</v>
      </c>
      <c r="V172" s="14">
        <v>0</v>
      </c>
      <c r="W172" s="14">
        <v>0.47983014861995699</v>
      </c>
      <c r="X172" s="14"/>
      <c r="Y172" s="14">
        <v>0.64437367303609305</v>
      </c>
      <c r="Z172" s="14">
        <v>0.98832271762208002</v>
      </c>
      <c r="AA172" s="14">
        <v>0.10828025477707</v>
      </c>
      <c r="AB172" s="5">
        <v>2</v>
      </c>
      <c r="AC172" s="5">
        <v>0</v>
      </c>
      <c r="AD172" s="5">
        <v>1</v>
      </c>
      <c r="AE172" s="5">
        <v>0</v>
      </c>
      <c r="AF172" s="5">
        <v>0</v>
      </c>
      <c r="AG172" s="5">
        <v>1</v>
      </c>
      <c r="AH172" s="5">
        <v>2</v>
      </c>
      <c r="AI172" s="5">
        <v>1</v>
      </c>
      <c r="AJ172" s="5">
        <v>2</v>
      </c>
      <c r="AK172" s="5">
        <v>0</v>
      </c>
      <c r="AL172" s="5">
        <v>9</v>
      </c>
    </row>
    <row r="173" spans="1:38" x14ac:dyDescent="0.3">
      <c r="A173" s="3">
        <v>1983010</v>
      </c>
      <c r="B173" s="3" t="s">
        <v>2958</v>
      </c>
      <c r="C173" s="3" t="s">
        <v>2959</v>
      </c>
      <c r="D173" s="3" t="s">
        <v>933</v>
      </c>
      <c r="E173" s="10">
        <v>138</v>
      </c>
      <c r="F173" s="11" t="s">
        <v>1612</v>
      </c>
      <c r="G173" s="12" t="s">
        <v>1613</v>
      </c>
      <c r="H173" s="13">
        <v>55000</v>
      </c>
      <c r="I173" s="12">
        <v>0.02</v>
      </c>
      <c r="J173" s="12">
        <v>0.15217391304347799</v>
      </c>
      <c r="K173" s="12">
        <v>0</v>
      </c>
      <c r="L173" s="12">
        <v>0</v>
      </c>
      <c r="M173" s="12">
        <v>0.39500000000000002</v>
      </c>
      <c r="N173" s="12">
        <v>-2.1276595744680799E-2</v>
      </c>
      <c r="O173" s="12">
        <v>0.48749999999999999</v>
      </c>
      <c r="P173" s="12">
        <v>0.08</v>
      </c>
      <c r="Q173" s="12">
        <v>0.15217391304347799</v>
      </c>
      <c r="R173" s="14">
        <v>0.21523178807946999</v>
      </c>
      <c r="S173" s="14">
        <v>6.3694267515923497E-2</v>
      </c>
      <c r="T173" s="14">
        <v>0.78980891719745205</v>
      </c>
      <c r="U173" s="14">
        <v>0</v>
      </c>
      <c r="V173" s="14">
        <v>0</v>
      </c>
      <c r="W173" s="14">
        <v>0.69957537154989302</v>
      </c>
      <c r="X173" s="14"/>
      <c r="Y173" s="14">
        <v>0.60615711252653903</v>
      </c>
      <c r="Z173" s="14">
        <v>0.40764331210191002</v>
      </c>
      <c r="AA173" s="14">
        <v>0.34182590233545601</v>
      </c>
      <c r="AB173" s="5">
        <v>2</v>
      </c>
      <c r="AC173" s="5">
        <v>0</v>
      </c>
      <c r="AD173" s="5">
        <v>2</v>
      </c>
      <c r="AE173" s="5">
        <v>0</v>
      </c>
      <c r="AF173" s="5">
        <v>0</v>
      </c>
      <c r="AG173" s="5">
        <v>2</v>
      </c>
      <c r="AH173" s="5">
        <v>1</v>
      </c>
      <c r="AI173" s="5">
        <v>1</v>
      </c>
      <c r="AJ173" s="5">
        <v>1</v>
      </c>
      <c r="AK173" s="5">
        <v>1</v>
      </c>
      <c r="AL173" s="5">
        <v>10</v>
      </c>
    </row>
    <row r="174" spans="1:38" x14ac:dyDescent="0.3">
      <c r="A174" s="3">
        <v>1934590</v>
      </c>
      <c r="B174" s="3" t="s">
        <v>1902</v>
      </c>
      <c r="C174" s="3" t="s">
        <v>1903</v>
      </c>
      <c r="D174" s="3" t="s">
        <v>407</v>
      </c>
      <c r="E174" s="10">
        <v>262</v>
      </c>
      <c r="F174" s="11" t="s">
        <v>1904</v>
      </c>
      <c r="G174" s="12" t="s">
        <v>1905</v>
      </c>
      <c r="H174" s="13">
        <v>44107</v>
      </c>
      <c r="I174" s="12">
        <v>9.9000000000000005E-2</v>
      </c>
      <c r="J174" s="12">
        <v>1.3793103448275799E-2</v>
      </c>
      <c r="K174" s="12">
        <v>2.7586206896551699E-2</v>
      </c>
      <c r="L174" s="12">
        <v>0.01</v>
      </c>
      <c r="M174" s="12">
        <v>0.58899999999999997</v>
      </c>
      <c r="N174" s="12">
        <v>-0.20121951219512099</v>
      </c>
      <c r="O174" s="12">
        <v>0.463829787234042</v>
      </c>
      <c r="P174" s="12">
        <v>1.49335548172757</v>
      </c>
      <c r="Q174" s="12">
        <v>0.34482758620689602</v>
      </c>
      <c r="R174" s="14">
        <v>4.41501103752759E-2</v>
      </c>
      <c r="S174" s="14">
        <v>0.52335456475583797</v>
      </c>
      <c r="T174" s="14">
        <v>7.8556263269639007E-2</v>
      </c>
      <c r="U174" s="14">
        <v>0.371549893842887</v>
      </c>
      <c r="V174" s="14">
        <v>0.3</v>
      </c>
      <c r="W174" s="14">
        <v>0.96602972399150699</v>
      </c>
      <c r="X174" s="14"/>
      <c r="Y174" s="14">
        <v>0.52335456475583797</v>
      </c>
      <c r="Z174" s="14">
        <v>1</v>
      </c>
      <c r="AA174" s="14">
        <v>0.96709129511677205</v>
      </c>
      <c r="AB174" s="5">
        <v>2</v>
      </c>
      <c r="AC174" s="5">
        <v>1</v>
      </c>
      <c r="AD174" s="5">
        <v>0</v>
      </c>
      <c r="AE174" s="5">
        <v>1</v>
      </c>
      <c r="AF174" s="5">
        <v>0</v>
      </c>
      <c r="AG174" s="5">
        <v>2</v>
      </c>
      <c r="AH174" s="5">
        <v>2</v>
      </c>
      <c r="AI174" s="5">
        <v>1</v>
      </c>
      <c r="AJ174" s="5">
        <v>2</v>
      </c>
      <c r="AK174" s="5">
        <v>2</v>
      </c>
      <c r="AL174" s="5">
        <v>13</v>
      </c>
    </row>
    <row r="175" spans="1:38" x14ac:dyDescent="0.3">
      <c r="A175" s="3">
        <v>1913845</v>
      </c>
      <c r="B175" s="3" t="s">
        <v>1449</v>
      </c>
      <c r="C175" s="3" t="s">
        <v>1450</v>
      </c>
      <c r="D175" s="3" t="s">
        <v>196</v>
      </c>
      <c r="E175" s="10">
        <v>45</v>
      </c>
      <c r="F175" s="11" t="s">
        <v>196</v>
      </c>
      <c r="G175" s="12" t="s">
        <v>1451</v>
      </c>
      <c r="H175" s="13">
        <v>47917</v>
      </c>
      <c r="I175" s="12">
        <v>3.5000000000000003E-2</v>
      </c>
      <c r="J175" s="12">
        <v>0</v>
      </c>
      <c r="K175" s="12">
        <v>0</v>
      </c>
      <c r="L175" s="12">
        <v>0.182</v>
      </c>
      <c r="M175" s="12">
        <v>0.41099999999999998</v>
      </c>
      <c r="N175" s="12">
        <v>4.6511627906976702E-2</v>
      </c>
      <c r="O175" s="12">
        <v>0.40384615384615302</v>
      </c>
      <c r="P175" s="12">
        <v>0.81818181818181801</v>
      </c>
      <c r="Q175" s="12">
        <v>0.4</v>
      </c>
      <c r="R175" s="14">
        <v>8.6092715231788006E-2</v>
      </c>
      <c r="S175" s="14">
        <v>0.12738853503184699</v>
      </c>
      <c r="T175" s="14">
        <v>0</v>
      </c>
      <c r="U175" s="14">
        <v>0</v>
      </c>
      <c r="V175" s="14">
        <v>0.98617021276595696</v>
      </c>
      <c r="W175" s="14">
        <v>0.75053078556263197</v>
      </c>
      <c r="X175" s="14"/>
      <c r="Y175" s="14">
        <v>0.31634819532908698</v>
      </c>
      <c r="Z175" s="14">
        <v>0.99044585987261102</v>
      </c>
      <c r="AA175" s="14">
        <v>0.98938428874734596</v>
      </c>
      <c r="AB175" s="5">
        <v>2</v>
      </c>
      <c r="AC175" s="5">
        <v>0</v>
      </c>
      <c r="AD175" s="5">
        <v>0</v>
      </c>
      <c r="AE175" s="5">
        <v>0</v>
      </c>
      <c r="AF175" s="5">
        <v>2</v>
      </c>
      <c r="AG175" s="5">
        <v>2</v>
      </c>
      <c r="AH175" s="5">
        <v>0</v>
      </c>
      <c r="AI175" s="5">
        <v>0</v>
      </c>
      <c r="AJ175" s="5">
        <v>2</v>
      </c>
      <c r="AK175" s="5">
        <v>2</v>
      </c>
      <c r="AL175" s="5">
        <v>10</v>
      </c>
    </row>
    <row r="176" spans="1:38" x14ac:dyDescent="0.3">
      <c r="A176" s="3">
        <v>1947055</v>
      </c>
      <c r="B176" s="3" t="s">
        <v>2170</v>
      </c>
      <c r="C176" s="3" t="s">
        <v>2171</v>
      </c>
      <c r="D176" s="3" t="s">
        <v>540</v>
      </c>
      <c r="E176" s="10">
        <v>301</v>
      </c>
      <c r="F176" s="11" t="s">
        <v>196</v>
      </c>
      <c r="G176" s="12" t="s">
        <v>1451</v>
      </c>
      <c r="H176" s="13">
        <v>76750</v>
      </c>
      <c r="I176" s="12">
        <v>8.1999999999999906E-2</v>
      </c>
      <c r="J176" s="12">
        <v>7.0866141732283394E-2</v>
      </c>
      <c r="K176" s="12">
        <v>0</v>
      </c>
      <c r="L176" s="12">
        <v>1.0999999999999999E-2</v>
      </c>
      <c r="M176" s="12">
        <v>0.19</v>
      </c>
      <c r="N176" s="12">
        <v>0.118959107806691</v>
      </c>
      <c r="O176" s="12">
        <v>0.48648648648648601</v>
      </c>
      <c r="P176" s="12">
        <v>0.20915032679738499</v>
      </c>
      <c r="Q176" s="12">
        <v>0.20472440944881801</v>
      </c>
      <c r="R176" s="14">
        <v>0.72185430463576095</v>
      </c>
      <c r="S176" s="14">
        <v>0.42144373673036001</v>
      </c>
      <c r="T176" s="14">
        <v>0.37473460721868301</v>
      </c>
      <c r="U176" s="14">
        <v>0</v>
      </c>
      <c r="V176" s="14">
        <v>0.314893617021276</v>
      </c>
      <c r="W176" s="14">
        <v>2.0169851380042399E-2</v>
      </c>
      <c r="X176" s="14"/>
      <c r="Y176" s="14">
        <v>0.60084925690021196</v>
      </c>
      <c r="Z176" s="14">
        <v>0.86093418259023302</v>
      </c>
      <c r="AA176" s="14">
        <v>0.61571125265392701</v>
      </c>
      <c r="AB176" s="5">
        <v>0</v>
      </c>
      <c r="AC176" s="5">
        <v>1</v>
      </c>
      <c r="AD176" s="5">
        <v>1</v>
      </c>
      <c r="AE176" s="5">
        <v>0</v>
      </c>
      <c r="AF176" s="5">
        <v>0</v>
      </c>
      <c r="AG176" s="5">
        <v>0</v>
      </c>
      <c r="AH176" s="5">
        <v>0</v>
      </c>
      <c r="AI176" s="5">
        <v>1</v>
      </c>
      <c r="AJ176" s="5">
        <v>2</v>
      </c>
      <c r="AK176" s="5">
        <v>1</v>
      </c>
      <c r="AL176" s="5">
        <v>6</v>
      </c>
    </row>
    <row r="177" spans="1:38" x14ac:dyDescent="0.3">
      <c r="A177" s="3">
        <v>1960015</v>
      </c>
      <c r="B177" s="3" t="s">
        <v>2462</v>
      </c>
      <c r="C177" s="3" t="s">
        <v>2463</v>
      </c>
      <c r="D177" s="3" t="s">
        <v>685</v>
      </c>
      <c r="E177" s="10">
        <v>43</v>
      </c>
      <c r="F177" s="11" t="s">
        <v>196</v>
      </c>
      <c r="G177" s="12" t="s">
        <v>1451</v>
      </c>
      <c r="H177" s="13">
        <v>51467</v>
      </c>
      <c r="I177" s="12">
        <v>0.434</v>
      </c>
      <c r="J177" s="12">
        <v>0.17777777777777701</v>
      </c>
      <c r="K177" s="12">
        <v>0</v>
      </c>
      <c r="L177" s="12">
        <v>0.46200000000000002</v>
      </c>
      <c r="M177" s="12">
        <v>0.54</v>
      </c>
      <c r="N177" s="12">
        <v>-0.27118644067796599</v>
      </c>
      <c r="O177" s="12">
        <v>0.58653846153846101</v>
      </c>
      <c r="P177" s="12">
        <v>4.2553191489361701E-2</v>
      </c>
      <c r="Q177" s="12">
        <v>0.17777777777777701</v>
      </c>
      <c r="R177" s="14">
        <v>0.14569536423841001</v>
      </c>
      <c r="S177" s="14">
        <v>0.99681528662420305</v>
      </c>
      <c r="T177" s="14">
        <v>0.86624203821655998</v>
      </c>
      <c r="U177" s="14">
        <v>0</v>
      </c>
      <c r="V177" s="14">
        <v>0.99787234042553197</v>
      </c>
      <c r="W177" s="14">
        <v>0.94479830148619903</v>
      </c>
      <c r="X177" s="14"/>
      <c r="Y177" s="14">
        <v>0.85138004246284504</v>
      </c>
      <c r="Z177" s="14">
        <v>0.232484076433121</v>
      </c>
      <c r="AA177" s="14">
        <v>0.48726114649681501</v>
      </c>
      <c r="AB177" s="5">
        <v>2</v>
      </c>
      <c r="AC177" s="5">
        <v>2</v>
      </c>
      <c r="AD177" s="5">
        <v>2</v>
      </c>
      <c r="AE177" s="5">
        <v>0</v>
      </c>
      <c r="AF177" s="5">
        <v>2</v>
      </c>
      <c r="AG177" s="5">
        <v>2</v>
      </c>
      <c r="AH177" s="5">
        <v>2</v>
      </c>
      <c r="AI177" s="5">
        <v>2</v>
      </c>
      <c r="AJ177" s="5">
        <v>0</v>
      </c>
      <c r="AK177" s="5">
        <v>1</v>
      </c>
      <c r="AL177" s="5">
        <v>15</v>
      </c>
    </row>
    <row r="178" spans="1:38" x14ac:dyDescent="0.3">
      <c r="A178" s="3">
        <v>1903385</v>
      </c>
      <c r="B178" s="3" t="s">
        <v>1161</v>
      </c>
      <c r="C178" s="3" t="s">
        <v>1162</v>
      </c>
      <c r="D178" s="3" t="s">
        <v>85</v>
      </c>
      <c r="E178" s="10">
        <v>296</v>
      </c>
      <c r="F178" s="11" t="s">
        <v>633</v>
      </c>
      <c r="G178" s="12" t="s">
        <v>1163</v>
      </c>
      <c r="H178" s="13">
        <v>67188</v>
      </c>
      <c r="I178" s="12">
        <v>7.0999999999999994E-2</v>
      </c>
      <c r="J178" s="12">
        <v>2.6548672566371601E-2</v>
      </c>
      <c r="K178" s="12">
        <v>7.0796460176991094E-2</v>
      </c>
      <c r="L178" s="12">
        <v>5.2999999999999999E-2</v>
      </c>
      <c r="M178" s="12">
        <v>0.19</v>
      </c>
      <c r="N178" s="12">
        <v>-4.8231511254019199E-2</v>
      </c>
      <c r="O178" s="12">
        <v>0.53631284916201105</v>
      </c>
      <c r="P178" s="12">
        <v>4.2372881355932202E-2</v>
      </c>
      <c r="Q178" s="12">
        <v>0.16814159292035399</v>
      </c>
      <c r="R178" s="14">
        <v>0.52317880794701899</v>
      </c>
      <c r="S178" s="14">
        <v>0.35244161358810999</v>
      </c>
      <c r="T178" s="14">
        <v>0.12632696390658099</v>
      </c>
      <c r="U178" s="14">
        <v>0.80467091295116699</v>
      </c>
      <c r="V178" s="14">
        <v>0.81170212765957395</v>
      </c>
      <c r="W178" s="14">
        <v>2.0169851380042399E-2</v>
      </c>
      <c r="X178" s="14"/>
      <c r="Y178" s="14">
        <v>0.743099787685774</v>
      </c>
      <c r="Z178" s="14">
        <v>0.23036093418258999</v>
      </c>
      <c r="AA178" s="14">
        <v>0.43205944798301399</v>
      </c>
      <c r="AB178" s="5">
        <v>1</v>
      </c>
      <c r="AC178" s="5">
        <v>1</v>
      </c>
      <c r="AD178" s="5">
        <v>0</v>
      </c>
      <c r="AE178" s="5">
        <v>2</v>
      </c>
      <c r="AF178" s="5">
        <v>2</v>
      </c>
      <c r="AG178" s="5">
        <v>0</v>
      </c>
      <c r="AH178" s="5">
        <v>1</v>
      </c>
      <c r="AI178" s="5">
        <v>2</v>
      </c>
      <c r="AJ178" s="5">
        <v>0</v>
      </c>
      <c r="AK178" s="5">
        <v>1</v>
      </c>
      <c r="AL178" s="5">
        <v>10</v>
      </c>
    </row>
    <row r="179" spans="1:38" x14ac:dyDescent="0.3">
      <c r="A179" s="3">
        <v>1915645</v>
      </c>
      <c r="B179" s="3" t="s">
        <v>1499</v>
      </c>
      <c r="C179" s="3" t="s">
        <v>1500</v>
      </c>
      <c r="D179" s="3" t="s">
        <v>216</v>
      </c>
      <c r="E179" s="10">
        <v>352</v>
      </c>
      <c r="F179" s="11" t="s">
        <v>633</v>
      </c>
      <c r="G179" s="12" t="s">
        <v>1163</v>
      </c>
      <c r="H179" s="13">
        <v>68750</v>
      </c>
      <c r="I179" s="12">
        <v>0.186</v>
      </c>
      <c r="J179" s="12">
        <v>0.12676056338028099</v>
      </c>
      <c r="K179" s="12">
        <v>3.75586854460093E-2</v>
      </c>
      <c r="L179" s="12">
        <v>0.05</v>
      </c>
      <c r="M179" s="12">
        <v>0.249</v>
      </c>
      <c r="N179" s="12">
        <v>-0.18518518518518501</v>
      </c>
      <c r="O179" s="12">
        <v>0.57530120481927705</v>
      </c>
      <c r="P179" s="12">
        <v>0.12704918032786799</v>
      </c>
      <c r="Q179" s="12">
        <v>0.187793427230046</v>
      </c>
      <c r="R179" s="14">
        <v>0.55298013245033095</v>
      </c>
      <c r="S179" s="14">
        <v>0.85987261146496796</v>
      </c>
      <c r="T179" s="14">
        <v>0.67515923566878899</v>
      </c>
      <c r="U179" s="14">
        <v>0.50636942675159202</v>
      </c>
      <c r="V179" s="14">
        <v>0.78936170212765899</v>
      </c>
      <c r="W179" s="14">
        <v>0.109341825902335</v>
      </c>
      <c r="X179" s="14"/>
      <c r="Y179" s="14">
        <v>0.83121019108280203</v>
      </c>
      <c r="Z179" s="14">
        <v>0.64225053078556205</v>
      </c>
      <c r="AA179" s="14">
        <v>0.53503184713375795</v>
      </c>
      <c r="AB179" s="5">
        <v>1</v>
      </c>
      <c r="AC179" s="5">
        <v>2</v>
      </c>
      <c r="AD179" s="5">
        <v>2</v>
      </c>
      <c r="AE179" s="5">
        <v>1</v>
      </c>
      <c r="AF179" s="5">
        <v>2</v>
      </c>
      <c r="AG179" s="5">
        <v>0</v>
      </c>
      <c r="AH179" s="5">
        <v>2</v>
      </c>
      <c r="AI179" s="5">
        <v>2</v>
      </c>
      <c r="AJ179" s="5">
        <v>1</v>
      </c>
      <c r="AK179" s="5">
        <v>1</v>
      </c>
      <c r="AL179" s="5">
        <v>14</v>
      </c>
    </row>
    <row r="180" spans="1:38" x14ac:dyDescent="0.3">
      <c r="A180" s="3">
        <v>1956685</v>
      </c>
      <c r="B180" s="3" t="s">
        <v>2396</v>
      </c>
      <c r="C180" s="3" t="s">
        <v>2397</v>
      </c>
      <c r="D180" s="3" t="s">
        <v>652</v>
      </c>
      <c r="E180" s="10">
        <v>340</v>
      </c>
      <c r="F180" s="11" t="s">
        <v>633</v>
      </c>
      <c r="G180" s="12" t="s">
        <v>1163</v>
      </c>
      <c r="H180" s="13">
        <v>72813</v>
      </c>
      <c r="I180" s="12">
        <v>5.5999999999999897E-2</v>
      </c>
      <c r="J180" s="12">
        <v>6.3694267515923497E-2</v>
      </c>
      <c r="K180" s="12">
        <v>1.27388535031847E-2</v>
      </c>
      <c r="L180" s="12">
        <v>0.01</v>
      </c>
      <c r="M180" s="12">
        <v>0.26400000000000001</v>
      </c>
      <c r="N180" s="12">
        <v>-9.0909090909090898E-2</v>
      </c>
      <c r="O180" s="12">
        <v>0.45945945945945899</v>
      </c>
      <c r="P180" s="12">
        <v>0.20707070707070699</v>
      </c>
      <c r="Q180" s="12">
        <v>0.152866242038216</v>
      </c>
      <c r="R180" s="14">
        <v>0.64017660044150104</v>
      </c>
      <c r="S180" s="14">
        <v>0.25053078556263197</v>
      </c>
      <c r="T180" s="14">
        <v>0.32908704883227102</v>
      </c>
      <c r="U180" s="14">
        <v>0.19851380042462799</v>
      </c>
      <c r="V180" s="14">
        <v>0.3</v>
      </c>
      <c r="W180" s="14">
        <v>0.14755838641188901</v>
      </c>
      <c r="X180" s="14"/>
      <c r="Y180" s="14">
        <v>0.51061571125265304</v>
      </c>
      <c r="Z180" s="14">
        <v>0.85562632696390595</v>
      </c>
      <c r="AA180" s="14">
        <v>0.34288747346072102</v>
      </c>
      <c r="AB180" s="5">
        <v>1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2</v>
      </c>
      <c r="AI180" s="5">
        <v>1</v>
      </c>
      <c r="AJ180" s="5">
        <v>2</v>
      </c>
      <c r="AK180" s="5">
        <v>1</v>
      </c>
      <c r="AL180" s="5">
        <v>7</v>
      </c>
    </row>
    <row r="181" spans="1:38" x14ac:dyDescent="0.3">
      <c r="A181" s="3">
        <v>1921540</v>
      </c>
      <c r="B181" s="3" t="s">
        <v>1616</v>
      </c>
      <c r="C181" s="3" t="s">
        <v>1617</v>
      </c>
      <c r="D181" s="3" t="s">
        <v>270</v>
      </c>
      <c r="E181" s="10">
        <v>202</v>
      </c>
      <c r="F181" s="11" t="s">
        <v>1264</v>
      </c>
      <c r="G181" s="12" t="s">
        <v>1265</v>
      </c>
      <c r="H181" s="13">
        <v>62500</v>
      </c>
      <c r="I181" s="12">
        <v>4.2000000000000003E-2</v>
      </c>
      <c r="J181" s="12">
        <v>0.12195121951219499</v>
      </c>
      <c r="K181" s="12">
        <v>3.65853658536585E-2</v>
      </c>
      <c r="L181" s="12">
        <v>1.7999999999999999E-2</v>
      </c>
      <c r="M181" s="12">
        <v>0.26500000000000001</v>
      </c>
      <c r="N181" s="12">
        <v>-0.18218623481781299</v>
      </c>
      <c r="O181" s="12">
        <v>0.56799999999999995</v>
      </c>
      <c r="P181" s="12">
        <v>1.20481927710843E-2</v>
      </c>
      <c r="Q181" s="12">
        <v>0.25609756097560898</v>
      </c>
      <c r="R181" s="14">
        <v>0.39955849889624701</v>
      </c>
      <c r="S181" s="14">
        <v>0.16348195329087001</v>
      </c>
      <c r="T181" s="14">
        <v>0.65605095541401204</v>
      </c>
      <c r="U181" s="14">
        <v>0.48938428874734602</v>
      </c>
      <c r="V181" s="14">
        <v>0.41702127659574401</v>
      </c>
      <c r="W181" s="14">
        <v>0.15074309978768499</v>
      </c>
      <c r="X181" s="14"/>
      <c r="Y181" s="14">
        <v>0.81740976645435204</v>
      </c>
      <c r="Z181" s="14">
        <v>0.119957537154989</v>
      </c>
      <c r="AA181" s="14">
        <v>0.81847133757961699</v>
      </c>
      <c r="AB181" s="5">
        <v>1</v>
      </c>
      <c r="AC181" s="5">
        <v>0</v>
      </c>
      <c r="AD181" s="5">
        <v>1</v>
      </c>
      <c r="AE181" s="5">
        <v>1</v>
      </c>
      <c r="AF181" s="5">
        <v>1</v>
      </c>
      <c r="AG181" s="5">
        <v>0</v>
      </c>
      <c r="AH181" s="5">
        <v>2</v>
      </c>
      <c r="AI181" s="5">
        <v>2</v>
      </c>
      <c r="AJ181" s="5">
        <v>0</v>
      </c>
      <c r="AK181" s="5">
        <v>2</v>
      </c>
      <c r="AL181" s="5">
        <v>10</v>
      </c>
    </row>
    <row r="182" spans="1:38" x14ac:dyDescent="0.3">
      <c r="A182" s="3">
        <v>1947820</v>
      </c>
      <c r="B182" s="3" t="s">
        <v>2258</v>
      </c>
      <c r="C182" s="3" t="s">
        <v>2259</v>
      </c>
      <c r="D182" s="3" t="s">
        <v>584</v>
      </c>
      <c r="E182" s="10">
        <v>313</v>
      </c>
      <c r="F182" s="11" t="s">
        <v>1264</v>
      </c>
      <c r="G182" s="12" t="s">
        <v>1265</v>
      </c>
      <c r="H182" s="13">
        <v>62143</v>
      </c>
      <c r="I182" s="12">
        <v>0.16399999999999901</v>
      </c>
      <c r="J182" s="12">
        <v>0.113924050632911</v>
      </c>
      <c r="K182" s="12">
        <v>3.1645569620253097E-2</v>
      </c>
      <c r="L182" s="12">
        <v>1.4999999999999999E-2</v>
      </c>
      <c r="M182" s="12">
        <v>0.33399999999999902</v>
      </c>
      <c r="N182" s="12">
        <v>7.5601374570446703E-2</v>
      </c>
      <c r="O182" s="12">
        <v>0.44604316546762501</v>
      </c>
      <c r="P182" s="12">
        <v>7.6023391812865396E-2</v>
      </c>
      <c r="Q182" s="12">
        <v>0.278481012658227</v>
      </c>
      <c r="R182" s="14">
        <v>0.39403973509933699</v>
      </c>
      <c r="S182" s="14">
        <v>0.81953290870488305</v>
      </c>
      <c r="T182" s="14">
        <v>0.611464968152866</v>
      </c>
      <c r="U182" s="14">
        <v>0.42993630573248398</v>
      </c>
      <c r="V182" s="14">
        <v>0.37553191489361698</v>
      </c>
      <c r="W182" s="14">
        <v>0.41719745222929899</v>
      </c>
      <c r="X182" s="14"/>
      <c r="Y182" s="14">
        <v>0.46921443736730301</v>
      </c>
      <c r="Z182" s="14">
        <v>0.39065817409766401</v>
      </c>
      <c r="AA182" s="14">
        <v>0.87154989384288695</v>
      </c>
      <c r="AB182" s="5">
        <v>1</v>
      </c>
      <c r="AC182" s="5">
        <v>2</v>
      </c>
      <c r="AD182" s="5">
        <v>1</v>
      </c>
      <c r="AE182" s="5">
        <v>1</v>
      </c>
      <c r="AF182" s="5">
        <v>1</v>
      </c>
      <c r="AG182" s="5">
        <v>1</v>
      </c>
      <c r="AH182" s="5">
        <v>0</v>
      </c>
      <c r="AI182" s="5">
        <v>1</v>
      </c>
      <c r="AJ182" s="5">
        <v>1</v>
      </c>
      <c r="AK182" s="5">
        <v>2</v>
      </c>
      <c r="AL182" s="5">
        <v>11</v>
      </c>
    </row>
    <row r="183" spans="1:38" x14ac:dyDescent="0.3">
      <c r="A183" s="3">
        <v>1956280</v>
      </c>
      <c r="B183" s="3" t="s">
        <v>2376</v>
      </c>
      <c r="C183" s="3" t="s">
        <v>2377</v>
      </c>
      <c r="D183" s="3" t="s">
        <v>642</v>
      </c>
      <c r="E183" s="10">
        <v>138</v>
      </c>
      <c r="F183" s="11" t="s">
        <v>1264</v>
      </c>
      <c r="G183" s="12" t="s">
        <v>1265</v>
      </c>
      <c r="H183" s="13">
        <v>86250</v>
      </c>
      <c r="I183" s="12">
        <v>0.125</v>
      </c>
      <c r="J183" s="12">
        <v>0.22222222222222199</v>
      </c>
      <c r="K183" s="12">
        <v>3.7037037037037E-2</v>
      </c>
      <c r="L183" s="12">
        <v>0</v>
      </c>
      <c r="M183" s="12">
        <v>0.247</v>
      </c>
      <c r="N183" s="12">
        <v>7.2992700729926996E-3</v>
      </c>
      <c r="O183" s="12">
        <v>0.48809523809523803</v>
      </c>
      <c r="P183" s="12">
        <v>0.2</v>
      </c>
      <c r="Q183" s="12">
        <v>0.12962962962962901</v>
      </c>
      <c r="R183" s="14">
        <v>0.84878587196467903</v>
      </c>
      <c r="S183" s="14">
        <v>0.65711252653927799</v>
      </c>
      <c r="T183" s="14">
        <v>0.92993630573248398</v>
      </c>
      <c r="U183" s="14">
        <v>0.49363057324840698</v>
      </c>
      <c r="V183" s="14">
        <v>0</v>
      </c>
      <c r="W183" s="14">
        <v>0.106157112526539</v>
      </c>
      <c r="X183" s="14"/>
      <c r="Y183" s="14">
        <v>0.60934182590233499</v>
      </c>
      <c r="Z183" s="14">
        <v>0.84182590233545596</v>
      </c>
      <c r="AA183" s="14">
        <v>0.23566878980891701</v>
      </c>
      <c r="AB183" s="5">
        <v>0</v>
      </c>
      <c r="AC183" s="5">
        <v>1</v>
      </c>
      <c r="AD183" s="5">
        <v>2</v>
      </c>
      <c r="AE183" s="5">
        <v>1</v>
      </c>
      <c r="AF183" s="5">
        <v>0</v>
      </c>
      <c r="AG183" s="5">
        <v>0</v>
      </c>
      <c r="AH183" s="5">
        <v>0</v>
      </c>
      <c r="AI183" s="5">
        <v>1</v>
      </c>
      <c r="AJ183" s="5">
        <v>2</v>
      </c>
      <c r="AK183" s="5">
        <v>0</v>
      </c>
      <c r="AL183" s="5">
        <v>7</v>
      </c>
    </row>
    <row r="184" spans="1:38" x14ac:dyDescent="0.3">
      <c r="A184" s="3">
        <v>1946920</v>
      </c>
      <c r="B184" s="3" t="s">
        <v>2166</v>
      </c>
      <c r="C184" s="3" t="s">
        <v>2167</v>
      </c>
      <c r="D184" s="3" t="s">
        <v>538</v>
      </c>
      <c r="E184" s="10">
        <v>807</v>
      </c>
      <c r="F184" s="11" t="s">
        <v>1252</v>
      </c>
      <c r="G184" s="12" t="s">
        <v>1253</v>
      </c>
      <c r="H184" s="13">
        <v>56118</v>
      </c>
      <c r="I184" s="12">
        <v>7.6999999999999999E-2</v>
      </c>
      <c r="J184" s="12">
        <v>6.9637883008356494E-2</v>
      </c>
      <c r="K184" s="12">
        <v>8.6350974930362104E-2</v>
      </c>
      <c r="L184" s="12">
        <v>5.7000000000000002E-2</v>
      </c>
      <c r="M184" s="12">
        <v>0.39200000000000002</v>
      </c>
      <c r="N184" s="12">
        <v>2.2813688212927698E-2</v>
      </c>
      <c r="O184" s="12">
        <v>0.455078125</v>
      </c>
      <c r="P184" s="12">
        <v>3.4946236559139698E-2</v>
      </c>
      <c r="Q184" s="12">
        <v>0.25905292479108599</v>
      </c>
      <c r="R184" s="14">
        <v>0.23841059602649001</v>
      </c>
      <c r="S184" s="14">
        <v>0.39171974522292902</v>
      </c>
      <c r="T184" s="14">
        <v>0.369426751592356</v>
      </c>
      <c r="U184" s="14">
        <v>0.87154989384288695</v>
      </c>
      <c r="V184" s="14">
        <v>0.83085106382978702</v>
      </c>
      <c r="W184" s="14">
        <v>0.68577494692144303</v>
      </c>
      <c r="X184" s="14"/>
      <c r="Y184" s="14">
        <v>0.49044585987261102</v>
      </c>
      <c r="Z184" s="14">
        <v>0.185774946921443</v>
      </c>
      <c r="AA184" s="14">
        <v>0.82908704883227102</v>
      </c>
      <c r="AB184" s="5">
        <v>2</v>
      </c>
      <c r="AC184" s="5">
        <v>1</v>
      </c>
      <c r="AD184" s="5">
        <v>1</v>
      </c>
      <c r="AE184" s="5">
        <v>2</v>
      </c>
      <c r="AF184" s="5">
        <v>2</v>
      </c>
      <c r="AG184" s="5">
        <v>2</v>
      </c>
      <c r="AH184" s="5">
        <v>0</v>
      </c>
      <c r="AI184" s="5">
        <v>1</v>
      </c>
      <c r="AJ184" s="5">
        <v>0</v>
      </c>
      <c r="AK184" s="5">
        <v>2</v>
      </c>
      <c r="AL184" s="5">
        <v>13</v>
      </c>
    </row>
    <row r="185" spans="1:38" x14ac:dyDescent="0.3">
      <c r="A185" s="3">
        <v>1936390</v>
      </c>
      <c r="B185" s="3" t="s">
        <v>1938</v>
      </c>
      <c r="C185" s="3" t="s">
        <v>1939</v>
      </c>
      <c r="D185" s="3" t="s">
        <v>425</v>
      </c>
      <c r="E185" s="10">
        <v>163</v>
      </c>
      <c r="F185" s="11" t="s">
        <v>1509</v>
      </c>
      <c r="G185" s="12" t="s">
        <v>1510</v>
      </c>
      <c r="H185" s="13">
        <v>53125</v>
      </c>
      <c r="I185" s="12">
        <v>0.15</v>
      </c>
      <c r="J185" s="12">
        <v>0.105263157894736</v>
      </c>
      <c r="K185" s="12">
        <v>3.5087719298245598E-2</v>
      </c>
      <c r="L185" s="12">
        <v>0</v>
      </c>
      <c r="M185" s="12">
        <v>0.42899999999999999</v>
      </c>
      <c r="N185" s="12">
        <v>-9.44444444444444E-2</v>
      </c>
      <c r="O185" s="12">
        <v>0.67105263157894701</v>
      </c>
      <c r="P185" s="12">
        <v>0.32941176470588202</v>
      </c>
      <c r="Q185" s="12">
        <v>0.24561403508771901</v>
      </c>
      <c r="R185" s="14">
        <v>0.177704194260485</v>
      </c>
      <c r="S185" s="14">
        <v>0.77176220806794005</v>
      </c>
      <c r="T185" s="14">
        <v>0.56157112526539199</v>
      </c>
      <c r="U185" s="14">
        <v>0.47027600849256901</v>
      </c>
      <c r="V185" s="14">
        <v>0</v>
      </c>
      <c r="W185" s="14">
        <v>0.78768577494692105</v>
      </c>
      <c r="X185" s="14"/>
      <c r="Y185" s="14">
        <v>0.95753715498938397</v>
      </c>
      <c r="Z185" s="14">
        <v>0.952229299363057</v>
      </c>
      <c r="AA185" s="14">
        <v>0.79299363057324801</v>
      </c>
      <c r="AB185" s="5">
        <v>2</v>
      </c>
      <c r="AC185" s="5">
        <v>2</v>
      </c>
      <c r="AD185" s="5">
        <v>1</v>
      </c>
      <c r="AE185" s="5">
        <v>1</v>
      </c>
      <c r="AF185" s="5">
        <v>0</v>
      </c>
      <c r="AG185" s="5">
        <v>2</v>
      </c>
      <c r="AH185" s="5">
        <v>2</v>
      </c>
      <c r="AI185" s="5">
        <v>2</v>
      </c>
      <c r="AJ185" s="5">
        <v>2</v>
      </c>
      <c r="AK185" s="5">
        <v>2</v>
      </c>
      <c r="AL185" s="5">
        <v>16</v>
      </c>
    </row>
    <row r="186" spans="1:38" x14ac:dyDescent="0.3">
      <c r="A186" s="3">
        <v>1968565</v>
      </c>
      <c r="B186" s="3" t="s">
        <v>2650</v>
      </c>
      <c r="C186" s="3" t="s">
        <v>2651</v>
      </c>
      <c r="D186" s="3" t="s">
        <v>779</v>
      </c>
      <c r="E186" s="10">
        <v>114</v>
      </c>
      <c r="F186" s="11" t="s">
        <v>1509</v>
      </c>
      <c r="G186" s="12" t="s">
        <v>1510</v>
      </c>
      <c r="H186" s="13">
        <v>39000</v>
      </c>
      <c r="I186" s="12">
        <v>0.20300000000000001</v>
      </c>
      <c r="J186" s="12">
        <v>0.17647058823529399</v>
      </c>
      <c r="K186" s="12">
        <v>0.11764705882352899</v>
      </c>
      <c r="L186" s="12">
        <v>0</v>
      </c>
      <c r="M186" s="12">
        <v>0.28599999999999998</v>
      </c>
      <c r="N186" s="12">
        <v>-2.5641025641025599E-2</v>
      </c>
      <c r="O186" s="12">
        <v>0.8</v>
      </c>
      <c r="P186" s="12">
        <v>0</v>
      </c>
      <c r="Q186" s="12">
        <v>0.29411764705882298</v>
      </c>
      <c r="R186" s="14">
        <v>1.98675496688741E-2</v>
      </c>
      <c r="S186" s="14">
        <v>0.88747346072186795</v>
      </c>
      <c r="T186" s="14">
        <v>0.85987261146496796</v>
      </c>
      <c r="U186" s="14">
        <v>0.93524416135881105</v>
      </c>
      <c r="V186" s="14">
        <v>0</v>
      </c>
      <c r="W186" s="14">
        <v>0.21443736730360899</v>
      </c>
      <c r="X186" s="14"/>
      <c r="Y186" s="14">
        <v>0.99150743099787597</v>
      </c>
      <c r="Z186" s="14">
        <v>0</v>
      </c>
      <c r="AA186" s="14">
        <v>0.90764331210190996</v>
      </c>
      <c r="AB186" s="5">
        <v>2</v>
      </c>
      <c r="AC186" s="5">
        <v>2</v>
      </c>
      <c r="AD186" s="5">
        <v>2</v>
      </c>
      <c r="AE186" s="5">
        <v>2</v>
      </c>
      <c r="AF186" s="5">
        <v>0</v>
      </c>
      <c r="AG186" s="5">
        <v>0</v>
      </c>
      <c r="AH186" s="5">
        <v>1</v>
      </c>
      <c r="AI186" s="5">
        <v>2</v>
      </c>
      <c r="AJ186" s="5">
        <v>0</v>
      </c>
      <c r="AK186" s="5">
        <v>2</v>
      </c>
      <c r="AL186" s="5">
        <v>13</v>
      </c>
    </row>
    <row r="187" spans="1:38" x14ac:dyDescent="0.3">
      <c r="A187" s="3">
        <v>1970230</v>
      </c>
      <c r="B187" s="3" t="s">
        <v>2680</v>
      </c>
      <c r="C187" s="3" t="s">
        <v>2681</v>
      </c>
      <c r="D187" s="3" t="s">
        <v>794</v>
      </c>
      <c r="E187" s="10">
        <v>394</v>
      </c>
      <c r="F187" s="11" t="s">
        <v>1509</v>
      </c>
      <c r="G187" s="12" t="s">
        <v>1510</v>
      </c>
      <c r="H187" s="13">
        <v>51250</v>
      </c>
      <c r="I187" s="12">
        <v>0.18099999999999999</v>
      </c>
      <c r="J187" s="12">
        <v>0.21333333333333299</v>
      </c>
      <c r="K187" s="12">
        <v>9.3333333333333296E-2</v>
      </c>
      <c r="L187" s="12">
        <v>5.3999999999999999E-2</v>
      </c>
      <c r="M187" s="12">
        <v>0.44900000000000001</v>
      </c>
      <c r="N187" s="12">
        <v>2.87206266318537E-2</v>
      </c>
      <c r="O187" s="12">
        <v>0.58167330677290796</v>
      </c>
      <c r="P187" s="12">
        <v>3.8461538461538401E-2</v>
      </c>
      <c r="Q187" s="12">
        <v>0.32</v>
      </c>
      <c r="R187" s="14">
        <v>0.13796909492273701</v>
      </c>
      <c r="S187" s="14">
        <v>0.84713375796178303</v>
      </c>
      <c r="T187" s="14">
        <v>0.920382165605095</v>
      </c>
      <c r="U187" s="14">
        <v>0.88747346072186795</v>
      </c>
      <c r="V187" s="14">
        <v>0.81702127659574397</v>
      </c>
      <c r="W187" s="14">
        <v>0.84394904458598696</v>
      </c>
      <c r="X187" s="14"/>
      <c r="Y187" s="14">
        <v>0.84288747346072102</v>
      </c>
      <c r="Z187" s="14">
        <v>0.20594479830148599</v>
      </c>
      <c r="AA187" s="14">
        <v>0.94585987261146498</v>
      </c>
      <c r="AB187" s="5">
        <v>2</v>
      </c>
      <c r="AC187" s="5">
        <v>2</v>
      </c>
      <c r="AD187" s="5">
        <v>2</v>
      </c>
      <c r="AE187" s="5">
        <v>2</v>
      </c>
      <c r="AF187" s="5">
        <v>2</v>
      </c>
      <c r="AG187" s="5">
        <v>2</v>
      </c>
      <c r="AH187" s="5">
        <v>0</v>
      </c>
      <c r="AI187" s="5">
        <v>2</v>
      </c>
      <c r="AJ187" s="5">
        <v>0</v>
      </c>
      <c r="AK187" s="5">
        <v>2</v>
      </c>
      <c r="AL187" s="5">
        <v>16</v>
      </c>
    </row>
    <row r="188" spans="1:38" x14ac:dyDescent="0.3">
      <c r="A188" s="3">
        <v>1914655</v>
      </c>
      <c r="B188" s="3" t="s">
        <v>1470</v>
      </c>
      <c r="C188" s="3" t="s">
        <v>1471</v>
      </c>
      <c r="D188" s="3" t="s">
        <v>204</v>
      </c>
      <c r="E188" s="10">
        <v>213</v>
      </c>
      <c r="F188" s="11" t="s">
        <v>871</v>
      </c>
      <c r="G188" s="12" t="s">
        <v>1425</v>
      </c>
      <c r="H188" s="13">
        <v>65156</v>
      </c>
      <c r="I188" s="12">
        <v>0.34299999999999897</v>
      </c>
      <c r="J188" s="12">
        <v>0.208633093525179</v>
      </c>
      <c r="K188" s="12">
        <v>3.5971223021582698E-2</v>
      </c>
      <c r="L188" s="12">
        <v>4.7E-2</v>
      </c>
      <c r="M188" s="12">
        <v>0.34899999999999998</v>
      </c>
      <c r="N188" s="12">
        <v>0</v>
      </c>
      <c r="O188" s="12">
        <v>0.372</v>
      </c>
      <c r="P188" s="12">
        <v>0.26455026455026398</v>
      </c>
      <c r="Q188" s="12">
        <v>0.28057553956834502</v>
      </c>
      <c r="R188" s="14">
        <v>0.46688741721854299</v>
      </c>
      <c r="S188" s="14">
        <v>0.98513800424628395</v>
      </c>
      <c r="T188" s="14">
        <v>0.91507430997876804</v>
      </c>
      <c r="U188" s="14">
        <v>0.484076433121019</v>
      </c>
      <c r="V188" s="14">
        <v>0.76063829787234005</v>
      </c>
      <c r="W188" s="14">
        <v>0.48832271762208002</v>
      </c>
      <c r="X188" s="14"/>
      <c r="Y188" s="14">
        <v>0.233545647558386</v>
      </c>
      <c r="Z188" s="14">
        <v>0.92144373673036095</v>
      </c>
      <c r="AA188" s="14">
        <v>0.87685774946921402</v>
      </c>
      <c r="AB188" s="5">
        <v>1</v>
      </c>
      <c r="AC188" s="5">
        <v>2</v>
      </c>
      <c r="AD188" s="5">
        <v>2</v>
      </c>
      <c r="AE188" s="5">
        <v>1</v>
      </c>
      <c r="AF188" s="5">
        <v>2</v>
      </c>
      <c r="AG188" s="5">
        <v>1</v>
      </c>
      <c r="AH188" s="5">
        <v>1</v>
      </c>
      <c r="AI188" s="5">
        <v>0</v>
      </c>
      <c r="AJ188" s="5">
        <v>2</v>
      </c>
      <c r="AK188" s="5">
        <v>2</v>
      </c>
      <c r="AL188" s="5">
        <v>14</v>
      </c>
    </row>
    <row r="189" spans="1:38" x14ac:dyDescent="0.3">
      <c r="A189" s="3">
        <v>1931035</v>
      </c>
      <c r="B189" s="3" t="s">
        <v>1818</v>
      </c>
      <c r="C189" s="3" t="s">
        <v>1819</v>
      </c>
      <c r="D189" s="3" t="s">
        <v>365</v>
      </c>
      <c r="E189" s="10">
        <v>799</v>
      </c>
      <c r="F189" s="11" t="s">
        <v>871</v>
      </c>
      <c r="G189" s="12" t="s">
        <v>1425</v>
      </c>
      <c r="H189" s="13">
        <v>70125</v>
      </c>
      <c r="I189" s="12">
        <v>0.14899999999999999</v>
      </c>
      <c r="J189" s="12">
        <v>0.118483412322274</v>
      </c>
      <c r="K189" s="12">
        <v>1.8957345971563899E-2</v>
      </c>
      <c r="L189" s="12">
        <v>0.01</v>
      </c>
      <c r="M189" s="12">
        <v>0.44600000000000001</v>
      </c>
      <c r="N189" s="12">
        <v>-0.15449735449735399</v>
      </c>
      <c r="O189" s="12">
        <v>0.38060781476121502</v>
      </c>
      <c r="P189" s="12">
        <v>0.11016949152542301</v>
      </c>
      <c r="Q189" s="12">
        <v>0.24170616113744001</v>
      </c>
      <c r="R189" s="14">
        <v>0.58498896247240595</v>
      </c>
      <c r="S189" s="14">
        <v>0.76857749469214398</v>
      </c>
      <c r="T189" s="14">
        <v>0.63163481953290801</v>
      </c>
      <c r="U189" s="14">
        <v>0.26963906581740898</v>
      </c>
      <c r="V189" s="14">
        <v>0.3</v>
      </c>
      <c r="W189" s="14">
        <v>0.83757961783439405</v>
      </c>
      <c r="X189" s="14"/>
      <c r="Y189" s="14">
        <v>0.26008492569002101</v>
      </c>
      <c r="Z189" s="14">
        <v>0.57218683651804603</v>
      </c>
      <c r="AA189" s="14">
        <v>0.78025477707006297</v>
      </c>
      <c r="AB189" s="5">
        <v>1</v>
      </c>
      <c r="AC189" s="5">
        <v>2</v>
      </c>
      <c r="AD189" s="5">
        <v>1</v>
      </c>
      <c r="AE189" s="5">
        <v>0</v>
      </c>
      <c r="AF189" s="5">
        <v>0</v>
      </c>
      <c r="AG189" s="5">
        <v>2</v>
      </c>
      <c r="AH189" s="5">
        <v>2</v>
      </c>
      <c r="AI189" s="5">
        <v>0</v>
      </c>
      <c r="AJ189" s="5">
        <v>1</v>
      </c>
      <c r="AK189" s="5">
        <v>2</v>
      </c>
      <c r="AL189" s="5">
        <v>11</v>
      </c>
    </row>
    <row r="190" spans="1:38" x14ac:dyDescent="0.3">
      <c r="A190" s="3">
        <v>1981120</v>
      </c>
      <c r="B190" s="3" t="s">
        <v>2916</v>
      </c>
      <c r="C190" s="3" t="s">
        <v>2917</v>
      </c>
      <c r="D190" s="3" t="s">
        <v>912</v>
      </c>
      <c r="E190" s="10">
        <v>54</v>
      </c>
      <c r="F190" s="11" t="s">
        <v>871</v>
      </c>
      <c r="G190" s="12" t="s">
        <v>1425</v>
      </c>
      <c r="H190" s="13">
        <v>73750</v>
      </c>
      <c r="I190" s="12">
        <v>8.7999999999999995E-2</v>
      </c>
      <c r="J190" s="12">
        <v>0.22222222222222199</v>
      </c>
      <c r="K190" s="12">
        <v>0.18518518518518501</v>
      </c>
      <c r="L190" s="12">
        <v>6.7000000000000004E-2</v>
      </c>
      <c r="M190" s="12">
        <v>0.51600000000000001</v>
      </c>
      <c r="N190" s="12">
        <v>0.08</v>
      </c>
      <c r="O190" s="12">
        <v>0.63636363636363602</v>
      </c>
      <c r="P190" s="12">
        <v>0.18181818181818099</v>
      </c>
      <c r="Q190" s="12">
        <v>0.148148148148148</v>
      </c>
      <c r="R190" s="14">
        <v>0.66556291390728395</v>
      </c>
      <c r="S190" s="14">
        <v>0.452229299363057</v>
      </c>
      <c r="T190" s="14">
        <v>0.92993630573248398</v>
      </c>
      <c r="U190" s="14">
        <v>0.98301486199575305</v>
      </c>
      <c r="V190" s="14">
        <v>0.87553191489361704</v>
      </c>
      <c r="W190" s="14">
        <v>0.92781316348195297</v>
      </c>
      <c r="X190" s="14"/>
      <c r="Y190" s="14">
        <v>0.92993630573248398</v>
      </c>
      <c r="Z190" s="14">
        <v>0.81634819532908698</v>
      </c>
      <c r="AA190" s="14">
        <v>0.31634819532908698</v>
      </c>
      <c r="AB190" s="5">
        <v>0</v>
      </c>
      <c r="AC190" s="5">
        <v>1</v>
      </c>
      <c r="AD190" s="5">
        <v>2</v>
      </c>
      <c r="AE190" s="5">
        <v>2</v>
      </c>
      <c r="AF190" s="5">
        <v>2</v>
      </c>
      <c r="AG190" s="5">
        <v>2</v>
      </c>
      <c r="AH190" s="5">
        <v>0</v>
      </c>
      <c r="AI190" s="5">
        <v>2</v>
      </c>
      <c r="AJ190" s="5">
        <v>2</v>
      </c>
      <c r="AK190" s="5">
        <v>0</v>
      </c>
      <c r="AL190" s="5">
        <v>13</v>
      </c>
    </row>
    <row r="191" spans="1:38" x14ac:dyDescent="0.3">
      <c r="A191" s="3">
        <v>1928920</v>
      </c>
      <c r="B191" s="3" t="s">
        <v>1774</v>
      </c>
      <c r="C191" s="3" t="s">
        <v>1775</v>
      </c>
      <c r="D191" s="3" t="s">
        <v>343</v>
      </c>
      <c r="E191" s="10">
        <v>101</v>
      </c>
      <c r="F191" s="11" t="s">
        <v>134</v>
      </c>
      <c r="G191" s="12" t="s">
        <v>1237</v>
      </c>
      <c r="H191" s="13">
        <v>69063</v>
      </c>
      <c r="I191" s="12">
        <v>4.7E-2</v>
      </c>
      <c r="J191" s="12">
        <v>0</v>
      </c>
      <c r="K191" s="12">
        <v>1.4084507042253501E-2</v>
      </c>
      <c r="L191" s="12">
        <v>2.4E-2</v>
      </c>
      <c r="M191" s="12">
        <v>0.40699999999999997</v>
      </c>
      <c r="N191" s="12">
        <v>-9.8039215686274508E-3</v>
      </c>
      <c r="O191" s="12">
        <v>0.58474576271186396</v>
      </c>
      <c r="P191" s="12">
        <v>0.115384615384615</v>
      </c>
      <c r="Q191" s="12">
        <v>0.26760563380281599</v>
      </c>
      <c r="R191" s="14">
        <v>0.56181015452538596</v>
      </c>
      <c r="S191" s="14">
        <v>0.19851380042462799</v>
      </c>
      <c r="T191" s="14">
        <v>0</v>
      </c>
      <c r="U191" s="14">
        <v>0.21231422505307801</v>
      </c>
      <c r="V191" s="14">
        <v>0.50957446808510598</v>
      </c>
      <c r="W191" s="14">
        <v>0.73885350318471299</v>
      </c>
      <c r="X191" s="14"/>
      <c r="Y191" s="14">
        <v>0.84819532908704798</v>
      </c>
      <c r="Z191" s="14">
        <v>0.59235668789808904</v>
      </c>
      <c r="AA191" s="14">
        <v>0.84394904458598696</v>
      </c>
      <c r="AB191" s="5">
        <v>1</v>
      </c>
      <c r="AC191" s="5">
        <v>0</v>
      </c>
      <c r="AD191" s="5">
        <v>0</v>
      </c>
      <c r="AE191" s="5">
        <v>0</v>
      </c>
      <c r="AF191" s="5">
        <v>1</v>
      </c>
      <c r="AG191" s="5">
        <v>2</v>
      </c>
      <c r="AH191" s="5">
        <v>1</v>
      </c>
      <c r="AI191" s="5">
        <v>2</v>
      </c>
      <c r="AJ191" s="5">
        <v>1</v>
      </c>
      <c r="AK191" s="5">
        <v>2</v>
      </c>
      <c r="AL191" s="5">
        <v>10</v>
      </c>
    </row>
    <row r="192" spans="1:38" x14ac:dyDescent="0.3">
      <c r="A192" s="3">
        <v>1950790</v>
      </c>
      <c r="B192" s="3" t="s">
        <v>2268</v>
      </c>
      <c r="C192" s="3" t="s">
        <v>2269</v>
      </c>
      <c r="D192" s="3" t="s">
        <v>589</v>
      </c>
      <c r="E192" s="10">
        <v>1688</v>
      </c>
      <c r="F192" s="11" t="s">
        <v>264</v>
      </c>
      <c r="G192" s="12" t="s">
        <v>1350</v>
      </c>
      <c r="H192" s="13">
        <v>75543</v>
      </c>
      <c r="I192" s="12">
        <v>9.6999999999999906E-2</v>
      </c>
      <c r="J192" s="12">
        <v>8.7431693989070997E-2</v>
      </c>
      <c r="K192" s="12">
        <v>3.1420765027322398E-2</v>
      </c>
      <c r="L192" s="12">
        <v>1.9E-2</v>
      </c>
      <c r="M192" s="12">
        <v>0.312</v>
      </c>
      <c r="N192" s="12">
        <v>8.2051282051281996E-2</v>
      </c>
      <c r="O192" s="12">
        <v>0.34925606891151101</v>
      </c>
      <c r="P192" s="12">
        <v>5.4263565891472798E-2</v>
      </c>
      <c r="Q192" s="12">
        <v>0.17896174863387901</v>
      </c>
      <c r="R192" s="14">
        <v>0.70088300220750499</v>
      </c>
      <c r="S192" s="14">
        <v>0.51380042462844999</v>
      </c>
      <c r="T192" s="14">
        <v>0.47983014861995699</v>
      </c>
      <c r="U192" s="14">
        <v>0.42462845010615702</v>
      </c>
      <c r="V192" s="14">
        <v>0.43723404255319098</v>
      </c>
      <c r="W192" s="14">
        <v>0.31740976645435198</v>
      </c>
      <c r="X192" s="14"/>
      <c r="Y192" s="14">
        <v>0.176220806794055</v>
      </c>
      <c r="Z192" s="14">
        <v>0.27600849256900201</v>
      </c>
      <c r="AA192" s="14">
        <v>0.49363057324840698</v>
      </c>
      <c r="AB192" s="5">
        <v>0</v>
      </c>
      <c r="AC192" s="5">
        <v>1</v>
      </c>
      <c r="AD192" s="5">
        <v>1</v>
      </c>
      <c r="AE192" s="5">
        <v>1</v>
      </c>
      <c r="AF192" s="5">
        <v>1</v>
      </c>
      <c r="AG192" s="5">
        <v>0</v>
      </c>
      <c r="AH192" s="5">
        <v>0</v>
      </c>
      <c r="AI192" s="5">
        <v>0</v>
      </c>
      <c r="AJ192" s="5">
        <v>0</v>
      </c>
      <c r="AK192" s="5">
        <v>1</v>
      </c>
      <c r="AL192" s="5">
        <v>5</v>
      </c>
    </row>
    <row r="193" spans="1:38" x14ac:dyDescent="0.3">
      <c r="A193" s="3">
        <v>1944715</v>
      </c>
      <c r="B193" s="3" t="s">
        <v>2118</v>
      </c>
      <c r="C193" s="3" t="s">
        <v>2119</v>
      </c>
      <c r="D193" s="3" t="s">
        <v>514</v>
      </c>
      <c r="E193" s="10">
        <v>363</v>
      </c>
      <c r="F193" s="11" t="s">
        <v>1493</v>
      </c>
      <c r="G193" s="12" t="s">
        <v>1494</v>
      </c>
      <c r="H193" s="13">
        <v>76538</v>
      </c>
      <c r="I193" s="12">
        <v>3.3000000000000002E-2</v>
      </c>
      <c r="J193" s="12">
        <v>9.8360655737704902E-2</v>
      </c>
      <c r="K193" s="12">
        <v>3.2786885245901599E-2</v>
      </c>
      <c r="L193" s="12">
        <v>0.10099999999999899</v>
      </c>
      <c r="M193" s="12">
        <v>0.36699999999999999</v>
      </c>
      <c r="N193" s="12">
        <v>-5.46875E-2</v>
      </c>
      <c r="O193" s="12">
        <v>0.55918367346938702</v>
      </c>
      <c r="P193" s="12">
        <v>8.9552238805970102E-2</v>
      </c>
      <c r="Q193" s="12">
        <v>0.13114754098360601</v>
      </c>
      <c r="R193" s="14">
        <v>0.717439293598234</v>
      </c>
      <c r="S193" s="14">
        <v>0.11464968152866201</v>
      </c>
      <c r="T193" s="14">
        <v>0.52866242038216504</v>
      </c>
      <c r="U193" s="14">
        <v>0.450106157112526</v>
      </c>
      <c r="V193" s="14">
        <v>0.94787234042553103</v>
      </c>
      <c r="W193" s="14">
        <v>0.57537154989384198</v>
      </c>
      <c r="X193" s="14"/>
      <c r="Y193" s="14">
        <v>0.80042462845010598</v>
      </c>
      <c r="Z193" s="14">
        <v>0.46496815286624199</v>
      </c>
      <c r="AA193" s="14">
        <v>0.23885350318471299</v>
      </c>
      <c r="AB193" s="5">
        <v>0</v>
      </c>
      <c r="AC193" s="5">
        <v>0</v>
      </c>
      <c r="AD193" s="5">
        <v>1</v>
      </c>
      <c r="AE193" s="5">
        <v>1</v>
      </c>
      <c r="AF193" s="5">
        <v>2</v>
      </c>
      <c r="AG193" s="5">
        <v>1</v>
      </c>
      <c r="AH193" s="5">
        <v>1</v>
      </c>
      <c r="AI193" s="5">
        <v>2</v>
      </c>
      <c r="AJ193" s="5">
        <v>1</v>
      </c>
      <c r="AK193" s="5">
        <v>0</v>
      </c>
      <c r="AL193" s="5">
        <v>9</v>
      </c>
    </row>
    <row r="194" spans="1:38" x14ac:dyDescent="0.3">
      <c r="A194" s="3">
        <v>1957045</v>
      </c>
      <c r="B194" s="3" t="s">
        <v>2410</v>
      </c>
      <c r="C194" s="3" t="s">
        <v>2411</v>
      </c>
      <c r="D194" s="3" t="s">
        <v>659</v>
      </c>
      <c r="E194" s="10">
        <v>52</v>
      </c>
      <c r="F194" s="11" t="s">
        <v>1283</v>
      </c>
      <c r="G194" s="12" t="s">
        <v>1284</v>
      </c>
      <c r="H194" s="13">
        <v>56875</v>
      </c>
      <c r="I194" s="12">
        <v>0</v>
      </c>
      <c r="J194" s="12">
        <v>0</v>
      </c>
      <c r="K194" s="12">
        <v>0.15151515151515099</v>
      </c>
      <c r="L194" s="12">
        <v>0</v>
      </c>
      <c r="M194" s="12">
        <v>0.34100000000000003</v>
      </c>
      <c r="N194" s="12">
        <v>-0.10344827586206801</v>
      </c>
      <c r="O194" s="12">
        <v>0.291139240506329</v>
      </c>
      <c r="P194" s="12">
        <v>8.3333333333333301E-2</v>
      </c>
      <c r="Q194" s="12">
        <v>0.33333333333333298</v>
      </c>
      <c r="R194" s="14">
        <v>0.25607064017659997</v>
      </c>
      <c r="S194" s="14">
        <v>0</v>
      </c>
      <c r="T194" s="14">
        <v>0</v>
      </c>
      <c r="U194" s="14">
        <v>0.96709129511677205</v>
      </c>
      <c r="V194" s="14">
        <v>0</v>
      </c>
      <c r="W194" s="14">
        <v>0.44479830148619898</v>
      </c>
      <c r="X194" s="14"/>
      <c r="Y194" s="14">
        <v>9.0233545647558297E-2</v>
      </c>
      <c r="Z194" s="14">
        <v>0.42993630573248398</v>
      </c>
      <c r="AA194" s="14">
        <v>0.95966029723991497</v>
      </c>
      <c r="AB194" s="5">
        <v>2</v>
      </c>
      <c r="AC194" s="5">
        <v>0</v>
      </c>
      <c r="AD194" s="5">
        <v>0</v>
      </c>
      <c r="AE194" s="5">
        <v>2</v>
      </c>
      <c r="AF194" s="5">
        <v>0</v>
      </c>
      <c r="AG194" s="5">
        <v>1</v>
      </c>
      <c r="AH194" s="5">
        <v>2</v>
      </c>
      <c r="AI194" s="5">
        <v>0</v>
      </c>
      <c r="AJ194" s="5">
        <v>1</v>
      </c>
      <c r="AK194" s="5">
        <v>2</v>
      </c>
      <c r="AL194" s="5">
        <v>10</v>
      </c>
    </row>
    <row r="195" spans="1:38" x14ac:dyDescent="0.3">
      <c r="A195" s="3">
        <v>1906985</v>
      </c>
      <c r="B195" s="3" t="s">
        <v>1288</v>
      </c>
      <c r="C195" s="3" t="s">
        <v>1289</v>
      </c>
      <c r="D195" s="3" t="s">
        <v>128</v>
      </c>
      <c r="E195" s="10">
        <v>125</v>
      </c>
      <c r="F195" s="11" t="s">
        <v>1240</v>
      </c>
      <c r="G195" s="12" t="s">
        <v>1241</v>
      </c>
      <c r="H195" s="13">
        <v>78750</v>
      </c>
      <c r="I195" s="12">
        <v>4.0999999999999898E-2</v>
      </c>
      <c r="J195" s="12">
        <v>1.4925373134328301E-2</v>
      </c>
      <c r="K195" s="12">
        <v>2.9850746268656699E-2</v>
      </c>
      <c r="L195" s="12">
        <v>2.5000000000000001E-2</v>
      </c>
      <c r="M195" s="12">
        <v>0.20799999999999999</v>
      </c>
      <c r="N195" s="12">
        <v>-0.34895833333333298</v>
      </c>
      <c r="O195" s="12">
        <v>0.376470588235294</v>
      </c>
      <c r="P195" s="12">
        <v>0.16250000000000001</v>
      </c>
      <c r="Q195" s="12">
        <v>4.4776119402985003E-2</v>
      </c>
      <c r="R195" s="14">
        <v>0.75386313465783605</v>
      </c>
      <c r="S195" s="14">
        <v>0.15817409766454299</v>
      </c>
      <c r="T195" s="14">
        <v>8.4925690021231404E-2</v>
      </c>
      <c r="U195" s="14">
        <v>0.40127388535031799</v>
      </c>
      <c r="V195" s="14">
        <v>0.52978723404255301</v>
      </c>
      <c r="W195" s="14">
        <v>4.3524416135881101E-2</v>
      </c>
      <c r="X195" s="14"/>
      <c r="Y195" s="14">
        <v>0.24734607218683599</v>
      </c>
      <c r="Z195" s="14">
        <v>0.77070063694267499</v>
      </c>
      <c r="AA195" s="14">
        <v>4.1401273885350302E-2</v>
      </c>
      <c r="AB195" s="5">
        <v>0</v>
      </c>
      <c r="AC195" s="5">
        <v>0</v>
      </c>
      <c r="AD195" s="5">
        <v>0</v>
      </c>
      <c r="AE195" s="5">
        <v>1</v>
      </c>
      <c r="AF195" s="5">
        <v>1</v>
      </c>
      <c r="AG195" s="5">
        <v>0</v>
      </c>
      <c r="AH195" s="5">
        <v>2</v>
      </c>
      <c r="AI195" s="5">
        <v>0</v>
      </c>
      <c r="AJ195" s="5">
        <v>2</v>
      </c>
      <c r="AK195" s="5">
        <v>0</v>
      </c>
      <c r="AL195" s="5">
        <v>6</v>
      </c>
    </row>
    <row r="196" spans="1:38" x14ac:dyDescent="0.3">
      <c r="A196" s="3">
        <v>1956370</v>
      </c>
      <c r="B196" s="3" t="s">
        <v>2380</v>
      </c>
      <c r="C196" s="3" t="s">
        <v>2381</v>
      </c>
      <c r="D196" s="3" t="s">
        <v>644</v>
      </c>
      <c r="E196" s="10">
        <v>385</v>
      </c>
      <c r="F196" s="11" t="s">
        <v>1240</v>
      </c>
      <c r="G196" s="12" t="s">
        <v>1241</v>
      </c>
      <c r="H196" s="13">
        <v>50000</v>
      </c>
      <c r="I196" s="12">
        <v>0.17899999999999999</v>
      </c>
      <c r="J196" s="12">
        <v>6.9148936170212699E-2</v>
      </c>
      <c r="K196" s="12">
        <v>3.7234042553191397E-2</v>
      </c>
      <c r="L196" s="12">
        <v>2.79999999999999E-2</v>
      </c>
      <c r="M196" s="12">
        <v>0.36899999999999999</v>
      </c>
      <c r="N196" s="12">
        <v>-7.2289156626505993E-2</v>
      </c>
      <c r="O196" s="12">
        <v>0.46579804560260502</v>
      </c>
      <c r="P196" s="12">
        <v>0.16055045871559601</v>
      </c>
      <c r="Q196" s="12">
        <v>0.164893617021276</v>
      </c>
      <c r="R196" s="14">
        <v>0.115894039735099</v>
      </c>
      <c r="S196" s="14">
        <v>0.84607218683651797</v>
      </c>
      <c r="T196" s="14">
        <v>0.36730360934182499</v>
      </c>
      <c r="U196" s="14">
        <v>0.50106157112526495</v>
      </c>
      <c r="V196" s="14">
        <v>0.56595744680851001</v>
      </c>
      <c r="W196" s="14">
        <v>0.58598726114649602</v>
      </c>
      <c r="X196" s="14"/>
      <c r="Y196" s="14">
        <v>0.531847133757961</v>
      </c>
      <c r="Z196" s="14">
        <v>0.76433121019108197</v>
      </c>
      <c r="AA196" s="14">
        <v>0.41507430997876799</v>
      </c>
      <c r="AB196" s="5">
        <v>2</v>
      </c>
      <c r="AC196" s="5">
        <v>2</v>
      </c>
      <c r="AD196" s="5">
        <v>1</v>
      </c>
      <c r="AE196" s="5">
        <v>1</v>
      </c>
      <c r="AF196" s="5">
        <v>1</v>
      </c>
      <c r="AG196" s="5">
        <v>1</v>
      </c>
      <c r="AH196" s="5">
        <v>1</v>
      </c>
      <c r="AI196" s="5">
        <v>1</v>
      </c>
      <c r="AJ196" s="5">
        <v>2</v>
      </c>
      <c r="AK196" s="5">
        <v>1</v>
      </c>
      <c r="AL196" s="5">
        <v>13</v>
      </c>
    </row>
    <row r="197" spans="1:38" x14ac:dyDescent="0.3">
      <c r="A197" s="3">
        <v>1937425</v>
      </c>
      <c r="B197" s="3" t="s">
        <v>1956</v>
      </c>
      <c r="C197" s="3" t="s">
        <v>1957</v>
      </c>
      <c r="D197" s="3" t="s">
        <v>434</v>
      </c>
      <c r="E197" s="10">
        <v>860</v>
      </c>
      <c r="F197" s="11" t="s">
        <v>1019</v>
      </c>
      <c r="G197" s="12" t="s">
        <v>1020</v>
      </c>
      <c r="H197" s="13">
        <v>68750</v>
      </c>
      <c r="I197" s="12">
        <v>5.5999999999999897E-2</v>
      </c>
      <c r="J197" s="12">
        <v>3.8356164383561597E-2</v>
      </c>
      <c r="K197" s="12">
        <v>1.9178082191780799E-2</v>
      </c>
      <c r="L197" s="12">
        <v>2.8999999999999901E-2</v>
      </c>
      <c r="M197" s="12">
        <v>0.44500000000000001</v>
      </c>
      <c r="N197" s="12">
        <v>1.7751479289940801E-2</v>
      </c>
      <c r="O197" s="12">
        <v>0.42255892255892202</v>
      </c>
      <c r="P197" s="12">
        <v>6.4102564102564097E-2</v>
      </c>
      <c r="Q197" s="12">
        <v>0.2</v>
      </c>
      <c r="R197" s="14">
        <v>0.55298013245033095</v>
      </c>
      <c r="S197" s="14">
        <v>0.25053078556263197</v>
      </c>
      <c r="T197" s="14">
        <v>0.186836518046709</v>
      </c>
      <c r="U197" s="14">
        <v>0.27176220806793999</v>
      </c>
      <c r="V197" s="14">
        <v>0.58191489361702098</v>
      </c>
      <c r="W197" s="14">
        <v>0.83651804670912899</v>
      </c>
      <c r="X197" s="14"/>
      <c r="Y197" s="14">
        <v>0.37898089171974503</v>
      </c>
      <c r="Z197" s="14">
        <v>0.337579617834394</v>
      </c>
      <c r="AA197" s="14">
        <v>0.58598726114649602</v>
      </c>
      <c r="AB197" s="5">
        <v>1</v>
      </c>
      <c r="AC197" s="5">
        <v>0</v>
      </c>
      <c r="AD197" s="5">
        <v>0</v>
      </c>
      <c r="AE197" s="5">
        <v>0</v>
      </c>
      <c r="AF197" s="5">
        <v>1</v>
      </c>
      <c r="AG197" s="5">
        <v>2</v>
      </c>
      <c r="AH197" s="5">
        <v>0</v>
      </c>
      <c r="AI197" s="5">
        <v>1</v>
      </c>
      <c r="AJ197" s="5">
        <v>1</v>
      </c>
      <c r="AK197" s="5">
        <v>1</v>
      </c>
      <c r="AL197" s="5">
        <v>7</v>
      </c>
    </row>
    <row r="198" spans="1:38" x14ac:dyDescent="0.3">
      <c r="A198" s="3">
        <v>1960555</v>
      </c>
      <c r="B198" s="3" t="s">
        <v>2472</v>
      </c>
      <c r="C198" s="3" t="s">
        <v>2473</v>
      </c>
      <c r="D198" s="3" t="s">
        <v>690</v>
      </c>
      <c r="E198" s="10">
        <v>34</v>
      </c>
      <c r="F198" s="11" t="s">
        <v>1019</v>
      </c>
      <c r="G198" s="12" t="s">
        <v>1020</v>
      </c>
      <c r="H198" s="13" t="s">
        <v>3083</v>
      </c>
      <c r="I198" s="12">
        <v>0.04</v>
      </c>
      <c r="J198" s="12">
        <v>0</v>
      </c>
      <c r="K198" s="12">
        <v>0</v>
      </c>
      <c r="L198" s="12">
        <v>0</v>
      </c>
      <c r="M198" s="12">
        <v>0.29199999999999998</v>
      </c>
      <c r="N198" s="12">
        <v>-0.209302325581395</v>
      </c>
      <c r="O198" s="12">
        <v>0.33333333333333298</v>
      </c>
      <c r="P198" s="12">
        <v>0</v>
      </c>
      <c r="Q198" s="12">
        <v>0</v>
      </c>
      <c r="R198" s="14">
        <v>0</v>
      </c>
      <c r="S198" s="14">
        <v>0.14968152866241999</v>
      </c>
      <c r="T198" s="14">
        <v>0</v>
      </c>
      <c r="U198" s="14">
        <v>0</v>
      </c>
      <c r="V198" s="14">
        <v>0</v>
      </c>
      <c r="W198" s="14">
        <v>0.24628450106157099</v>
      </c>
      <c r="X198" s="14"/>
      <c r="Y198" s="14">
        <v>0.14861995753715401</v>
      </c>
      <c r="Z198" s="14">
        <v>0</v>
      </c>
      <c r="AA198" s="14">
        <v>0</v>
      </c>
      <c r="AB198" s="5">
        <v>2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2</v>
      </c>
      <c r="AI198" s="5">
        <v>0</v>
      </c>
      <c r="AJ198" s="5">
        <v>0</v>
      </c>
      <c r="AK198" s="5">
        <v>0</v>
      </c>
      <c r="AL198" s="5">
        <v>4</v>
      </c>
    </row>
    <row r="199" spans="1:38" x14ac:dyDescent="0.3">
      <c r="A199" s="3">
        <v>1985305</v>
      </c>
      <c r="B199" s="3" t="s">
        <v>3010</v>
      </c>
      <c r="C199" s="3" t="s">
        <v>3011</v>
      </c>
      <c r="D199" s="3" t="s">
        <v>958</v>
      </c>
      <c r="E199" s="10">
        <v>100</v>
      </c>
      <c r="F199" s="11" t="s">
        <v>1019</v>
      </c>
      <c r="G199" s="12" t="s">
        <v>1020</v>
      </c>
      <c r="H199" s="13">
        <v>92813</v>
      </c>
      <c r="I199" s="12">
        <v>2.4E-2</v>
      </c>
      <c r="J199" s="12">
        <v>7.8125E-2</v>
      </c>
      <c r="K199" s="12">
        <v>3.125E-2</v>
      </c>
      <c r="L199" s="12">
        <v>1.2E-2</v>
      </c>
      <c r="M199" s="12">
        <v>0.317</v>
      </c>
      <c r="N199" s="12">
        <v>-0.32885906040268398</v>
      </c>
      <c r="O199" s="12">
        <v>0.34399999999999997</v>
      </c>
      <c r="P199" s="12">
        <v>0.157894736842105</v>
      </c>
      <c r="Q199" s="12">
        <v>6.25E-2</v>
      </c>
      <c r="R199" s="14">
        <v>0.89624724061810102</v>
      </c>
      <c r="S199" s="14">
        <v>7.4309978768577395E-2</v>
      </c>
      <c r="T199" s="14">
        <v>0.420382165605095</v>
      </c>
      <c r="U199" s="14">
        <v>0.41719745222929899</v>
      </c>
      <c r="V199" s="14">
        <v>0.33510638297872303</v>
      </c>
      <c r="W199" s="14">
        <v>0.34288747346072102</v>
      </c>
      <c r="X199" s="14"/>
      <c r="Y199" s="14">
        <v>0.16772823779193199</v>
      </c>
      <c r="Z199" s="14">
        <v>0.75477707006369399</v>
      </c>
      <c r="AA199" s="14">
        <v>5.6263269639065798E-2</v>
      </c>
      <c r="AB199" s="5">
        <v>0</v>
      </c>
      <c r="AC199" s="5">
        <v>0</v>
      </c>
      <c r="AD199" s="5">
        <v>1</v>
      </c>
      <c r="AE199" s="5">
        <v>1</v>
      </c>
      <c r="AF199" s="5">
        <v>1</v>
      </c>
      <c r="AG199" s="5">
        <v>1</v>
      </c>
      <c r="AH199" s="5">
        <v>2</v>
      </c>
      <c r="AI199" s="5">
        <v>0</v>
      </c>
      <c r="AJ199" s="5">
        <v>2</v>
      </c>
      <c r="AK199" s="5">
        <v>0</v>
      </c>
      <c r="AL199" s="5">
        <v>8</v>
      </c>
    </row>
    <row r="200" spans="1:38" x14ac:dyDescent="0.3">
      <c r="A200" s="3">
        <v>1913125</v>
      </c>
      <c r="B200" s="3" t="s">
        <v>1428</v>
      </c>
      <c r="C200" s="3" t="s">
        <v>1429</v>
      </c>
      <c r="D200" s="3" t="s">
        <v>187</v>
      </c>
      <c r="E200" s="10">
        <v>139</v>
      </c>
      <c r="F200" s="11" t="s">
        <v>1430</v>
      </c>
      <c r="G200" s="12" t="s">
        <v>1431</v>
      </c>
      <c r="H200" s="13">
        <v>63438</v>
      </c>
      <c r="I200" s="12">
        <v>9.2999999999999999E-2</v>
      </c>
      <c r="J200" s="12">
        <v>7.69230769230769E-2</v>
      </c>
      <c r="K200" s="12">
        <v>0</v>
      </c>
      <c r="L200" s="12">
        <v>2.3E-2</v>
      </c>
      <c r="M200" s="12">
        <v>0.31</v>
      </c>
      <c r="N200" s="12">
        <v>9.4488188976377896E-2</v>
      </c>
      <c r="O200" s="12">
        <v>0.40404040404040398</v>
      </c>
      <c r="P200" s="12">
        <v>0.21794871794871701</v>
      </c>
      <c r="Q200" s="12">
        <v>6.15384615384615E-2</v>
      </c>
      <c r="R200" s="14">
        <v>0.42825607064017601</v>
      </c>
      <c r="S200" s="14">
        <v>0.48832271762208002</v>
      </c>
      <c r="T200" s="14">
        <v>0.40870488322717602</v>
      </c>
      <c r="U200" s="14">
        <v>0</v>
      </c>
      <c r="V200" s="14">
        <v>0.49680851063829701</v>
      </c>
      <c r="W200" s="14">
        <v>0.30997876857749401</v>
      </c>
      <c r="X200" s="14"/>
      <c r="Y200" s="14">
        <v>0.31740976645435198</v>
      </c>
      <c r="Z200" s="14">
        <v>0.870488322717622</v>
      </c>
      <c r="AA200" s="14">
        <v>5.5201698513800398E-2</v>
      </c>
      <c r="AB200" s="5">
        <v>1</v>
      </c>
      <c r="AC200" s="5">
        <v>1</v>
      </c>
      <c r="AD200" s="5">
        <v>1</v>
      </c>
      <c r="AE200" s="5">
        <v>0</v>
      </c>
      <c r="AF200" s="5">
        <v>1</v>
      </c>
      <c r="AG200" s="5">
        <v>0</v>
      </c>
      <c r="AH200" s="5">
        <v>0</v>
      </c>
      <c r="AI200" s="5">
        <v>0</v>
      </c>
      <c r="AJ200" s="5">
        <v>2</v>
      </c>
      <c r="AK200" s="5">
        <v>0</v>
      </c>
      <c r="AL200" s="5">
        <v>6</v>
      </c>
    </row>
    <row r="201" spans="1:38" x14ac:dyDescent="0.3">
      <c r="A201" s="3">
        <v>1925095</v>
      </c>
      <c r="B201" s="3" t="s">
        <v>1700</v>
      </c>
      <c r="C201" s="3" t="s">
        <v>1701</v>
      </c>
      <c r="D201" s="3" t="s">
        <v>310</v>
      </c>
      <c r="E201" s="10">
        <v>505</v>
      </c>
      <c r="F201" s="11" t="s">
        <v>1430</v>
      </c>
      <c r="G201" s="12" t="s">
        <v>1431</v>
      </c>
      <c r="H201" s="13">
        <v>44375</v>
      </c>
      <c r="I201" s="12">
        <v>0.188</v>
      </c>
      <c r="J201" s="12">
        <v>0.17627118644067699</v>
      </c>
      <c r="K201" s="12">
        <v>5.0847457627118599E-2</v>
      </c>
      <c r="L201" s="12">
        <v>1.39999999999999E-2</v>
      </c>
      <c r="M201" s="12">
        <v>0.47899999999999998</v>
      </c>
      <c r="N201" s="12">
        <v>-7.5091575091575005E-2</v>
      </c>
      <c r="O201" s="12">
        <v>0.625882352941176</v>
      </c>
      <c r="P201" s="12">
        <v>0.16023738872403501</v>
      </c>
      <c r="Q201" s="12">
        <v>0.32881355932203299</v>
      </c>
      <c r="R201" s="14">
        <v>4.8565121412803502E-2</v>
      </c>
      <c r="S201" s="14">
        <v>0.86305732484076403</v>
      </c>
      <c r="T201" s="14">
        <v>0.85774946921443695</v>
      </c>
      <c r="U201" s="14">
        <v>0.65817409766454305</v>
      </c>
      <c r="V201" s="14">
        <v>0.35957446808510601</v>
      </c>
      <c r="W201" s="14">
        <v>0.89065817409766401</v>
      </c>
      <c r="X201" s="14"/>
      <c r="Y201" s="14">
        <v>0.91401273885350298</v>
      </c>
      <c r="Z201" s="14">
        <v>0.76220806794055196</v>
      </c>
      <c r="AA201" s="14">
        <v>0.95329087048832195</v>
      </c>
      <c r="AB201" s="5">
        <v>2</v>
      </c>
      <c r="AC201" s="5">
        <v>2</v>
      </c>
      <c r="AD201" s="5">
        <v>2</v>
      </c>
      <c r="AE201" s="5">
        <v>1</v>
      </c>
      <c r="AF201" s="5">
        <v>1</v>
      </c>
      <c r="AG201" s="5">
        <v>2</v>
      </c>
      <c r="AH201" s="5">
        <v>2</v>
      </c>
      <c r="AI201" s="5">
        <v>2</v>
      </c>
      <c r="AJ201" s="5">
        <v>2</v>
      </c>
      <c r="AK201" s="5">
        <v>2</v>
      </c>
      <c r="AL201" s="5">
        <v>18</v>
      </c>
    </row>
    <row r="202" spans="1:38" x14ac:dyDescent="0.3">
      <c r="A202" s="3">
        <v>1982380</v>
      </c>
      <c r="B202" s="3" t="s">
        <v>2942</v>
      </c>
      <c r="C202" s="3" t="s">
        <v>2943</v>
      </c>
      <c r="D202" s="3" t="s">
        <v>925</v>
      </c>
      <c r="E202" s="10">
        <v>209</v>
      </c>
      <c r="F202" s="11" t="s">
        <v>186</v>
      </c>
      <c r="G202" s="12" t="s">
        <v>1178</v>
      </c>
      <c r="H202" s="13">
        <v>46979</v>
      </c>
      <c r="I202" s="12">
        <v>9.4E-2</v>
      </c>
      <c r="J202" s="12">
        <v>6.4516129032257993E-2</v>
      </c>
      <c r="K202" s="12">
        <v>0</v>
      </c>
      <c r="L202" s="12">
        <v>0.13800000000000001</v>
      </c>
      <c r="M202" s="12">
        <v>0.35099999999999998</v>
      </c>
      <c r="N202" s="12">
        <v>-0.157258064516129</v>
      </c>
      <c r="O202" s="12">
        <v>0.66447368421052599</v>
      </c>
      <c r="P202" s="12">
        <v>0.26190476190476097</v>
      </c>
      <c r="Q202" s="12">
        <v>8.6021505376343996E-2</v>
      </c>
      <c r="R202" s="14">
        <v>7.6158940397350994E-2</v>
      </c>
      <c r="S202" s="14">
        <v>0.49787685774946899</v>
      </c>
      <c r="T202" s="14">
        <v>0.33439490445859799</v>
      </c>
      <c r="U202" s="14">
        <v>0</v>
      </c>
      <c r="V202" s="14">
        <v>0.96702127659574399</v>
      </c>
      <c r="W202" s="14">
        <v>0.498938428874734</v>
      </c>
      <c r="X202" s="14"/>
      <c r="Y202" s="14">
        <v>0.952229299363057</v>
      </c>
      <c r="Z202" s="14">
        <v>0.920382165605095</v>
      </c>
      <c r="AA202" s="14">
        <v>9.6602972399150694E-2</v>
      </c>
      <c r="AB202" s="5">
        <v>2</v>
      </c>
      <c r="AC202" s="5">
        <v>1</v>
      </c>
      <c r="AD202" s="5">
        <v>1</v>
      </c>
      <c r="AE202" s="5">
        <v>0</v>
      </c>
      <c r="AF202" s="5">
        <v>2</v>
      </c>
      <c r="AG202" s="5">
        <v>1</v>
      </c>
      <c r="AH202" s="5">
        <v>2</v>
      </c>
      <c r="AI202" s="5">
        <v>2</v>
      </c>
      <c r="AJ202" s="5">
        <v>2</v>
      </c>
      <c r="AK202" s="5">
        <v>0</v>
      </c>
      <c r="AL202" s="5">
        <v>13</v>
      </c>
    </row>
    <row r="203" spans="1:38" x14ac:dyDescent="0.3">
      <c r="A203" s="3">
        <v>1974505</v>
      </c>
      <c r="B203" s="3" t="s">
        <v>2764</v>
      </c>
      <c r="C203" s="3" t="s">
        <v>2765</v>
      </c>
      <c r="D203" s="3" t="s">
        <v>836</v>
      </c>
      <c r="E203" s="10">
        <v>143</v>
      </c>
      <c r="F203" s="11" t="s">
        <v>1109</v>
      </c>
      <c r="G203" s="12" t="s">
        <v>1110</v>
      </c>
      <c r="H203" s="13">
        <v>53750</v>
      </c>
      <c r="I203" s="12">
        <v>0.28000000000000003</v>
      </c>
      <c r="J203" s="12">
        <v>8.3333333333333301E-2</v>
      </c>
      <c r="K203" s="12">
        <v>0</v>
      </c>
      <c r="L203" s="12">
        <v>0</v>
      </c>
      <c r="M203" s="12">
        <v>0.56599999999999995</v>
      </c>
      <c r="N203" s="12">
        <v>-6.9444444444444397E-3</v>
      </c>
      <c r="O203" s="12">
        <v>0.59090909090909005</v>
      </c>
      <c r="P203" s="12">
        <v>0.23529411764705799</v>
      </c>
      <c r="Q203" s="12">
        <v>0.35</v>
      </c>
      <c r="R203" s="14">
        <v>0.18874172185430399</v>
      </c>
      <c r="S203" s="14">
        <v>0.96178343949044498</v>
      </c>
      <c r="T203" s="14">
        <v>0.45329087048832201</v>
      </c>
      <c r="U203" s="14">
        <v>0</v>
      </c>
      <c r="V203" s="14">
        <v>0</v>
      </c>
      <c r="W203" s="14">
        <v>0.95753715498938397</v>
      </c>
      <c r="X203" s="14"/>
      <c r="Y203" s="14">
        <v>0.86199575371549897</v>
      </c>
      <c r="Z203" s="14">
        <v>0.89490445859872603</v>
      </c>
      <c r="AA203" s="14">
        <v>0.96921443736730295</v>
      </c>
      <c r="AB203" s="5">
        <v>2</v>
      </c>
      <c r="AC203" s="5">
        <v>2</v>
      </c>
      <c r="AD203" s="5">
        <v>1</v>
      </c>
      <c r="AE203" s="5">
        <v>0</v>
      </c>
      <c r="AF203" s="5">
        <v>0</v>
      </c>
      <c r="AG203" s="5">
        <v>2</v>
      </c>
      <c r="AH203" s="5">
        <v>1</v>
      </c>
      <c r="AI203" s="5">
        <v>2</v>
      </c>
      <c r="AJ203" s="5">
        <v>2</v>
      </c>
      <c r="AK203" s="5">
        <v>2</v>
      </c>
      <c r="AL203" s="5">
        <v>14</v>
      </c>
    </row>
    <row r="204" spans="1:38" x14ac:dyDescent="0.3">
      <c r="A204" s="3">
        <v>1965910</v>
      </c>
      <c r="B204" s="3" t="s">
        <v>2586</v>
      </c>
      <c r="C204" s="3" t="s">
        <v>2587</v>
      </c>
      <c r="D204" s="3" t="s">
        <v>747</v>
      </c>
      <c r="E204" s="10">
        <v>845</v>
      </c>
      <c r="F204" s="11" t="s">
        <v>1599</v>
      </c>
      <c r="G204" s="12" t="s">
        <v>1600</v>
      </c>
      <c r="H204" s="13">
        <v>86103</v>
      </c>
      <c r="I204" s="12">
        <v>5.2999999999999999E-2</v>
      </c>
      <c r="J204" s="12">
        <v>9.4462540716612295E-2</v>
      </c>
      <c r="K204" s="12">
        <v>5.2117263843648197E-2</v>
      </c>
      <c r="L204" s="12">
        <v>0.01</v>
      </c>
      <c r="M204" s="12">
        <v>0.27899999999999903</v>
      </c>
      <c r="N204" s="12">
        <v>4.5792079207920701E-2</v>
      </c>
      <c r="O204" s="12">
        <v>0.372509960159362</v>
      </c>
      <c r="P204" s="12">
        <v>5.6782334384858003E-2</v>
      </c>
      <c r="Q204" s="12">
        <v>7.4918566775244305E-2</v>
      </c>
      <c r="R204" s="14">
        <v>0.84547461368653398</v>
      </c>
      <c r="S204" s="14">
        <v>0.22929936305732401</v>
      </c>
      <c r="T204" s="14">
        <v>0.51273885350318404</v>
      </c>
      <c r="U204" s="14">
        <v>0.66772823779193202</v>
      </c>
      <c r="V204" s="14">
        <v>0.3</v>
      </c>
      <c r="W204" s="14">
        <v>0.19639065817409701</v>
      </c>
      <c r="X204" s="14"/>
      <c r="Y204" s="14">
        <v>0.23779193205944699</v>
      </c>
      <c r="Z204" s="14">
        <v>0.290870488322717</v>
      </c>
      <c r="AA204" s="14">
        <v>8.0679405520169806E-2</v>
      </c>
      <c r="AB204" s="5">
        <v>0</v>
      </c>
      <c r="AC204" s="5">
        <v>0</v>
      </c>
      <c r="AD204" s="5">
        <v>1</v>
      </c>
      <c r="AE204" s="5">
        <v>1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2</v>
      </c>
    </row>
    <row r="205" spans="1:38" x14ac:dyDescent="0.3">
      <c r="A205" s="3">
        <v>1905140</v>
      </c>
      <c r="B205" s="3" t="s">
        <v>1231</v>
      </c>
      <c r="C205" s="3" t="s">
        <v>1232</v>
      </c>
      <c r="D205" s="3" t="s">
        <v>109</v>
      </c>
      <c r="E205" s="10">
        <v>161</v>
      </c>
      <c r="F205" s="11" t="s">
        <v>1233</v>
      </c>
      <c r="G205" s="12" t="s">
        <v>1234</v>
      </c>
      <c r="H205" s="13">
        <v>80000</v>
      </c>
      <c r="I205" s="12">
        <v>8.0000000000000002E-3</v>
      </c>
      <c r="J205" s="12">
        <v>1.47058823529411E-2</v>
      </c>
      <c r="K205" s="12">
        <v>0</v>
      </c>
      <c r="L205" s="12">
        <v>0</v>
      </c>
      <c r="M205" s="12">
        <v>0.218999999999999</v>
      </c>
      <c r="N205" s="12">
        <v>-0.15706806282722499</v>
      </c>
      <c r="O205" s="12">
        <v>0.57471264367816</v>
      </c>
      <c r="P205" s="12">
        <v>0.21839080459770099</v>
      </c>
      <c r="Q205" s="12">
        <v>8.8235294117646995E-2</v>
      </c>
      <c r="R205" s="14">
        <v>0.77373068432670999</v>
      </c>
      <c r="S205" s="14">
        <v>3.6093418259023298E-2</v>
      </c>
      <c r="T205" s="14">
        <v>8.3864118895965997E-2</v>
      </c>
      <c r="U205" s="14">
        <v>0</v>
      </c>
      <c r="V205" s="14">
        <v>0</v>
      </c>
      <c r="W205" s="14">
        <v>5.6263269639065798E-2</v>
      </c>
      <c r="X205" s="14"/>
      <c r="Y205" s="14">
        <v>0.83014861995753697</v>
      </c>
      <c r="Z205" s="14">
        <v>0.87154989384288695</v>
      </c>
      <c r="AA205" s="14">
        <v>0.101910828025477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2</v>
      </c>
      <c r="AI205" s="5">
        <v>2</v>
      </c>
      <c r="AJ205" s="5">
        <v>2</v>
      </c>
      <c r="AK205" s="5">
        <v>0</v>
      </c>
      <c r="AL205" s="5">
        <v>6</v>
      </c>
    </row>
    <row r="206" spans="1:38" x14ac:dyDescent="0.3">
      <c r="A206" s="3">
        <v>1936705</v>
      </c>
      <c r="B206" s="3" t="s">
        <v>1942</v>
      </c>
      <c r="C206" s="3" t="s">
        <v>1943</v>
      </c>
      <c r="D206" s="3" t="s">
        <v>427</v>
      </c>
      <c r="E206" s="10">
        <v>269</v>
      </c>
      <c r="F206" s="11" t="s">
        <v>1233</v>
      </c>
      <c r="G206" s="12" t="s">
        <v>1234</v>
      </c>
      <c r="H206" s="13">
        <v>72788</v>
      </c>
      <c r="I206" s="12">
        <v>0.154</v>
      </c>
      <c r="J206" s="12">
        <v>5.1094890510948898E-2</v>
      </c>
      <c r="K206" s="12">
        <v>7.2992700729926996E-3</v>
      </c>
      <c r="L206" s="12">
        <v>0.128</v>
      </c>
      <c r="M206" s="12">
        <v>0.26300000000000001</v>
      </c>
      <c r="N206" s="12">
        <v>-4.6099290780141799E-2</v>
      </c>
      <c r="O206" s="12">
        <v>0.40888888888888802</v>
      </c>
      <c r="P206" s="12">
        <v>7.4324324324324301E-2</v>
      </c>
      <c r="Q206" s="12">
        <v>0.13868613138686101</v>
      </c>
      <c r="R206" s="14">
        <v>0.63907284768211903</v>
      </c>
      <c r="S206" s="14">
        <v>0.79193205944798295</v>
      </c>
      <c r="T206" s="14">
        <v>0.242038216560509</v>
      </c>
      <c r="U206" s="14">
        <v>0.153927813163481</v>
      </c>
      <c r="V206" s="14">
        <v>0.963829787234042</v>
      </c>
      <c r="W206" s="14">
        <v>0.14118895966029699</v>
      </c>
      <c r="X206" s="14"/>
      <c r="Y206" s="14">
        <v>0.33333333333333298</v>
      </c>
      <c r="Z206" s="14">
        <v>0.38110403397027598</v>
      </c>
      <c r="AA206" s="14">
        <v>0.272823779193205</v>
      </c>
      <c r="AB206" s="5">
        <v>1</v>
      </c>
      <c r="AC206" s="5">
        <v>2</v>
      </c>
      <c r="AD206" s="5">
        <v>0</v>
      </c>
      <c r="AE206" s="5">
        <v>0</v>
      </c>
      <c r="AF206" s="5">
        <v>2</v>
      </c>
      <c r="AG206" s="5">
        <v>0</v>
      </c>
      <c r="AH206" s="5">
        <v>1</v>
      </c>
      <c r="AI206" s="5">
        <v>1</v>
      </c>
      <c r="AJ206" s="5">
        <v>1</v>
      </c>
      <c r="AK206" s="5">
        <v>0</v>
      </c>
      <c r="AL206" s="5">
        <v>8</v>
      </c>
    </row>
    <row r="207" spans="1:38" x14ac:dyDescent="0.3">
      <c r="A207" s="3">
        <v>1960915</v>
      </c>
      <c r="B207" s="3" t="s">
        <v>2482</v>
      </c>
      <c r="C207" s="3" t="s">
        <v>2483</v>
      </c>
      <c r="D207" s="3" t="s">
        <v>695</v>
      </c>
      <c r="E207" s="10">
        <v>183</v>
      </c>
      <c r="F207" s="11" t="s">
        <v>453</v>
      </c>
      <c r="G207" s="12" t="s">
        <v>1216</v>
      </c>
      <c r="H207" s="13">
        <v>51500</v>
      </c>
      <c r="I207" s="12">
        <v>6.9999999999999897E-3</v>
      </c>
      <c r="J207" s="12">
        <v>0.226190476190476</v>
      </c>
      <c r="K207" s="12">
        <v>4.7619047619047603E-2</v>
      </c>
      <c r="L207" s="12">
        <v>0.19399999999999901</v>
      </c>
      <c r="M207" s="12">
        <v>0.35599999999999998</v>
      </c>
      <c r="N207" s="12">
        <v>-0.10294117647058799</v>
      </c>
      <c r="O207" s="12">
        <v>0.48780487804877998</v>
      </c>
      <c r="P207" s="12">
        <v>7.8651685393258397E-2</v>
      </c>
      <c r="Q207" s="12">
        <v>0.29166666666666602</v>
      </c>
      <c r="R207" s="14">
        <v>0.146799116997792</v>
      </c>
      <c r="S207" s="14">
        <v>3.3970276008492499E-2</v>
      </c>
      <c r="T207" s="14">
        <v>0.936305732484076</v>
      </c>
      <c r="U207" s="14">
        <v>0.62420382165605004</v>
      </c>
      <c r="V207" s="14">
        <v>0.98936170212765895</v>
      </c>
      <c r="W207" s="14">
        <v>0.52123142250530696</v>
      </c>
      <c r="X207" s="14"/>
      <c r="Y207" s="14">
        <v>0.60828025477707004</v>
      </c>
      <c r="Z207" s="14">
        <v>0.404458598726114</v>
      </c>
      <c r="AA207" s="14">
        <v>0.90339702760084895</v>
      </c>
      <c r="AB207" s="5">
        <v>2</v>
      </c>
      <c r="AC207" s="5">
        <v>0</v>
      </c>
      <c r="AD207" s="5">
        <v>2</v>
      </c>
      <c r="AE207" s="5">
        <v>1</v>
      </c>
      <c r="AF207" s="5">
        <v>2</v>
      </c>
      <c r="AG207" s="5">
        <v>1</v>
      </c>
      <c r="AH207" s="5">
        <v>2</v>
      </c>
      <c r="AI207" s="5">
        <v>1</v>
      </c>
      <c r="AJ207" s="5">
        <v>1</v>
      </c>
      <c r="AK207" s="5">
        <v>2</v>
      </c>
      <c r="AL207" s="5">
        <v>14</v>
      </c>
    </row>
    <row r="208" spans="1:38" x14ac:dyDescent="0.3">
      <c r="A208" s="3">
        <v>1914925</v>
      </c>
      <c r="B208" s="3" t="s">
        <v>1476</v>
      </c>
      <c r="C208" s="3" t="s">
        <v>1477</v>
      </c>
      <c r="D208" s="3" t="s">
        <v>206</v>
      </c>
      <c r="E208" s="10">
        <v>701</v>
      </c>
      <c r="F208" s="11" t="s">
        <v>1057</v>
      </c>
      <c r="G208" s="12" t="s">
        <v>1058</v>
      </c>
      <c r="H208" s="13">
        <v>76250</v>
      </c>
      <c r="I208" s="12">
        <v>2.7E-2</v>
      </c>
      <c r="J208" s="12">
        <v>1.8808777429466999E-2</v>
      </c>
      <c r="K208" s="12">
        <v>6.2695924764890202E-3</v>
      </c>
      <c r="L208" s="12">
        <v>1.7000000000000001E-2</v>
      </c>
      <c r="M208" s="12">
        <v>0.27399999999999902</v>
      </c>
      <c r="N208" s="12">
        <v>6.5349544072948296E-2</v>
      </c>
      <c r="O208" s="12">
        <v>0.39085239085238999</v>
      </c>
      <c r="P208" s="12">
        <v>0.248648648648648</v>
      </c>
      <c r="Q208" s="12">
        <v>0.115987460815047</v>
      </c>
      <c r="R208" s="14">
        <v>0.70971302428256</v>
      </c>
      <c r="S208" s="14">
        <v>9.1295116772823703E-2</v>
      </c>
      <c r="T208" s="14">
        <v>9.76645435244161E-2</v>
      </c>
      <c r="U208" s="14">
        <v>0.145435244161358</v>
      </c>
      <c r="V208" s="14">
        <v>0.40531914893616999</v>
      </c>
      <c r="W208" s="14">
        <v>0.18152866242038199</v>
      </c>
      <c r="X208" s="14"/>
      <c r="Y208" s="14">
        <v>0.28131634819532902</v>
      </c>
      <c r="Z208" s="14">
        <v>0.91613588110403399</v>
      </c>
      <c r="AA208" s="14">
        <v>0.17303609341825901</v>
      </c>
      <c r="AB208" s="5">
        <v>0</v>
      </c>
      <c r="AC208" s="5">
        <v>0</v>
      </c>
      <c r="AD208" s="5">
        <v>0</v>
      </c>
      <c r="AE208" s="5">
        <v>0</v>
      </c>
      <c r="AF208" s="5">
        <v>1</v>
      </c>
      <c r="AG208" s="5">
        <v>0</v>
      </c>
      <c r="AH208" s="5">
        <v>0</v>
      </c>
      <c r="AI208" s="5">
        <v>0</v>
      </c>
      <c r="AJ208" s="5">
        <v>2</v>
      </c>
      <c r="AK208" s="5">
        <v>0</v>
      </c>
      <c r="AL208" s="5">
        <v>3</v>
      </c>
    </row>
    <row r="209" spans="1:38" x14ac:dyDescent="0.3">
      <c r="A209" s="3">
        <v>1945615</v>
      </c>
      <c r="B209" s="3" t="s">
        <v>2136</v>
      </c>
      <c r="C209" s="3" t="s">
        <v>2137</v>
      </c>
      <c r="D209" s="3" t="s">
        <v>523</v>
      </c>
      <c r="E209" s="10">
        <v>2223</v>
      </c>
      <c r="F209" s="11" t="s">
        <v>1057</v>
      </c>
      <c r="G209" s="12" t="s">
        <v>1058</v>
      </c>
      <c r="H209" s="13">
        <v>93906</v>
      </c>
      <c r="I209" s="12">
        <v>4.3999999999999997E-2</v>
      </c>
      <c r="J209" s="12">
        <v>7.2483221476509999E-2</v>
      </c>
      <c r="K209" s="12">
        <v>1.74496644295302E-2</v>
      </c>
      <c r="L209" s="12">
        <v>1.9E-2</v>
      </c>
      <c r="M209" s="12">
        <v>0.27</v>
      </c>
      <c r="N209" s="12">
        <v>3.76394052044609E-2</v>
      </c>
      <c r="O209" s="12">
        <v>0.353195164075993</v>
      </c>
      <c r="P209" s="12">
        <v>2.9947916666666598E-2</v>
      </c>
      <c r="Q209" s="12">
        <v>0.15033557046979801</v>
      </c>
      <c r="R209" s="14">
        <v>0.90397350993377401</v>
      </c>
      <c r="S209" s="14">
        <v>0.17409766454352399</v>
      </c>
      <c r="T209" s="14">
        <v>0.38428874734607199</v>
      </c>
      <c r="U209" s="14">
        <v>0.24734607218683599</v>
      </c>
      <c r="V209" s="14">
        <v>0.43723404255319098</v>
      </c>
      <c r="W209" s="14">
        <v>0.16560509554140099</v>
      </c>
      <c r="X209" s="14"/>
      <c r="Y209" s="14">
        <v>0.18365180467091199</v>
      </c>
      <c r="Z209" s="14">
        <v>0.16666666666666599</v>
      </c>
      <c r="AA209" s="14">
        <v>0.33014861995753703</v>
      </c>
      <c r="AB209" s="5">
        <v>0</v>
      </c>
      <c r="AC209" s="5">
        <v>0</v>
      </c>
      <c r="AD209" s="5">
        <v>1</v>
      </c>
      <c r="AE209" s="5">
        <v>0</v>
      </c>
      <c r="AF209" s="5">
        <v>1</v>
      </c>
      <c r="AG209" s="5">
        <v>0</v>
      </c>
      <c r="AH209" s="5">
        <v>0</v>
      </c>
      <c r="AI209" s="5">
        <v>0</v>
      </c>
      <c r="AJ209" s="5">
        <v>0</v>
      </c>
      <c r="AK209" s="5">
        <v>1</v>
      </c>
      <c r="AL209" s="5">
        <v>3</v>
      </c>
    </row>
    <row r="210" spans="1:38" x14ac:dyDescent="0.3">
      <c r="A210" s="3">
        <v>1981885</v>
      </c>
      <c r="B210" s="3" t="s">
        <v>2930</v>
      </c>
      <c r="C210" s="3" t="s">
        <v>2931</v>
      </c>
      <c r="D210" s="3" t="s">
        <v>919</v>
      </c>
      <c r="E210" s="10">
        <v>688</v>
      </c>
      <c r="F210" s="11" t="s">
        <v>1057</v>
      </c>
      <c r="G210" s="12" t="s">
        <v>1058</v>
      </c>
      <c r="H210" s="13">
        <v>82656</v>
      </c>
      <c r="I210" s="12">
        <v>0.14199999999999999</v>
      </c>
      <c r="J210" s="12">
        <v>9.5617529880478003E-2</v>
      </c>
      <c r="K210" s="12">
        <v>6.7729083665338599E-2</v>
      </c>
      <c r="L210" s="12">
        <v>5.5E-2</v>
      </c>
      <c r="M210" s="12">
        <v>0.34100000000000003</v>
      </c>
      <c r="N210" s="12">
        <v>-0.13021491782553701</v>
      </c>
      <c r="O210" s="12">
        <v>0.37875288683602698</v>
      </c>
      <c r="P210" s="12">
        <v>0.11307420494699599</v>
      </c>
      <c r="Q210" s="12">
        <v>0.20318725099601501</v>
      </c>
      <c r="R210" s="14">
        <v>0.80794701986754902</v>
      </c>
      <c r="S210" s="14">
        <v>0.743099787685774</v>
      </c>
      <c r="T210" s="14">
        <v>0.52016985138004201</v>
      </c>
      <c r="U210" s="14">
        <v>0.79299363057324801</v>
      </c>
      <c r="V210" s="14">
        <v>0.82021276595744597</v>
      </c>
      <c r="W210" s="14">
        <v>0.44479830148619898</v>
      </c>
      <c r="X210" s="14"/>
      <c r="Y210" s="14">
        <v>0.25583864118895899</v>
      </c>
      <c r="Z210" s="14">
        <v>0.58598726114649602</v>
      </c>
      <c r="AA210" s="14">
        <v>0.60934182590233499</v>
      </c>
      <c r="AB210" s="5">
        <v>0</v>
      </c>
      <c r="AC210" s="5">
        <v>2</v>
      </c>
      <c r="AD210" s="5">
        <v>1</v>
      </c>
      <c r="AE210" s="5">
        <v>2</v>
      </c>
      <c r="AF210" s="5">
        <v>2</v>
      </c>
      <c r="AG210" s="5">
        <v>1</v>
      </c>
      <c r="AH210" s="5">
        <v>2</v>
      </c>
      <c r="AI210" s="5">
        <v>0</v>
      </c>
      <c r="AJ210" s="5">
        <v>1</v>
      </c>
      <c r="AK210" s="5">
        <v>1</v>
      </c>
      <c r="AL210" s="5">
        <v>12</v>
      </c>
    </row>
    <row r="211" spans="1:38" x14ac:dyDescent="0.3">
      <c r="A211" s="3">
        <v>1932295</v>
      </c>
      <c r="B211" s="3" t="s">
        <v>1848</v>
      </c>
      <c r="C211" s="3" t="s">
        <v>1849</v>
      </c>
      <c r="D211" s="3" t="s">
        <v>380</v>
      </c>
      <c r="E211" s="10">
        <v>86</v>
      </c>
      <c r="F211" s="11" t="s">
        <v>1474</v>
      </c>
      <c r="G211" s="12" t="s">
        <v>1475</v>
      </c>
      <c r="H211" s="13">
        <v>68125</v>
      </c>
      <c r="I211" s="12">
        <v>0.14299999999999999</v>
      </c>
      <c r="J211" s="12">
        <v>9.5238095238095205E-2</v>
      </c>
      <c r="K211" s="12">
        <v>4.7619047619047603E-2</v>
      </c>
      <c r="L211" s="12">
        <v>0</v>
      </c>
      <c r="M211" s="12">
        <v>0.56299999999999994</v>
      </c>
      <c r="N211" s="12">
        <v>-6.5217391304347797E-2</v>
      </c>
      <c r="O211" s="12">
        <v>0.53333333333333299</v>
      </c>
      <c r="P211" s="12">
        <v>4.54545454545454E-2</v>
      </c>
      <c r="Q211" s="12">
        <v>4.7619047619047603E-2</v>
      </c>
      <c r="R211" s="14">
        <v>0.53642384105960195</v>
      </c>
      <c r="S211" s="14">
        <v>0.74628450106157096</v>
      </c>
      <c r="T211" s="14">
        <v>0.51698513800424595</v>
      </c>
      <c r="U211" s="14">
        <v>0.62420382165605004</v>
      </c>
      <c r="V211" s="14">
        <v>0</v>
      </c>
      <c r="W211" s="14">
        <v>0.95541401273885296</v>
      </c>
      <c r="X211" s="14"/>
      <c r="Y211" s="14">
        <v>0.73248407643312097</v>
      </c>
      <c r="Z211" s="14">
        <v>0.23885350318471299</v>
      </c>
      <c r="AA211" s="14">
        <v>4.3524416135881101E-2</v>
      </c>
      <c r="AB211" s="5">
        <v>1</v>
      </c>
      <c r="AC211" s="5">
        <v>2</v>
      </c>
      <c r="AD211" s="5">
        <v>1</v>
      </c>
      <c r="AE211" s="5">
        <v>1</v>
      </c>
      <c r="AF211" s="5">
        <v>0</v>
      </c>
      <c r="AG211" s="5">
        <v>2</v>
      </c>
      <c r="AH211" s="5">
        <v>1</v>
      </c>
      <c r="AI211" s="5">
        <v>2</v>
      </c>
      <c r="AJ211" s="5">
        <v>0</v>
      </c>
      <c r="AK211" s="5">
        <v>0</v>
      </c>
      <c r="AL211" s="5">
        <v>10</v>
      </c>
    </row>
    <row r="212" spans="1:38" x14ac:dyDescent="0.3">
      <c r="A212" s="3">
        <v>1966135</v>
      </c>
      <c r="B212" s="3" t="s">
        <v>2590</v>
      </c>
      <c r="C212" s="3" t="s">
        <v>2591</v>
      </c>
      <c r="D212" s="3" t="s">
        <v>749</v>
      </c>
      <c r="E212" s="10">
        <v>5596</v>
      </c>
      <c r="F212" s="11" t="s">
        <v>1474</v>
      </c>
      <c r="G212" s="12" t="s">
        <v>1475</v>
      </c>
      <c r="H212" s="13">
        <v>50109</v>
      </c>
      <c r="I212" s="12">
        <v>0.218999999999999</v>
      </c>
      <c r="J212" s="12">
        <v>0.21056943875460801</v>
      </c>
      <c r="K212" s="12">
        <v>0.10159770585825401</v>
      </c>
      <c r="L212" s="12">
        <v>2.8999999999999901E-2</v>
      </c>
      <c r="M212" s="12">
        <v>0.45100000000000001</v>
      </c>
      <c r="N212" s="12">
        <v>-2.5426680599094299E-2</v>
      </c>
      <c r="O212" s="12">
        <v>0.55328738069989303</v>
      </c>
      <c r="P212" s="12">
        <v>9.1725945338824402E-2</v>
      </c>
      <c r="Q212" s="12">
        <v>0.33224088488324399</v>
      </c>
      <c r="R212" s="14">
        <v>0.12030905077262601</v>
      </c>
      <c r="S212" s="14">
        <v>0.90764331210190996</v>
      </c>
      <c r="T212" s="14">
        <v>0.91719745222929905</v>
      </c>
      <c r="U212" s="14">
        <v>0.90552016985137995</v>
      </c>
      <c r="V212" s="14">
        <v>0.58191489361702098</v>
      </c>
      <c r="W212" s="14">
        <v>0.84925690021231404</v>
      </c>
      <c r="X212" s="14"/>
      <c r="Y212" s="14">
        <v>0.78450106157112498</v>
      </c>
      <c r="Z212" s="14">
        <v>0.47239915074309902</v>
      </c>
      <c r="AA212" s="14">
        <v>0.95647558386411802</v>
      </c>
      <c r="AB212" s="5">
        <v>2</v>
      </c>
      <c r="AC212" s="5">
        <v>2</v>
      </c>
      <c r="AD212" s="5">
        <v>2</v>
      </c>
      <c r="AE212" s="5">
        <v>2</v>
      </c>
      <c r="AF212" s="5">
        <v>1</v>
      </c>
      <c r="AG212" s="5">
        <v>2</v>
      </c>
      <c r="AH212" s="5">
        <v>1</v>
      </c>
      <c r="AI212" s="5">
        <v>2</v>
      </c>
      <c r="AJ212" s="5">
        <v>1</v>
      </c>
      <c r="AK212" s="5">
        <v>2</v>
      </c>
      <c r="AL212" s="5">
        <v>17</v>
      </c>
    </row>
    <row r="213" spans="1:38" x14ac:dyDescent="0.3">
      <c r="A213" s="3">
        <v>1900955</v>
      </c>
      <c r="B213" s="3" t="s">
        <v>1051</v>
      </c>
      <c r="C213" s="3" t="s">
        <v>1052</v>
      </c>
      <c r="D213" s="3" t="s">
        <v>52</v>
      </c>
      <c r="E213" s="10">
        <v>448</v>
      </c>
      <c r="F213" s="11" t="s">
        <v>1053</v>
      </c>
      <c r="G213" s="12" t="s">
        <v>1054</v>
      </c>
      <c r="H213" s="13">
        <v>91250</v>
      </c>
      <c r="I213" s="12">
        <v>0.107</v>
      </c>
      <c r="J213" s="12">
        <v>7.1428571428571397E-2</v>
      </c>
      <c r="K213" s="12">
        <v>3.1746031746031703E-2</v>
      </c>
      <c r="L213" s="12">
        <v>2.3E-2</v>
      </c>
      <c r="M213" s="12">
        <v>0.22</v>
      </c>
      <c r="N213" s="12">
        <v>-0.112871287128712</v>
      </c>
      <c r="O213" s="12">
        <v>0.70143149284253503</v>
      </c>
      <c r="P213" s="12">
        <v>0.235880398671096</v>
      </c>
      <c r="Q213" s="12">
        <v>0.119047619047619</v>
      </c>
      <c r="R213" s="14">
        <v>0.88520971302428197</v>
      </c>
      <c r="S213" s="14">
        <v>0.56687898089171895</v>
      </c>
      <c r="T213" s="14">
        <v>0.37791932059447902</v>
      </c>
      <c r="U213" s="14">
        <v>0.43099787685774898</v>
      </c>
      <c r="V213" s="14">
        <v>0.49680851063829701</v>
      </c>
      <c r="W213" s="14">
        <v>5.9447983014861899E-2</v>
      </c>
      <c r="X213" s="14"/>
      <c r="Y213" s="14">
        <v>0.96709129511677205</v>
      </c>
      <c r="Z213" s="14">
        <v>0.89808917197452198</v>
      </c>
      <c r="AA213" s="14">
        <v>0.192144373673036</v>
      </c>
      <c r="AB213" s="5">
        <v>0</v>
      </c>
      <c r="AC213" s="5">
        <v>1</v>
      </c>
      <c r="AD213" s="5">
        <v>1</v>
      </c>
      <c r="AE213" s="5">
        <v>1</v>
      </c>
      <c r="AF213" s="5">
        <v>1</v>
      </c>
      <c r="AG213" s="5">
        <v>0</v>
      </c>
      <c r="AH213" s="5">
        <v>2</v>
      </c>
      <c r="AI213" s="5">
        <v>2</v>
      </c>
      <c r="AJ213" s="5">
        <v>2</v>
      </c>
      <c r="AK213" s="5">
        <v>0</v>
      </c>
      <c r="AL213" s="5">
        <v>10</v>
      </c>
    </row>
    <row r="214" spans="1:38" x14ac:dyDescent="0.3">
      <c r="A214" s="3">
        <v>1930900</v>
      </c>
      <c r="B214" s="3" t="s">
        <v>1814</v>
      </c>
      <c r="C214" s="3" t="s">
        <v>1815</v>
      </c>
      <c r="D214" s="3" t="s">
        <v>363</v>
      </c>
      <c r="E214" s="10">
        <v>542</v>
      </c>
      <c r="F214" s="11" t="s">
        <v>1053</v>
      </c>
      <c r="G214" s="12" t="s">
        <v>1054</v>
      </c>
      <c r="H214" s="13">
        <v>101136</v>
      </c>
      <c r="I214" s="12">
        <v>8.7999999999999995E-2</v>
      </c>
      <c r="J214" s="12">
        <v>0.17692307692307599</v>
      </c>
      <c r="K214" s="12">
        <v>1.1538461538461499E-2</v>
      </c>
      <c r="L214" s="12">
        <v>6.8000000000000005E-2</v>
      </c>
      <c r="M214" s="12">
        <v>0.28399999999999997</v>
      </c>
      <c r="N214" s="12">
        <v>6.4833005893909598E-2</v>
      </c>
      <c r="O214" s="12">
        <v>0.51813471502590602</v>
      </c>
      <c r="P214" s="12">
        <v>0.112627986348122</v>
      </c>
      <c r="Q214" s="12">
        <v>0.115384615384615</v>
      </c>
      <c r="R214" s="14">
        <v>0.93487858719646799</v>
      </c>
      <c r="S214" s="14">
        <v>0.452229299363057</v>
      </c>
      <c r="T214" s="14">
        <v>0.86411889596602898</v>
      </c>
      <c r="U214" s="14">
        <v>0.19108280254776999</v>
      </c>
      <c r="V214" s="14">
        <v>0.88297872340425498</v>
      </c>
      <c r="W214" s="14">
        <v>0.20806794055201699</v>
      </c>
      <c r="X214" s="14"/>
      <c r="Y214" s="14">
        <v>0.68365180467091202</v>
      </c>
      <c r="Z214" s="14">
        <v>0.58386411889596601</v>
      </c>
      <c r="AA214" s="14">
        <v>0.17091295116772801</v>
      </c>
      <c r="AB214" s="5">
        <v>0</v>
      </c>
      <c r="AC214" s="5">
        <v>1</v>
      </c>
      <c r="AD214" s="5">
        <v>2</v>
      </c>
      <c r="AE214" s="5">
        <v>0</v>
      </c>
      <c r="AF214" s="5">
        <v>2</v>
      </c>
      <c r="AG214" s="5">
        <v>0</v>
      </c>
      <c r="AH214" s="5">
        <v>0</v>
      </c>
      <c r="AI214" s="5">
        <v>2</v>
      </c>
      <c r="AJ214" s="5">
        <v>1</v>
      </c>
      <c r="AK214" s="5">
        <v>0</v>
      </c>
      <c r="AL214" s="5">
        <v>8</v>
      </c>
    </row>
    <row r="215" spans="1:38" x14ac:dyDescent="0.3">
      <c r="A215" s="3">
        <v>1969780</v>
      </c>
      <c r="B215" s="3" t="s">
        <v>2770</v>
      </c>
      <c r="C215" s="3" t="s">
        <v>2771</v>
      </c>
      <c r="D215" s="3" t="s">
        <v>839</v>
      </c>
      <c r="E215" s="10">
        <v>76</v>
      </c>
      <c r="F215" s="11" t="s">
        <v>1053</v>
      </c>
      <c r="G215" s="12" t="s">
        <v>1054</v>
      </c>
      <c r="H215" s="13">
        <v>58750</v>
      </c>
      <c r="I215" s="12">
        <v>0.23899999999999999</v>
      </c>
      <c r="J215" s="12">
        <v>0</v>
      </c>
      <c r="K215" s="12">
        <v>0</v>
      </c>
      <c r="L215" s="12">
        <v>0</v>
      </c>
      <c r="M215" s="12">
        <v>0.44799999999999901</v>
      </c>
      <c r="N215" s="12">
        <v>-0.25490196078431299</v>
      </c>
      <c r="O215" s="12">
        <v>0.49206349206349198</v>
      </c>
      <c r="P215" s="12">
        <v>0.10416666666666601</v>
      </c>
      <c r="Q215" s="12">
        <v>0.186046511627906</v>
      </c>
      <c r="R215" s="14">
        <v>0.30022075055187603</v>
      </c>
      <c r="S215" s="14">
        <v>0.93205944798301399</v>
      </c>
      <c r="T215" s="14">
        <v>0</v>
      </c>
      <c r="U215" s="14">
        <v>0</v>
      </c>
      <c r="V215" s="14">
        <v>0</v>
      </c>
      <c r="W215" s="14">
        <v>0.83970276008492495</v>
      </c>
      <c r="X215" s="14"/>
      <c r="Y215" s="14">
        <v>0.61783439490445802</v>
      </c>
      <c r="Z215" s="14">
        <v>0.54246284501061504</v>
      </c>
      <c r="AA215" s="14">
        <v>0.52441613588110403</v>
      </c>
      <c r="AB215" s="5">
        <v>2</v>
      </c>
      <c r="AC215" s="5">
        <v>2</v>
      </c>
      <c r="AD215" s="5">
        <v>0</v>
      </c>
      <c r="AE215" s="5">
        <v>0</v>
      </c>
      <c r="AF215" s="5">
        <v>0</v>
      </c>
      <c r="AG215" s="5">
        <v>2</v>
      </c>
      <c r="AH215" s="5">
        <v>2</v>
      </c>
      <c r="AI215" s="5">
        <v>1</v>
      </c>
      <c r="AJ215" s="5">
        <v>1</v>
      </c>
      <c r="AK215" s="5">
        <v>1</v>
      </c>
      <c r="AL215" s="5">
        <v>11</v>
      </c>
    </row>
    <row r="216" spans="1:38" x14ac:dyDescent="0.3">
      <c r="A216" s="3">
        <v>1948045</v>
      </c>
      <c r="B216" s="3" t="s">
        <v>2264</v>
      </c>
      <c r="C216" s="3" t="s">
        <v>2265</v>
      </c>
      <c r="D216" s="3" t="s">
        <v>587</v>
      </c>
      <c r="E216" s="10">
        <v>113</v>
      </c>
      <c r="F216" s="11" t="s">
        <v>609</v>
      </c>
      <c r="G216" s="12" t="s">
        <v>1380</v>
      </c>
      <c r="H216" s="13" t="s">
        <v>3083</v>
      </c>
      <c r="I216" s="12">
        <v>0.23599999999999999</v>
      </c>
      <c r="J216" s="12">
        <v>0.14285714285714199</v>
      </c>
      <c r="K216" s="12">
        <v>7.1428571428571397E-2</v>
      </c>
      <c r="L216" s="12">
        <v>2.3E-2</v>
      </c>
      <c r="M216" s="12">
        <v>0.46299999999999902</v>
      </c>
      <c r="N216" s="12">
        <v>-7.3770491803278604E-2</v>
      </c>
      <c r="O216" s="12">
        <v>0.645569620253164</v>
      </c>
      <c r="P216" s="12">
        <v>0.21126760563380201</v>
      </c>
      <c r="Q216" s="12">
        <v>0.35714285714285698</v>
      </c>
      <c r="R216" s="14">
        <v>0</v>
      </c>
      <c r="S216" s="14">
        <v>0.92781316348195297</v>
      </c>
      <c r="T216" s="14">
        <v>0.75371549893842804</v>
      </c>
      <c r="U216" s="14">
        <v>0.80785562632696395</v>
      </c>
      <c r="V216" s="14">
        <v>0.49680851063829701</v>
      </c>
      <c r="W216" s="14">
        <v>0.86518046709129504</v>
      </c>
      <c r="X216" s="14"/>
      <c r="Y216" s="14">
        <v>0.94267515923566803</v>
      </c>
      <c r="Z216" s="14">
        <v>0.86199575371549897</v>
      </c>
      <c r="AA216" s="14">
        <v>0.97558386411889597</v>
      </c>
      <c r="AB216" s="5">
        <v>2</v>
      </c>
      <c r="AC216" s="5">
        <v>2</v>
      </c>
      <c r="AD216" s="5">
        <v>2</v>
      </c>
      <c r="AE216" s="5">
        <v>2</v>
      </c>
      <c r="AF216" s="5">
        <v>1</v>
      </c>
      <c r="AG216" s="5">
        <v>2</v>
      </c>
      <c r="AH216" s="5">
        <v>1</v>
      </c>
      <c r="AI216" s="5">
        <v>2</v>
      </c>
      <c r="AJ216" s="5">
        <v>2</v>
      </c>
      <c r="AK216" s="5">
        <v>2</v>
      </c>
      <c r="AL216" s="5">
        <v>18</v>
      </c>
    </row>
    <row r="217" spans="1:38" x14ac:dyDescent="0.3">
      <c r="A217" s="3">
        <v>1903295</v>
      </c>
      <c r="B217" s="3" t="s">
        <v>1156</v>
      </c>
      <c r="C217" s="3" t="s">
        <v>1157</v>
      </c>
      <c r="D217" s="3" t="s">
        <v>83</v>
      </c>
      <c r="E217" s="10">
        <v>436</v>
      </c>
      <c r="F217" s="11" t="s">
        <v>682</v>
      </c>
      <c r="G217" s="12" t="s">
        <v>1158</v>
      </c>
      <c r="H217" s="13">
        <v>57375</v>
      </c>
      <c r="I217" s="12">
        <v>7.1999999999999995E-2</v>
      </c>
      <c r="J217" s="12">
        <v>8.9622641509433901E-2</v>
      </c>
      <c r="K217" s="12">
        <v>3.7735849056603703E-2</v>
      </c>
      <c r="L217" s="12">
        <v>0</v>
      </c>
      <c r="M217" s="12">
        <v>0.315</v>
      </c>
      <c r="N217" s="12">
        <v>-4.8034934497816498E-2</v>
      </c>
      <c r="O217" s="12">
        <v>0.50301204819277101</v>
      </c>
      <c r="P217" s="12">
        <v>5.3571428571428499E-2</v>
      </c>
      <c r="Q217" s="12">
        <v>0.160377358490566</v>
      </c>
      <c r="R217" s="14">
        <v>0.270419426048565</v>
      </c>
      <c r="S217" s="14">
        <v>0.35987261146496802</v>
      </c>
      <c r="T217" s="14">
        <v>0.48832271762208002</v>
      </c>
      <c r="U217" s="14">
        <v>0.50849256900212303</v>
      </c>
      <c r="V217" s="14">
        <v>0</v>
      </c>
      <c r="W217" s="14">
        <v>0.33227176220806698</v>
      </c>
      <c r="X217" s="14"/>
      <c r="Y217" s="14">
        <v>0.65817409766454305</v>
      </c>
      <c r="Z217" s="14">
        <v>0.272823779193205</v>
      </c>
      <c r="AA217" s="14">
        <v>0.39808917197452198</v>
      </c>
      <c r="AB217" s="5">
        <v>2</v>
      </c>
      <c r="AC217" s="5">
        <v>1</v>
      </c>
      <c r="AD217" s="5">
        <v>1</v>
      </c>
      <c r="AE217" s="5">
        <v>1</v>
      </c>
      <c r="AF217" s="5">
        <v>0</v>
      </c>
      <c r="AG217" s="5">
        <v>1</v>
      </c>
      <c r="AH217" s="5">
        <v>1</v>
      </c>
      <c r="AI217" s="5">
        <v>1</v>
      </c>
      <c r="AJ217" s="5">
        <v>0</v>
      </c>
      <c r="AK217" s="5">
        <v>1</v>
      </c>
      <c r="AL217" s="5">
        <v>9</v>
      </c>
    </row>
    <row r="218" spans="1:38" x14ac:dyDescent="0.3">
      <c r="A218" s="3">
        <v>1934635</v>
      </c>
      <c r="B218" s="3" t="s">
        <v>1906</v>
      </c>
      <c r="C218" s="3" t="s">
        <v>1907</v>
      </c>
      <c r="D218" s="3" t="s">
        <v>408</v>
      </c>
      <c r="E218" s="10">
        <v>151</v>
      </c>
      <c r="F218" s="11" t="s">
        <v>682</v>
      </c>
      <c r="G218" s="12" t="s">
        <v>1158</v>
      </c>
      <c r="H218" s="13">
        <v>53911</v>
      </c>
      <c r="I218" s="12">
        <v>0.11</v>
      </c>
      <c r="J218" s="12">
        <v>8.4967320261437898E-2</v>
      </c>
      <c r="K218" s="12">
        <v>2.61437908496732E-2</v>
      </c>
      <c r="L218" s="12">
        <v>0</v>
      </c>
      <c r="M218" s="12">
        <v>0.184</v>
      </c>
      <c r="N218" s="12">
        <v>-0.111764705882352</v>
      </c>
      <c r="O218" s="12">
        <v>0.82122905027932902</v>
      </c>
      <c r="P218" s="12">
        <v>4.9689440993788803E-2</v>
      </c>
      <c r="Q218" s="12">
        <v>6.5359477124182996E-2</v>
      </c>
      <c r="R218" s="14">
        <v>0.19426048565121401</v>
      </c>
      <c r="S218" s="14">
        <v>0.59235668789808904</v>
      </c>
      <c r="T218" s="14">
        <v>0.46602972399150699</v>
      </c>
      <c r="U218" s="14">
        <v>0.35881104033970201</v>
      </c>
      <c r="V218" s="14">
        <v>0</v>
      </c>
      <c r="W218" s="14">
        <v>1.6985138004246201E-2</v>
      </c>
      <c r="X218" s="14"/>
      <c r="Y218" s="14">
        <v>0.99681528662420305</v>
      </c>
      <c r="Z218" s="14">
        <v>0.25371549893842799</v>
      </c>
      <c r="AA218" s="14">
        <v>6.1571125265392698E-2</v>
      </c>
      <c r="AB218" s="5">
        <v>2</v>
      </c>
      <c r="AC218" s="5">
        <v>1</v>
      </c>
      <c r="AD218" s="5">
        <v>1</v>
      </c>
      <c r="AE218" s="5">
        <v>1</v>
      </c>
      <c r="AF218" s="5">
        <v>0</v>
      </c>
      <c r="AG218" s="5">
        <v>0</v>
      </c>
      <c r="AH218" s="5">
        <v>2</v>
      </c>
      <c r="AI218" s="5">
        <v>2</v>
      </c>
      <c r="AJ218" s="5">
        <v>0</v>
      </c>
      <c r="AK218" s="5">
        <v>0</v>
      </c>
      <c r="AL218" s="5">
        <v>9</v>
      </c>
    </row>
    <row r="219" spans="1:38" x14ac:dyDescent="0.3">
      <c r="A219" s="3">
        <v>1958530</v>
      </c>
      <c r="B219" s="3" t="s">
        <v>2426</v>
      </c>
      <c r="C219" s="3" t="s">
        <v>2427</v>
      </c>
      <c r="D219" s="3" t="s">
        <v>667</v>
      </c>
      <c r="E219" s="10">
        <v>439</v>
      </c>
      <c r="F219" s="11" t="s">
        <v>682</v>
      </c>
      <c r="G219" s="12" t="s">
        <v>1158</v>
      </c>
      <c r="H219" s="13">
        <v>79500</v>
      </c>
      <c r="I219" s="12">
        <v>6.3E-2</v>
      </c>
      <c r="J219" s="12">
        <v>3.4482758620689599E-2</v>
      </c>
      <c r="K219" s="12">
        <v>2.1551724137931001E-2</v>
      </c>
      <c r="L219" s="12">
        <v>2.5000000000000001E-2</v>
      </c>
      <c r="M219" s="12">
        <v>0.29299999999999998</v>
      </c>
      <c r="N219" s="12">
        <v>-0.104081632653061</v>
      </c>
      <c r="O219" s="12">
        <v>0.59729729729729697</v>
      </c>
      <c r="P219" s="12">
        <v>0.107692307692307</v>
      </c>
      <c r="Q219" s="12">
        <v>9.9137931034482707E-2</v>
      </c>
      <c r="R219" s="14">
        <v>0.76821192052980103</v>
      </c>
      <c r="S219" s="14">
        <v>0.29193205944798301</v>
      </c>
      <c r="T219" s="14">
        <v>0.160297239915074</v>
      </c>
      <c r="U219" s="14">
        <v>0.306794055201698</v>
      </c>
      <c r="V219" s="14">
        <v>0.52978723404255301</v>
      </c>
      <c r="W219" s="14">
        <v>0.25053078556263197</v>
      </c>
      <c r="X219" s="14"/>
      <c r="Y219" s="14">
        <v>0.87579617834394896</v>
      </c>
      <c r="Z219" s="14">
        <v>0.56050955414012704</v>
      </c>
      <c r="AA219" s="14">
        <v>0.128450106157112</v>
      </c>
      <c r="AB219" s="5">
        <v>0</v>
      </c>
      <c r="AC219" s="5">
        <v>0</v>
      </c>
      <c r="AD219" s="5">
        <v>0</v>
      </c>
      <c r="AE219" s="5">
        <v>0</v>
      </c>
      <c r="AF219" s="5">
        <v>1</v>
      </c>
      <c r="AG219" s="5">
        <v>0</v>
      </c>
      <c r="AH219" s="5">
        <v>2</v>
      </c>
      <c r="AI219" s="5">
        <v>2</v>
      </c>
      <c r="AJ219" s="5">
        <v>1</v>
      </c>
      <c r="AK219" s="5">
        <v>0</v>
      </c>
      <c r="AL219" s="5">
        <v>6</v>
      </c>
    </row>
    <row r="220" spans="1:38" x14ac:dyDescent="0.3">
      <c r="A220" s="3">
        <v>1941385</v>
      </c>
      <c r="B220" s="3" t="s">
        <v>2034</v>
      </c>
      <c r="C220" s="3" t="s">
        <v>2035</v>
      </c>
      <c r="D220" s="3" t="s">
        <v>473</v>
      </c>
      <c r="E220" s="10">
        <v>1396</v>
      </c>
      <c r="F220" s="11" t="s">
        <v>721</v>
      </c>
      <c r="G220" s="12" t="s">
        <v>1043</v>
      </c>
      <c r="H220" s="13">
        <v>72841</v>
      </c>
      <c r="I220" s="12">
        <v>0.1</v>
      </c>
      <c r="J220" s="12">
        <v>0.08</v>
      </c>
      <c r="K220" s="12">
        <v>2.4E-2</v>
      </c>
      <c r="L220" s="12">
        <v>5.0000000000000001E-3</v>
      </c>
      <c r="M220" s="12">
        <v>0.376</v>
      </c>
      <c r="N220" s="12">
        <v>-1.0630758327427299E-2</v>
      </c>
      <c r="O220" s="12">
        <v>0.38364167478091499</v>
      </c>
      <c r="P220" s="12">
        <v>6.6666666666666596E-2</v>
      </c>
      <c r="Q220" s="12">
        <v>0.17280000000000001</v>
      </c>
      <c r="R220" s="14">
        <v>0.64459161147902799</v>
      </c>
      <c r="S220" s="14">
        <v>0.52547770700636898</v>
      </c>
      <c r="T220" s="14">
        <v>0.43099787685774898</v>
      </c>
      <c r="U220" s="14">
        <v>0.33651804670912899</v>
      </c>
      <c r="V220" s="14">
        <v>0.23297872340425499</v>
      </c>
      <c r="W220" s="14">
        <v>0.62101910828025397</v>
      </c>
      <c r="X220" s="14"/>
      <c r="Y220" s="14">
        <v>0.26645435244161297</v>
      </c>
      <c r="Z220" s="14">
        <v>0.34925690021231398</v>
      </c>
      <c r="AA220" s="14">
        <v>0.46284501061571098</v>
      </c>
      <c r="AB220" s="5">
        <v>1</v>
      </c>
      <c r="AC220" s="5">
        <v>1</v>
      </c>
      <c r="AD220" s="5">
        <v>1</v>
      </c>
      <c r="AE220" s="5">
        <v>1</v>
      </c>
      <c r="AF220" s="5">
        <v>0</v>
      </c>
      <c r="AG220" s="5">
        <v>1</v>
      </c>
      <c r="AH220" s="5">
        <v>1</v>
      </c>
      <c r="AI220" s="5">
        <v>0</v>
      </c>
      <c r="AJ220" s="5">
        <v>1</v>
      </c>
      <c r="AK220" s="5">
        <v>1</v>
      </c>
      <c r="AL220" s="5">
        <v>8</v>
      </c>
    </row>
    <row r="221" spans="1:38" x14ac:dyDescent="0.3">
      <c r="A221" s="3">
        <v>1984090</v>
      </c>
      <c r="B221" s="3" t="s">
        <v>2992</v>
      </c>
      <c r="C221" s="3" t="s">
        <v>2993</v>
      </c>
      <c r="D221" s="3" t="s">
        <v>6</v>
      </c>
      <c r="E221" s="10">
        <v>123</v>
      </c>
      <c r="F221" s="11" t="s">
        <v>721</v>
      </c>
      <c r="G221" s="12" t="s">
        <v>1043</v>
      </c>
      <c r="H221" s="13">
        <v>68125</v>
      </c>
      <c r="I221" s="12">
        <v>8.1000000000000003E-2</v>
      </c>
      <c r="J221" s="12">
        <v>9.3333333333333296E-2</v>
      </c>
      <c r="K221" s="12">
        <v>0</v>
      </c>
      <c r="L221" s="12">
        <v>2.5000000000000001E-2</v>
      </c>
      <c r="M221" s="12">
        <v>0.26500000000000001</v>
      </c>
      <c r="N221" s="12">
        <v>-6.8181818181818094E-2</v>
      </c>
      <c r="O221" s="12">
        <v>0.62765957446808496</v>
      </c>
      <c r="P221" s="12">
        <v>0.13793103448275801</v>
      </c>
      <c r="Q221" s="12">
        <v>0.133333333333333</v>
      </c>
      <c r="R221" s="14">
        <v>0.53642384105960195</v>
      </c>
      <c r="S221" s="14">
        <v>0.41401273885350298</v>
      </c>
      <c r="T221" s="14">
        <v>0.50424628450106102</v>
      </c>
      <c r="U221" s="14">
        <v>0</v>
      </c>
      <c r="V221" s="14">
        <v>0.52978723404255301</v>
      </c>
      <c r="W221" s="14">
        <v>0.15074309978768499</v>
      </c>
      <c r="X221" s="14"/>
      <c r="Y221" s="14">
        <v>0.91507430997876804</v>
      </c>
      <c r="Z221" s="14">
        <v>0.68577494692144303</v>
      </c>
      <c r="AA221" s="14">
        <v>0.25159235668789798</v>
      </c>
      <c r="AB221" s="5">
        <v>1</v>
      </c>
      <c r="AC221" s="5">
        <v>1</v>
      </c>
      <c r="AD221" s="5">
        <v>1</v>
      </c>
      <c r="AE221" s="5">
        <v>0</v>
      </c>
      <c r="AF221" s="5">
        <v>1</v>
      </c>
      <c r="AG221" s="5">
        <v>0</v>
      </c>
      <c r="AH221" s="5">
        <v>1</v>
      </c>
      <c r="AI221" s="5">
        <v>2</v>
      </c>
      <c r="AJ221" s="5">
        <v>2</v>
      </c>
      <c r="AK221" s="5">
        <v>0</v>
      </c>
      <c r="AL221" s="5">
        <v>9</v>
      </c>
    </row>
    <row r="222" spans="1:38" x14ac:dyDescent="0.3">
      <c r="A222" s="3">
        <v>1934770</v>
      </c>
      <c r="B222" s="3" t="s">
        <v>1912</v>
      </c>
      <c r="C222" s="3" t="s">
        <v>1913</v>
      </c>
      <c r="D222" s="3" t="s">
        <v>411</v>
      </c>
      <c r="E222" s="10">
        <v>92</v>
      </c>
      <c r="F222" s="11" t="s">
        <v>1334</v>
      </c>
      <c r="G222" s="12" t="s">
        <v>1335</v>
      </c>
      <c r="H222" s="13">
        <v>83750</v>
      </c>
      <c r="I222" s="12">
        <v>1.7999999999999999E-2</v>
      </c>
      <c r="J222" s="12">
        <v>0</v>
      </c>
      <c r="K222" s="12">
        <v>0</v>
      </c>
      <c r="L222" s="12">
        <v>0</v>
      </c>
      <c r="M222" s="12">
        <v>0.22800000000000001</v>
      </c>
      <c r="N222" s="12">
        <v>6.9767441860465101E-2</v>
      </c>
      <c r="O222" s="12">
        <v>0.35294117647058798</v>
      </c>
      <c r="P222" s="12">
        <v>0</v>
      </c>
      <c r="Q222" s="12">
        <v>0.21875</v>
      </c>
      <c r="R222" s="14">
        <v>0.82008830022074997</v>
      </c>
      <c r="S222" s="14">
        <v>5.9447983014861899E-2</v>
      </c>
      <c r="T222" s="14">
        <v>0</v>
      </c>
      <c r="U222" s="14">
        <v>0</v>
      </c>
      <c r="V222" s="14">
        <v>0</v>
      </c>
      <c r="W222" s="14">
        <v>7.1125265392781301E-2</v>
      </c>
      <c r="X222" s="14"/>
      <c r="Y222" s="14">
        <v>0.18259023354564699</v>
      </c>
      <c r="Z222" s="14">
        <v>0</v>
      </c>
      <c r="AA222" s="14">
        <v>0.68895966029723898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2</v>
      </c>
      <c r="AL222" s="5">
        <v>2</v>
      </c>
    </row>
    <row r="223" spans="1:38" x14ac:dyDescent="0.3">
      <c r="A223" s="3">
        <v>1945390</v>
      </c>
      <c r="B223" s="3" t="s">
        <v>2130</v>
      </c>
      <c r="C223" s="3" t="s">
        <v>2131</v>
      </c>
      <c r="D223" s="3" t="s">
        <v>520</v>
      </c>
      <c r="E223" s="10">
        <v>200</v>
      </c>
      <c r="F223" s="11" t="s">
        <v>1030</v>
      </c>
      <c r="G223" s="12" t="s">
        <v>1031</v>
      </c>
      <c r="H223" s="13">
        <v>107813</v>
      </c>
      <c r="I223" s="12">
        <v>0.14699999999999999</v>
      </c>
      <c r="J223" s="12">
        <v>0.145454545454545</v>
      </c>
      <c r="K223" s="12">
        <v>5.4545454545454501E-2</v>
      </c>
      <c r="L223" s="12">
        <v>0</v>
      </c>
      <c r="M223" s="12">
        <v>0.316</v>
      </c>
      <c r="N223" s="12">
        <v>5.0251256281407001E-3</v>
      </c>
      <c r="O223" s="12">
        <v>0.45652173913043398</v>
      </c>
      <c r="P223" s="12">
        <v>0.27631578947368401</v>
      </c>
      <c r="Q223" s="12">
        <v>0.163636363636363</v>
      </c>
      <c r="R223" s="14">
        <v>0.95805739514348698</v>
      </c>
      <c r="S223" s="14">
        <v>0.76220806794055196</v>
      </c>
      <c r="T223" s="14">
        <v>0.76539278131634803</v>
      </c>
      <c r="U223" s="14">
        <v>0.69002123142250504</v>
      </c>
      <c r="V223" s="14">
        <v>0</v>
      </c>
      <c r="W223" s="14">
        <v>0.337579617834394</v>
      </c>
      <c r="X223" s="14"/>
      <c r="Y223" s="14">
        <v>0.49787685774946899</v>
      </c>
      <c r="Z223" s="14">
        <v>0.93524416135881105</v>
      </c>
      <c r="AA223" s="14">
        <v>0.41188959660297197</v>
      </c>
      <c r="AB223" s="5">
        <v>0</v>
      </c>
      <c r="AC223" s="5">
        <v>2</v>
      </c>
      <c r="AD223" s="5">
        <v>2</v>
      </c>
      <c r="AE223" s="5">
        <v>2</v>
      </c>
      <c r="AF223" s="5">
        <v>0</v>
      </c>
      <c r="AG223" s="5">
        <v>1</v>
      </c>
      <c r="AH223" s="5">
        <v>0</v>
      </c>
      <c r="AI223" s="5">
        <v>1</v>
      </c>
      <c r="AJ223" s="5">
        <v>2</v>
      </c>
      <c r="AK223" s="5">
        <v>1</v>
      </c>
      <c r="AL223" s="5">
        <v>11</v>
      </c>
    </row>
    <row r="224" spans="1:38" x14ac:dyDescent="0.3">
      <c r="A224" s="3">
        <v>1952545</v>
      </c>
      <c r="B224" s="3" t="s">
        <v>2300</v>
      </c>
      <c r="C224" s="3" t="s">
        <v>2301</v>
      </c>
      <c r="D224" s="3" t="s">
        <v>605</v>
      </c>
      <c r="E224" s="10">
        <v>325</v>
      </c>
      <c r="F224" s="11" t="s">
        <v>1030</v>
      </c>
      <c r="G224" s="12" t="s">
        <v>1031</v>
      </c>
      <c r="H224" s="13">
        <v>71042</v>
      </c>
      <c r="I224" s="12">
        <v>3.1E-2</v>
      </c>
      <c r="J224" s="12">
        <v>6.0606060606060597E-3</v>
      </c>
      <c r="K224" s="12">
        <v>6.0606060606060597E-3</v>
      </c>
      <c r="L224" s="12">
        <v>0</v>
      </c>
      <c r="M224" s="12">
        <v>0.32100000000000001</v>
      </c>
      <c r="N224" s="12">
        <v>-0.10958904109589</v>
      </c>
      <c r="O224" s="12">
        <v>0.52777777777777701</v>
      </c>
      <c r="P224" s="12">
        <v>8.8397790055248601E-2</v>
      </c>
      <c r="Q224" s="12">
        <v>7.2727272727272696E-2</v>
      </c>
      <c r="R224" s="14">
        <v>0.60154525386313396</v>
      </c>
      <c r="S224" s="14">
        <v>0.10721868365180399</v>
      </c>
      <c r="T224" s="14">
        <v>6.2632696390658105E-2</v>
      </c>
      <c r="U224" s="14">
        <v>0.14331210191082799</v>
      </c>
      <c r="V224" s="14">
        <v>0</v>
      </c>
      <c r="W224" s="14">
        <v>0.35987261146496802</v>
      </c>
      <c r="X224" s="14"/>
      <c r="Y224" s="14">
        <v>0.71443736730360896</v>
      </c>
      <c r="Z224" s="14">
        <v>0.45329087048832201</v>
      </c>
      <c r="AA224" s="14">
        <v>7.5371549893842801E-2</v>
      </c>
      <c r="AB224" s="5">
        <v>1</v>
      </c>
      <c r="AC224" s="5">
        <v>0</v>
      </c>
      <c r="AD224" s="5">
        <v>0</v>
      </c>
      <c r="AE224" s="5">
        <v>0</v>
      </c>
      <c r="AF224" s="5">
        <v>0</v>
      </c>
      <c r="AG224" s="5">
        <v>1</v>
      </c>
      <c r="AH224" s="5">
        <v>2</v>
      </c>
      <c r="AI224" s="5">
        <v>2</v>
      </c>
      <c r="AJ224" s="5">
        <v>1</v>
      </c>
      <c r="AK224" s="5">
        <v>0</v>
      </c>
      <c r="AL224" s="5">
        <v>7</v>
      </c>
    </row>
    <row r="225" spans="1:38" x14ac:dyDescent="0.3">
      <c r="A225" s="3">
        <v>1925500</v>
      </c>
      <c r="B225" s="3" t="s">
        <v>1704</v>
      </c>
      <c r="C225" s="3" t="s">
        <v>1705</v>
      </c>
      <c r="D225" s="3" t="s">
        <v>312</v>
      </c>
      <c r="E225" s="10">
        <v>403</v>
      </c>
      <c r="F225" s="11" t="s">
        <v>1706</v>
      </c>
      <c r="G225" s="12" t="s">
        <v>1707</v>
      </c>
      <c r="H225" s="13">
        <v>49063</v>
      </c>
      <c r="I225" s="12">
        <v>0.151</v>
      </c>
      <c r="J225" s="12">
        <v>8.9430894308942993E-2</v>
      </c>
      <c r="K225" s="12">
        <v>0.105691056910569</v>
      </c>
      <c r="L225" s="12">
        <v>4.2999999999999997E-2</v>
      </c>
      <c r="M225" s="12">
        <v>0.45500000000000002</v>
      </c>
      <c r="N225" s="12">
        <v>-7.9908675799086698E-2</v>
      </c>
      <c r="O225" s="12">
        <v>0.55949367088607505</v>
      </c>
      <c r="P225" s="12">
        <v>0.12765957446808501</v>
      </c>
      <c r="Q225" s="12">
        <v>0.23170731707316999</v>
      </c>
      <c r="R225" s="14">
        <v>0.102649006622516</v>
      </c>
      <c r="S225" s="14">
        <v>0.78025477707006297</v>
      </c>
      <c r="T225" s="14">
        <v>0.48726114649681501</v>
      </c>
      <c r="U225" s="14">
        <v>0.91188959660297197</v>
      </c>
      <c r="V225" s="14">
        <v>0.73404255319148903</v>
      </c>
      <c r="W225" s="14">
        <v>0.854564755838641</v>
      </c>
      <c r="X225" s="14"/>
      <c r="Y225" s="14">
        <v>0.80148619957537104</v>
      </c>
      <c r="Z225" s="14">
        <v>0.645435244161358</v>
      </c>
      <c r="AA225" s="14">
        <v>0.743099787685774</v>
      </c>
      <c r="AB225" s="5">
        <v>2</v>
      </c>
      <c r="AC225" s="5">
        <v>2</v>
      </c>
      <c r="AD225" s="5">
        <v>1</v>
      </c>
      <c r="AE225" s="5">
        <v>2</v>
      </c>
      <c r="AF225" s="5">
        <v>2</v>
      </c>
      <c r="AG225" s="5">
        <v>2</v>
      </c>
      <c r="AH225" s="5">
        <v>2</v>
      </c>
      <c r="AI225" s="5">
        <v>2</v>
      </c>
      <c r="AJ225" s="5">
        <v>1</v>
      </c>
      <c r="AK225" s="5">
        <v>2</v>
      </c>
      <c r="AL225" s="5">
        <v>18</v>
      </c>
    </row>
    <row r="226" spans="1:38" x14ac:dyDescent="0.3">
      <c r="A226" s="3">
        <v>1935715</v>
      </c>
      <c r="B226" s="3" t="s">
        <v>1932</v>
      </c>
      <c r="C226" s="3" t="s">
        <v>1933</v>
      </c>
      <c r="D226" s="3" t="s">
        <v>421</v>
      </c>
      <c r="E226" s="10">
        <v>144</v>
      </c>
      <c r="F226" s="11" t="s">
        <v>1706</v>
      </c>
      <c r="G226" s="12" t="s">
        <v>1707</v>
      </c>
      <c r="H226" s="13">
        <v>54375</v>
      </c>
      <c r="I226" s="12">
        <v>0.254</v>
      </c>
      <c r="J226" s="12">
        <v>0.18</v>
      </c>
      <c r="K226" s="12">
        <v>0.04</v>
      </c>
      <c r="L226" s="12">
        <v>0</v>
      </c>
      <c r="M226" s="12">
        <v>0.47399999999999998</v>
      </c>
      <c r="N226" s="12">
        <v>-0.221621621621621</v>
      </c>
      <c r="O226" s="12">
        <v>0.59</v>
      </c>
      <c r="P226" s="12">
        <v>0.27536231884057899</v>
      </c>
      <c r="Q226" s="12">
        <v>0.32</v>
      </c>
      <c r="R226" s="14">
        <v>0.19867549668874099</v>
      </c>
      <c r="S226" s="14">
        <v>0.94798301486199499</v>
      </c>
      <c r="T226" s="14">
        <v>0.87261146496815201</v>
      </c>
      <c r="U226" s="14">
        <v>0.53821656050955402</v>
      </c>
      <c r="V226" s="14">
        <v>0</v>
      </c>
      <c r="W226" s="14">
        <v>0.886411889596603</v>
      </c>
      <c r="X226" s="14"/>
      <c r="Y226" s="14">
        <v>0.85987261146496796</v>
      </c>
      <c r="Z226" s="14">
        <v>0.93312101910828005</v>
      </c>
      <c r="AA226" s="14">
        <v>0.94585987261146498</v>
      </c>
      <c r="AB226" s="5">
        <v>2</v>
      </c>
      <c r="AC226" s="5">
        <v>2</v>
      </c>
      <c r="AD226" s="5">
        <v>2</v>
      </c>
      <c r="AE226" s="5">
        <v>1</v>
      </c>
      <c r="AF226" s="5">
        <v>0</v>
      </c>
      <c r="AG226" s="5">
        <v>2</v>
      </c>
      <c r="AH226" s="5">
        <v>2</v>
      </c>
      <c r="AI226" s="5">
        <v>2</v>
      </c>
      <c r="AJ226" s="5">
        <v>2</v>
      </c>
      <c r="AK226" s="5">
        <v>2</v>
      </c>
      <c r="AL226" s="5">
        <v>17</v>
      </c>
    </row>
    <row r="227" spans="1:38" x14ac:dyDescent="0.3">
      <c r="A227" s="3">
        <v>1948720</v>
      </c>
      <c r="B227" s="3" t="s">
        <v>2200</v>
      </c>
      <c r="C227" s="3" t="s">
        <v>2201</v>
      </c>
      <c r="D227" s="3" t="s">
        <v>555</v>
      </c>
      <c r="E227" s="10">
        <v>1046</v>
      </c>
      <c r="F227" s="11" t="s">
        <v>1706</v>
      </c>
      <c r="G227" s="12" t="s">
        <v>1707</v>
      </c>
      <c r="H227" s="13">
        <v>84223</v>
      </c>
      <c r="I227" s="12">
        <v>6.5000000000000002E-2</v>
      </c>
      <c r="J227" s="12">
        <v>0.12967032967032899</v>
      </c>
      <c r="K227" s="12">
        <v>5.9340659340659303E-2</v>
      </c>
      <c r="L227" s="12">
        <v>0.01</v>
      </c>
      <c r="M227" s="12">
        <v>0.40699999999999997</v>
      </c>
      <c r="N227" s="12">
        <v>-8.4063047285464099E-2</v>
      </c>
      <c r="O227" s="12">
        <v>0.37711864406779599</v>
      </c>
      <c r="P227" s="12">
        <v>0.14794007490636699</v>
      </c>
      <c r="Q227" s="12">
        <v>0.206593406593406</v>
      </c>
      <c r="R227" s="14">
        <v>0.83002207505518699</v>
      </c>
      <c r="S227" s="14">
        <v>0.31210191082802502</v>
      </c>
      <c r="T227" s="14">
        <v>0.69002123142250504</v>
      </c>
      <c r="U227" s="14">
        <v>0.72823779193205895</v>
      </c>
      <c r="V227" s="14">
        <v>0.3</v>
      </c>
      <c r="W227" s="14">
        <v>0.73885350318471299</v>
      </c>
      <c r="X227" s="14"/>
      <c r="Y227" s="14">
        <v>0.249469214437367</v>
      </c>
      <c r="Z227" s="14">
        <v>0.72186836518046704</v>
      </c>
      <c r="AA227" s="14">
        <v>0.62738853503184699</v>
      </c>
      <c r="AB227" s="5">
        <v>0</v>
      </c>
      <c r="AC227" s="5">
        <v>0</v>
      </c>
      <c r="AD227" s="5">
        <v>2</v>
      </c>
      <c r="AE227" s="5">
        <v>2</v>
      </c>
      <c r="AF227" s="5">
        <v>0</v>
      </c>
      <c r="AG227" s="5">
        <v>2</v>
      </c>
      <c r="AH227" s="5">
        <v>2</v>
      </c>
      <c r="AI227" s="5">
        <v>0</v>
      </c>
      <c r="AJ227" s="5">
        <v>2</v>
      </c>
      <c r="AK227" s="5">
        <v>1</v>
      </c>
      <c r="AL227" s="5">
        <v>11</v>
      </c>
    </row>
    <row r="228" spans="1:38" x14ac:dyDescent="0.3">
      <c r="A228" s="3">
        <v>1955515</v>
      </c>
      <c r="B228" s="3" t="s">
        <v>2364</v>
      </c>
      <c r="C228" s="3" t="s">
        <v>2365</v>
      </c>
      <c r="D228" s="3" t="s">
        <v>636</v>
      </c>
      <c r="E228" s="10">
        <v>66</v>
      </c>
      <c r="F228" s="11" t="s">
        <v>1171</v>
      </c>
      <c r="G228" s="12" t="s">
        <v>1172</v>
      </c>
      <c r="H228" s="13">
        <v>56667</v>
      </c>
      <c r="I228" s="12">
        <v>0</v>
      </c>
      <c r="J228" s="12">
        <v>0.375</v>
      </c>
      <c r="K228" s="12">
        <v>6.25E-2</v>
      </c>
      <c r="L228" s="12">
        <v>0.15</v>
      </c>
      <c r="M228" s="12">
        <v>0.35499999999999998</v>
      </c>
      <c r="N228" s="12">
        <v>-0.223529411764705</v>
      </c>
      <c r="O228" s="12">
        <v>0.53333333333333299</v>
      </c>
      <c r="P228" s="12">
        <v>0</v>
      </c>
      <c r="Q228" s="12">
        <v>6.25E-2</v>
      </c>
      <c r="R228" s="14">
        <v>0.25275938189845398</v>
      </c>
      <c r="S228" s="14">
        <v>0</v>
      </c>
      <c r="T228" s="14">
        <v>0.99256900212314203</v>
      </c>
      <c r="U228" s="14">
        <v>0.75265392781316298</v>
      </c>
      <c r="V228" s="14">
        <v>0.97446808510638205</v>
      </c>
      <c r="W228" s="14">
        <v>0.51910828025477695</v>
      </c>
      <c r="X228" s="14"/>
      <c r="Y228" s="14">
        <v>0.73248407643312097</v>
      </c>
      <c r="Z228" s="14">
        <v>0</v>
      </c>
      <c r="AA228" s="14">
        <v>5.6263269639065798E-2</v>
      </c>
      <c r="AB228" s="5">
        <v>2</v>
      </c>
      <c r="AC228" s="5">
        <v>0</v>
      </c>
      <c r="AD228" s="5">
        <v>2</v>
      </c>
      <c r="AE228" s="5">
        <v>2</v>
      </c>
      <c r="AF228" s="5">
        <v>2</v>
      </c>
      <c r="AG228" s="5">
        <v>1</v>
      </c>
      <c r="AH228" s="5">
        <v>2</v>
      </c>
      <c r="AI228" s="5">
        <v>2</v>
      </c>
      <c r="AJ228" s="5">
        <v>0</v>
      </c>
      <c r="AK228" s="5">
        <v>0</v>
      </c>
      <c r="AL228" s="5">
        <v>13</v>
      </c>
    </row>
    <row r="229" spans="1:38" x14ac:dyDescent="0.3">
      <c r="A229" s="3">
        <v>1938820</v>
      </c>
      <c r="B229" s="3" t="s">
        <v>1984</v>
      </c>
      <c r="C229" s="3" t="s">
        <v>1985</v>
      </c>
      <c r="D229" s="3" t="s">
        <v>448</v>
      </c>
      <c r="E229" s="10">
        <v>590</v>
      </c>
      <c r="F229" s="11" t="s">
        <v>1088</v>
      </c>
      <c r="G229" s="12" t="s">
        <v>1089</v>
      </c>
      <c r="H229" s="13">
        <v>71250</v>
      </c>
      <c r="I229" s="12">
        <v>0.187</v>
      </c>
      <c r="J229" s="12">
        <v>5.7268722466960298E-2</v>
      </c>
      <c r="K229" s="12">
        <v>8.8105726872246704E-3</v>
      </c>
      <c r="L229" s="12">
        <v>6.9999999999999897E-3</v>
      </c>
      <c r="M229" s="12">
        <v>0.28399999999999997</v>
      </c>
      <c r="N229" s="12">
        <v>-3.1198686371100098E-2</v>
      </c>
      <c r="O229" s="12">
        <v>0.40575916230366399</v>
      </c>
      <c r="P229" s="12">
        <v>0.10980392156862701</v>
      </c>
      <c r="Q229" s="12">
        <v>0.19383259911894199</v>
      </c>
      <c r="R229" s="14">
        <v>0.60596026490066202</v>
      </c>
      <c r="S229" s="14">
        <v>0.86093418259023302</v>
      </c>
      <c r="T229" s="14">
        <v>0.290870488322717</v>
      </c>
      <c r="U229" s="14">
        <v>0.16454352441613501</v>
      </c>
      <c r="V229" s="14">
        <v>0.25957446808510598</v>
      </c>
      <c r="W229" s="14">
        <v>0.20806794055201699</v>
      </c>
      <c r="X229" s="14"/>
      <c r="Y229" s="14">
        <v>0.323779193205944</v>
      </c>
      <c r="Z229" s="14">
        <v>0.57112526539278097</v>
      </c>
      <c r="AA229" s="14">
        <v>0.55838641188959603</v>
      </c>
      <c r="AB229" s="5">
        <v>1</v>
      </c>
      <c r="AC229" s="5">
        <v>2</v>
      </c>
      <c r="AD229" s="5">
        <v>0</v>
      </c>
      <c r="AE229" s="5">
        <v>0</v>
      </c>
      <c r="AF229" s="5">
        <v>0</v>
      </c>
      <c r="AG229" s="5">
        <v>0</v>
      </c>
      <c r="AH229" s="5">
        <v>1</v>
      </c>
      <c r="AI229" s="5">
        <v>0</v>
      </c>
      <c r="AJ229" s="5">
        <v>1</v>
      </c>
      <c r="AK229" s="5">
        <v>1</v>
      </c>
      <c r="AL229" s="5">
        <v>6</v>
      </c>
    </row>
    <row r="230" spans="1:38" x14ac:dyDescent="0.3">
      <c r="A230" s="3">
        <v>1901180</v>
      </c>
      <c r="B230" s="3" t="s">
        <v>1068</v>
      </c>
      <c r="C230" s="3" t="s">
        <v>1069</v>
      </c>
      <c r="D230" s="3" t="s">
        <v>57</v>
      </c>
      <c r="E230" s="10">
        <v>423</v>
      </c>
      <c r="F230" s="11" t="s">
        <v>1070</v>
      </c>
      <c r="G230" s="12" t="s">
        <v>1071</v>
      </c>
      <c r="H230" s="13">
        <v>121875</v>
      </c>
      <c r="I230" s="12">
        <v>6.9999999999999897E-3</v>
      </c>
      <c r="J230" s="12">
        <v>0</v>
      </c>
      <c r="K230" s="12">
        <v>1.1695906432748499E-2</v>
      </c>
      <c r="L230" s="12">
        <v>1.7000000000000001E-2</v>
      </c>
      <c r="M230" s="12">
        <v>0.28999999999999998</v>
      </c>
      <c r="N230" s="12">
        <v>-2.0833333333333301E-2</v>
      </c>
      <c r="O230" s="12">
        <v>0.198738170347003</v>
      </c>
      <c r="P230" s="12">
        <v>5.8139534883720903E-3</v>
      </c>
      <c r="Q230" s="12">
        <v>8.1871345029239706E-2</v>
      </c>
      <c r="R230" s="14">
        <v>0.98675496688741704</v>
      </c>
      <c r="S230" s="14">
        <v>3.3970276008492499E-2</v>
      </c>
      <c r="T230" s="14">
        <v>0</v>
      </c>
      <c r="U230" s="14">
        <v>0.192144373673036</v>
      </c>
      <c r="V230" s="14">
        <v>0.40531914893616999</v>
      </c>
      <c r="W230" s="14">
        <v>0.234607218683651</v>
      </c>
      <c r="X230" s="14"/>
      <c r="Y230" s="14">
        <v>2.2292993630573198E-2</v>
      </c>
      <c r="Z230" s="14">
        <v>0.10721868365180399</v>
      </c>
      <c r="AA230" s="14">
        <v>9.2356687898089096E-2</v>
      </c>
      <c r="AB230" s="5">
        <v>0</v>
      </c>
      <c r="AC230" s="5">
        <v>0</v>
      </c>
      <c r="AD230" s="5">
        <v>0</v>
      </c>
      <c r="AE230" s="5">
        <v>0</v>
      </c>
      <c r="AF230" s="5">
        <v>1</v>
      </c>
      <c r="AG230" s="5">
        <v>0</v>
      </c>
      <c r="AH230" s="5">
        <v>1</v>
      </c>
      <c r="AI230" s="5">
        <v>0</v>
      </c>
      <c r="AJ230" s="5">
        <v>0</v>
      </c>
      <c r="AK230" s="5">
        <v>0</v>
      </c>
      <c r="AL230" s="5">
        <v>2</v>
      </c>
    </row>
    <row r="231" spans="1:38" x14ac:dyDescent="0.3">
      <c r="A231" s="3">
        <v>1921000</v>
      </c>
      <c r="B231" s="3" t="s">
        <v>1603</v>
      </c>
      <c r="C231" s="3" t="s">
        <v>1604</v>
      </c>
      <c r="D231" s="3" t="s">
        <v>264</v>
      </c>
      <c r="E231" s="10">
        <v>214133</v>
      </c>
      <c r="F231" s="11" t="s">
        <v>1070</v>
      </c>
      <c r="G231" s="12" t="s">
        <v>1071</v>
      </c>
      <c r="H231" s="13">
        <v>65932</v>
      </c>
      <c r="I231" s="12">
        <v>0.15</v>
      </c>
      <c r="J231" s="12">
        <v>0.17131124798845701</v>
      </c>
      <c r="K231" s="12">
        <v>4.3482603629099302E-2</v>
      </c>
      <c r="L231" s="12">
        <v>5.5999999999999897E-2</v>
      </c>
      <c r="M231" s="12">
        <v>0.28899999999999998</v>
      </c>
      <c r="N231" s="12">
        <v>5.2597169584089103E-2</v>
      </c>
      <c r="O231" s="12">
        <v>0.41292439372325201</v>
      </c>
      <c r="P231" s="12">
        <v>8.1820417196016501E-2</v>
      </c>
      <c r="Q231" s="12">
        <v>0.31392264580211898</v>
      </c>
      <c r="R231" s="14">
        <v>0.49006622516556197</v>
      </c>
      <c r="S231" s="14">
        <v>0.77176220806794005</v>
      </c>
      <c r="T231" s="14">
        <v>0.84288747346072102</v>
      </c>
      <c r="U231" s="14">
        <v>0.57749469214437299</v>
      </c>
      <c r="V231" s="14">
        <v>0.822340425531914</v>
      </c>
      <c r="W231" s="14">
        <v>0.22929936305732401</v>
      </c>
      <c r="X231" s="14"/>
      <c r="Y231" s="14">
        <v>0.34607218683651803</v>
      </c>
      <c r="Z231" s="14">
        <v>0.420382165605095</v>
      </c>
      <c r="AA231" s="14">
        <v>0.94055201698513802</v>
      </c>
      <c r="AB231" s="5">
        <v>1</v>
      </c>
      <c r="AC231" s="5">
        <v>2</v>
      </c>
      <c r="AD231" s="5">
        <v>2</v>
      </c>
      <c r="AE231" s="5">
        <v>1</v>
      </c>
      <c r="AF231" s="5">
        <v>2</v>
      </c>
      <c r="AG231" s="5">
        <v>0</v>
      </c>
      <c r="AH231" s="5">
        <v>0</v>
      </c>
      <c r="AI231" s="5">
        <v>1</v>
      </c>
      <c r="AJ231" s="5">
        <v>1</v>
      </c>
      <c r="AK231" s="5">
        <v>2</v>
      </c>
      <c r="AL231" s="5">
        <v>12</v>
      </c>
    </row>
    <row r="232" spans="1:38" x14ac:dyDescent="0.3">
      <c r="A232" s="3">
        <v>1969240</v>
      </c>
      <c r="B232" s="3" t="s">
        <v>2664</v>
      </c>
      <c r="C232" s="3" t="s">
        <v>2665</v>
      </c>
      <c r="D232" s="3" t="s">
        <v>786</v>
      </c>
      <c r="E232" s="10">
        <v>457</v>
      </c>
      <c r="F232" s="11" t="s">
        <v>1070</v>
      </c>
      <c r="G232" s="12" t="s">
        <v>1071</v>
      </c>
      <c r="H232" s="13">
        <v>101500</v>
      </c>
      <c r="I232" s="12">
        <v>0.08</v>
      </c>
      <c r="J232" s="12">
        <v>0.13218390804597699</v>
      </c>
      <c r="K232" s="12">
        <v>2.8735632183908E-2</v>
      </c>
      <c r="L232" s="12">
        <v>5.7000000000000002E-2</v>
      </c>
      <c r="M232" s="12">
        <v>0.28299999999999997</v>
      </c>
      <c r="N232" s="12">
        <v>-9.8619329388560106E-2</v>
      </c>
      <c r="O232" s="12">
        <v>0.35093167701863298</v>
      </c>
      <c r="P232" s="12">
        <v>2.2471910112359501E-2</v>
      </c>
      <c r="Q232" s="12">
        <v>0.15517241379310301</v>
      </c>
      <c r="R232" s="14">
        <v>0.93598233995584901</v>
      </c>
      <c r="S232" s="14">
        <v>0.40764331210191002</v>
      </c>
      <c r="T232" s="14">
        <v>0.70700636942675099</v>
      </c>
      <c r="U232" s="14">
        <v>0.387473460721868</v>
      </c>
      <c r="V232" s="14">
        <v>0.83085106382978702</v>
      </c>
      <c r="W232" s="14">
        <v>0.20488322717622001</v>
      </c>
      <c r="X232" s="14"/>
      <c r="Y232" s="14">
        <v>0.17940552016985101</v>
      </c>
      <c r="Z232" s="14">
        <v>0.146496815286624</v>
      </c>
      <c r="AA232" s="14">
        <v>0.35881104033970201</v>
      </c>
      <c r="AB232" s="5">
        <v>0</v>
      </c>
      <c r="AC232" s="5">
        <v>1</v>
      </c>
      <c r="AD232" s="5">
        <v>2</v>
      </c>
      <c r="AE232" s="5">
        <v>1</v>
      </c>
      <c r="AF232" s="5">
        <v>2</v>
      </c>
      <c r="AG232" s="5">
        <v>0</v>
      </c>
      <c r="AH232" s="5">
        <v>2</v>
      </c>
      <c r="AI232" s="5">
        <v>0</v>
      </c>
      <c r="AJ232" s="5">
        <v>0</v>
      </c>
      <c r="AK232" s="5">
        <v>1</v>
      </c>
      <c r="AL232" s="5">
        <v>9</v>
      </c>
    </row>
    <row r="233" spans="1:38" x14ac:dyDescent="0.3">
      <c r="A233" s="3">
        <v>1906490</v>
      </c>
      <c r="B233" s="3" t="s">
        <v>1266</v>
      </c>
      <c r="C233" s="3" t="s">
        <v>1267</v>
      </c>
      <c r="D233" s="3" t="s">
        <v>121</v>
      </c>
      <c r="E233" s="10">
        <v>57</v>
      </c>
      <c r="F233" s="11" t="s">
        <v>1268</v>
      </c>
      <c r="G233" s="12" t="s">
        <v>1269</v>
      </c>
      <c r="H233" s="13" t="s">
        <v>3083</v>
      </c>
      <c r="I233" s="12">
        <v>0.46700000000000003</v>
      </c>
      <c r="J233" s="12">
        <v>0.11111111111111099</v>
      </c>
      <c r="K233" s="12">
        <v>0</v>
      </c>
      <c r="L233" s="12">
        <v>0</v>
      </c>
      <c r="M233" s="12">
        <v>0.64300000000000002</v>
      </c>
      <c r="N233" s="12">
        <v>-9.5238095238095205E-2</v>
      </c>
      <c r="O233" s="12">
        <v>0.42857142857142799</v>
      </c>
      <c r="P233" s="12">
        <v>0</v>
      </c>
      <c r="Q233" s="12">
        <v>0.11111111111111099</v>
      </c>
      <c r="R233" s="14">
        <v>0</v>
      </c>
      <c r="S233" s="14">
        <v>0.99787685774946899</v>
      </c>
      <c r="T233" s="14">
        <v>0.59660297239914994</v>
      </c>
      <c r="U233" s="14">
        <v>0</v>
      </c>
      <c r="V233" s="14">
        <v>0</v>
      </c>
      <c r="W233" s="14">
        <v>0.984076433121019</v>
      </c>
      <c r="X233" s="14"/>
      <c r="Y233" s="14">
        <v>0.39808917197452198</v>
      </c>
      <c r="Z233" s="14">
        <v>0</v>
      </c>
      <c r="AA233" s="14">
        <v>0.161358811040339</v>
      </c>
      <c r="AB233" s="5">
        <v>2</v>
      </c>
      <c r="AC233" s="5">
        <v>2</v>
      </c>
      <c r="AD233" s="5">
        <v>1</v>
      </c>
      <c r="AE233" s="5">
        <v>0</v>
      </c>
      <c r="AF233" s="5">
        <v>0</v>
      </c>
      <c r="AG233" s="5">
        <v>2</v>
      </c>
      <c r="AH233" s="5">
        <v>2</v>
      </c>
      <c r="AI233" s="5">
        <v>1</v>
      </c>
      <c r="AJ233" s="5">
        <v>0</v>
      </c>
      <c r="AK233" s="5">
        <v>0</v>
      </c>
      <c r="AL233" s="5">
        <v>10</v>
      </c>
    </row>
    <row r="234" spans="1:38" x14ac:dyDescent="0.3">
      <c r="A234" s="3">
        <v>1952455</v>
      </c>
      <c r="B234" s="3" t="s">
        <v>2296</v>
      </c>
      <c r="C234" s="3" t="s">
        <v>2297</v>
      </c>
      <c r="D234" s="3" t="s">
        <v>603</v>
      </c>
      <c r="E234" s="10">
        <v>778</v>
      </c>
      <c r="F234" s="11" t="s">
        <v>1023</v>
      </c>
      <c r="G234" s="12" t="s">
        <v>1024</v>
      </c>
      <c r="H234" s="13">
        <v>79904</v>
      </c>
      <c r="I234" s="12">
        <v>1.6E-2</v>
      </c>
      <c r="J234" s="12">
        <v>5.3291536050156699E-2</v>
      </c>
      <c r="K234" s="12">
        <v>2.1943573667711599E-2</v>
      </c>
      <c r="L234" s="12">
        <v>0</v>
      </c>
      <c r="M234" s="12">
        <v>0.26200000000000001</v>
      </c>
      <c r="N234" s="12">
        <v>3.87096774193548E-3</v>
      </c>
      <c r="O234" s="12">
        <v>0.46790890269151098</v>
      </c>
      <c r="P234" s="12">
        <v>3.62537764350453E-2</v>
      </c>
      <c r="Q234" s="12">
        <v>0.17868338557993699</v>
      </c>
      <c r="R234" s="14">
        <v>0.77262693156732798</v>
      </c>
      <c r="S234" s="14">
        <v>5.30785562632696E-2</v>
      </c>
      <c r="T234" s="14">
        <v>0.26008492569002101</v>
      </c>
      <c r="U234" s="14">
        <v>0.30891719745222901</v>
      </c>
      <c r="V234" s="14">
        <v>0</v>
      </c>
      <c r="W234" s="14">
        <v>0.14012738853503101</v>
      </c>
      <c r="X234" s="14"/>
      <c r="Y234" s="14">
        <v>0.54246284501061504</v>
      </c>
      <c r="Z234" s="14">
        <v>0.192144373673036</v>
      </c>
      <c r="AA234" s="14">
        <v>0.49150743099787603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1</v>
      </c>
      <c r="AJ234" s="5">
        <v>0</v>
      </c>
      <c r="AK234" s="5">
        <v>1</v>
      </c>
      <c r="AL234" s="5">
        <v>2</v>
      </c>
    </row>
    <row r="235" spans="1:38" x14ac:dyDescent="0.3">
      <c r="A235" s="3">
        <v>1966360</v>
      </c>
      <c r="B235" s="3" t="s">
        <v>2598</v>
      </c>
      <c r="C235" s="3" t="s">
        <v>2599</v>
      </c>
      <c r="D235" s="3" t="s">
        <v>753</v>
      </c>
      <c r="E235" s="10">
        <v>209</v>
      </c>
      <c r="F235" s="11" t="s">
        <v>1046</v>
      </c>
      <c r="G235" s="12" t="s">
        <v>1047</v>
      </c>
      <c r="H235" s="13">
        <v>58438</v>
      </c>
      <c r="I235" s="12">
        <v>0.19699999999999901</v>
      </c>
      <c r="J235" s="12">
        <v>0.189873417721519</v>
      </c>
      <c r="K235" s="12">
        <v>3.7974683544303799E-2</v>
      </c>
      <c r="L235" s="12">
        <v>5.7000000000000002E-2</v>
      </c>
      <c r="M235" s="12">
        <v>0.27399999999999902</v>
      </c>
      <c r="N235" s="12">
        <v>2.95566502463054E-2</v>
      </c>
      <c r="O235" s="12">
        <v>0.4921875</v>
      </c>
      <c r="P235" s="12">
        <v>0.35849056603773499</v>
      </c>
      <c r="Q235" s="12">
        <v>0.10126582278481</v>
      </c>
      <c r="R235" s="14">
        <v>0.29359823399558499</v>
      </c>
      <c r="S235" s="14">
        <v>0.88004246284500998</v>
      </c>
      <c r="T235" s="14">
        <v>0.89065817409766401</v>
      </c>
      <c r="U235" s="14">
        <v>0.51167728237791898</v>
      </c>
      <c r="V235" s="14">
        <v>0.83085106382978702</v>
      </c>
      <c r="W235" s="14">
        <v>0.18152866242038199</v>
      </c>
      <c r="X235" s="14"/>
      <c r="Y235" s="14">
        <v>0.62101910828025397</v>
      </c>
      <c r="Z235" s="14">
        <v>0.96284501061571104</v>
      </c>
      <c r="AA235" s="14">
        <v>0.136942675159235</v>
      </c>
      <c r="AB235" s="5">
        <v>2</v>
      </c>
      <c r="AC235" s="5">
        <v>2</v>
      </c>
      <c r="AD235" s="5">
        <v>2</v>
      </c>
      <c r="AE235" s="5">
        <v>1</v>
      </c>
      <c r="AF235" s="5">
        <v>2</v>
      </c>
      <c r="AG235" s="5">
        <v>0</v>
      </c>
      <c r="AH235" s="5">
        <v>0</v>
      </c>
      <c r="AI235" s="5">
        <v>1</v>
      </c>
      <c r="AJ235" s="5">
        <v>2</v>
      </c>
      <c r="AK235" s="5">
        <v>0</v>
      </c>
      <c r="AL235" s="5">
        <v>12</v>
      </c>
    </row>
    <row r="236" spans="1:38" x14ac:dyDescent="0.3">
      <c r="A236" s="3">
        <v>1973425</v>
      </c>
      <c r="B236" s="3" t="s">
        <v>2738</v>
      </c>
      <c r="C236" s="3" t="s">
        <v>2739</v>
      </c>
      <c r="D236" s="3" t="s">
        <v>823</v>
      </c>
      <c r="E236" s="10">
        <v>748</v>
      </c>
      <c r="F236" s="11" t="s">
        <v>1046</v>
      </c>
      <c r="G236" s="12" t="s">
        <v>1047</v>
      </c>
      <c r="H236" s="13">
        <v>60000</v>
      </c>
      <c r="I236" s="12">
        <v>6.0999999999999999E-2</v>
      </c>
      <c r="J236" s="12">
        <v>5.2980132450331098E-2</v>
      </c>
      <c r="K236" s="12">
        <v>3.3112582781456901E-2</v>
      </c>
      <c r="L236" s="12">
        <v>8.0000000000000002E-3</v>
      </c>
      <c r="M236" s="12">
        <v>0.36699999999999999</v>
      </c>
      <c r="N236" s="12">
        <v>-3.4838709677419297E-2</v>
      </c>
      <c r="O236" s="12">
        <v>0.37601626016260098</v>
      </c>
      <c r="P236" s="12">
        <v>0.119533527696793</v>
      </c>
      <c r="Q236" s="12">
        <v>0.149006622516556</v>
      </c>
      <c r="R236" s="14">
        <v>0.33222958057395102</v>
      </c>
      <c r="S236" s="14">
        <v>0.27707006369426701</v>
      </c>
      <c r="T236" s="14">
        <v>0.25796178343949</v>
      </c>
      <c r="U236" s="14">
        <v>0.45435244161358801</v>
      </c>
      <c r="V236" s="14">
        <v>0.275531914893617</v>
      </c>
      <c r="W236" s="14">
        <v>0.57537154989384198</v>
      </c>
      <c r="X236" s="14"/>
      <c r="Y236" s="14">
        <v>0.24522292993630501</v>
      </c>
      <c r="Z236" s="14">
        <v>0.61252653927813105</v>
      </c>
      <c r="AA236" s="14">
        <v>0.323779193205944</v>
      </c>
      <c r="AB236" s="5">
        <v>1</v>
      </c>
      <c r="AC236" s="5">
        <v>0</v>
      </c>
      <c r="AD236" s="5">
        <v>0</v>
      </c>
      <c r="AE236" s="5">
        <v>1</v>
      </c>
      <c r="AF236" s="5">
        <v>0</v>
      </c>
      <c r="AG236" s="5">
        <v>1</v>
      </c>
      <c r="AH236" s="5">
        <v>1</v>
      </c>
      <c r="AI236" s="5">
        <v>0</v>
      </c>
      <c r="AJ236" s="5">
        <v>1</v>
      </c>
      <c r="AK236" s="5">
        <v>0</v>
      </c>
      <c r="AL236" s="5">
        <v>5</v>
      </c>
    </row>
    <row r="237" spans="1:38" x14ac:dyDescent="0.3">
      <c r="A237" s="3">
        <v>1942555</v>
      </c>
      <c r="B237" s="3" t="s">
        <v>2062</v>
      </c>
      <c r="C237" s="3" t="s">
        <v>2063</v>
      </c>
      <c r="D237" s="3" t="s">
        <v>486</v>
      </c>
      <c r="E237" s="10">
        <v>2143</v>
      </c>
      <c r="F237" s="11" t="s">
        <v>1344</v>
      </c>
      <c r="G237" s="12" t="s">
        <v>1345</v>
      </c>
      <c r="H237" s="13">
        <v>61875</v>
      </c>
      <c r="I237" s="12">
        <v>0.153</v>
      </c>
      <c r="J237" s="12">
        <v>0.14803625377643501</v>
      </c>
      <c r="K237" s="12">
        <v>3.2225579053373601E-2</v>
      </c>
      <c r="L237" s="12">
        <v>1.6E-2</v>
      </c>
      <c r="M237" s="12">
        <v>0.35099999999999998</v>
      </c>
      <c r="N237" s="12">
        <v>2.0476190476190401E-2</v>
      </c>
      <c r="O237" s="12">
        <v>0.46325878594249198</v>
      </c>
      <c r="P237" s="12">
        <v>0.112727272727272</v>
      </c>
      <c r="Q237" s="12">
        <v>0.165156092648539</v>
      </c>
      <c r="R237" s="14">
        <v>0.387417218543046</v>
      </c>
      <c r="S237" s="14">
        <v>0.78662420382165599</v>
      </c>
      <c r="T237" s="14">
        <v>0.77388535031847105</v>
      </c>
      <c r="U237" s="14">
        <v>0.44161358811040302</v>
      </c>
      <c r="V237" s="14">
        <v>0.39361702127659498</v>
      </c>
      <c r="W237" s="14">
        <v>0.498938428874734</v>
      </c>
      <c r="X237" s="14"/>
      <c r="Y237" s="14">
        <v>0.52123142250530696</v>
      </c>
      <c r="Z237" s="14">
        <v>0.58492569002123096</v>
      </c>
      <c r="AA237" s="14">
        <v>0.41613588110403399</v>
      </c>
      <c r="AB237" s="5">
        <v>1</v>
      </c>
      <c r="AC237" s="5">
        <v>2</v>
      </c>
      <c r="AD237" s="5">
        <v>2</v>
      </c>
      <c r="AE237" s="5">
        <v>1</v>
      </c>
      <c r="AF237" s="5">
        <v>1</v>
      </c>
      <c r="AG237" s="5">
        <v>1</v>
      </c>
      <c r="AH237" s="5">
        <v>0</v>
      </c>
      <c r="AI237" s="5">
        <v>1</v>
      </c>
      <c r="AJ237" s="5">
        <v>1</v>
      </c>
      <c r="AK237" s="5">
        <v>1</v>
      </c>
      <c r="AL237" s="5">
        <v>11</v>
      </c>
    </row>
    <row r="238" spans="1:38" x14ac:dyDescent="0.3">
      <c r="A238" s="3">
        <v>1971040</v>
      </c>
      <c r="B238" s="3" t="s">
        <v>2688</v>
      </c>
      <c r="C238" s="3" t="s">
        <v>2689</v>
      </c>
      <c r="D238" s="3" t="s">
        <v>798</v>
      </c>
      <c r="E238" s="10">
        <v>74</v>
      </c>
      <c r="F238" s="11" t="s">
        <v>1344</v>
      </c>
      <c r="G238" s="12" t="s">
        <v>1345</v>
      </c>
      <c r="H238" s="13" t="s">
        <v>3083</v>
      </c>
      <c r="I238" s="12">
        <v>0.27300000000000002</v>
      </c>
      <c r="J238" s="12">
        <v>2.94117647058823E-2</v>
      </c>
      <c r="K238" s="12">
        <v>2.94117647058823E-2</v>
      </c>
      <c r="L238" s="12">
        <v>2.79999999999999E-2</v>
      </c>
      <c r="M238" s="12">
        <v>0.35699999999999998</v>
      </c>
      <c r="N238" s="12">
        <v>2.77777777777777E-2</v>
      </c>
      <c r="O238" s="12">
        <v>0.57894736842105199</v>
      </c>
      <c r="P238" s="12">
        <v>8.1081081081081002E-2</v>
      </c>
      <c r="Q238" s="12">
        <v>0.11764705882352899</v>
      </c>
      <c r="R238" s="14">
        <v>0</v>
      </c>
      <c r="S238" s="14">
        <v>0.95753715498938397</v>
      </c>
      <c r="T238" s="14">
        <v>0.14118895966029699</v>
      </c>
      <c r="U238" s="14">
        <v>0.39596602972399098</v>
      </c>
      <c r="V238" s="14">
        <v>0.56595744680851001</v>
      </c>
      <c r="W238" s="14">
        <v>0.53078556263269605</v>
      </c>
      <c r="X238" s="14"/>
      <c r="Y238" s="14">
        <v>0.83757961783439405</v>
      </c>
      <c r="Z238" s="14">
        <v>0.41613588110403399</v>
      </c>
      <c r="AA238" s="14">
        <v>0.18152866242038199</v>
      </c>
      <c r="AB238" s="5">
        <v>2</v>
      </c>
      <c r="AC238" s="5">
        <v>2</v>
      </c>
      <c r="AD238" s="5">
        <v>0</v>
      </c>
      <c r="AE238" s="5">
        <v>1</v>
      </c>
      <c r="AF238" s="5">
        <v>1</v>
      </c>
      <c r="AG238" s="5">
        <v>1</v>
      </c>
      <c r="AH238" s="5">
        <v>0</v>
      </c>
      <c r="AI238" s="5">
        <v>2</v>
      </c>
      <c r="AJ238" s="5">
        <v>1</v>
      </c>
      <c r="AK238" s="5">
        <v>0</v>
      </c>
      <c r="AL238" s="5">
        <v>10</v>
      </c>
    </row>
    <row r="239" spans="1:38" x14ac:dyDescent="0.3">
      <c r="A239" s="3">
        <v>1901270</v>
      </c>
      <c r="B239" s="3" t="s">
        <v>1072</v>
      </c>
      <c r="C239" s="3" t="s">
        <v>1073</v>
      </c>
      <c r="D239" s="3" t="s">
        <v>58</v>
      </c>
      <c r="E239" s="10">
        <v>430</v>
      </c>
      <c r="F239" s="11" t="s">
        <v>1074</v>
      </c>
      <c r="G239" s="12" t="s">
        <v>1075</v>
      </c>
      <c r="H239" s="13">
        <v>46989</v>
      </c>
      <c r="I239" s="12">
        <v>0.129</v>
      </c>
      <c r="J239" s="12">
        <v>0.13259668508287201</v>
      </c>
      <c r="K239" s="12">
        <v>4.4198895027624301E-2</v>
      </c>
      <c r="L239" s="12">
        <v>0.06</v>
      </c>
      <c r="M239" s="12">
        <v>0.33200000000000002</v>
      </c>
      <c r="N239" s="12">
        <v>-0.14171656686626699</v>
      </c>
      <c r="O239" s="12">
        <v>0.30827067669172897</v>
      </c>
      <c r="P239" s="12">
        <v>0.15813953488372001</v>
      </c>
      <c r="Q239" s="12">
        <v>9.9447513812154595E-2</v>
      </c>
      <c r="R239" s="14">
        <v>7.8366445916114705E-2</v>
      </c>
      <c r="S239" s="14">
        <v>0.68471337579617797</v>
      </c>
      <c r="T239" s="14">
        <v>0.71125265392781301</v>
      </c>
      <c r="U239" s="14">
        <v>0.58492569002123096</v>
      </c>
      <c r="V239" s="14">
        <v>0.84680851063829699</v>
      </c>
      <c r="W239" s="14">
        <v>0.40021231422505299</v>
      </c>
      <c r="X239" s="14"/>
      <c r="Y239" s="14">
        <v>0.116772823779193</v>
      </c>
      <c r="Z239" s="14">
        <v>0.75583864118895905</v>
      </c>
      <c r="AA239" s="14">
        <v>0.129511677282377</v>
      </c>
      <c r="AB239" s="5">
        <v>2</v>
      </c>
      <c r="AC239" s="5">
        <v>2</v>
      </c>
      <c r="AD239" s="5">
        <v>2</v>
      </c>
      <c r="AE239" s="5">
        <v>1</v>
      </c>
      <c r="AF239" s="5">
        <v>2</v>
      </c>
      <c r="AG239" s="5">
        <v>1</v>
      </c>
      <c r="AH239" s="5">
        <v>2</v>
      </c>
      <c r="AI239" s="5">
        <v>0</v>
      </c>
      <c r="AJ239" s="5">
        <v>2</v>
      </c>
      <c r="AK239" s="5">
        <v>0</v>
      </c>
      <c r="AL239" s="5">
        <v>14</v>
      </c>
    </row>
    <row r="240" spans="1:38" x14ac:dyDescent="0.3">
      <c r="A240" s="3">
        <v>1952275</v>
      </c>
      <c r="B240" s="3" t="s">
        <v>2294</v>
      </c>
      <c r="C240" s="3" t="s">
        <v>2295</v>
      </c>
      <c r="D240" s="3" t="s">
        <v>602</v>
      </c>
      <c r="E240" s="10">
        <v>36</v>
      </c>
      <c r="F240" s="11" t="s">
        <v>1074</v>
      </c>
      <c r="G240" s="12" t="s">
        <v>1075</v>
      </c>
      <c r="H240" s="13">
        <v>89375</v>
      </c>
      <c r="I240" s="12">
        <v>6.8000000000000005E-2</v>
      </c>
      <c r="J240" s="12">
        <v>0.17647058823529399</v>
      </c>
      <c r="K240" s="12">
        <v>0</v>
      </c>
      <c r="L240" s="12">
        <v>0</v>
      </c>
      <c r="M240" s="12">
        <v>0.25700000000000001</v>
      </c>
      <c r="N240" s="12">
        <v>-0.2</v>
      </c>
      <c r="O240" s="12">
        <v>0.27586206896551702</v>
      </c>
      <c r="P240" s="12">
        <v>0.22727272727272699</v>
      </c>
      <c r="Q240" s="12">
        <v>0.29411764705882298</v>
      </c>
      <c r="R240" s="14">
        <v>0.87196467991169901</v>
      </c>
      <c r="S240" s="14">
        <v>0.33014861995753703</v>
      </c>
      <c r="T240" s="14">
        <v>0.85987261146496796</v>
      </c>
      <c r="U240" s="14">
        <v>0</v>
      </c>
      <c r="V240" s="14">
        <v>0</v>
      </c>
      <c r="W240" s="14">
        <v>0.12526539278131599</v>
      </c>
      <c r="X240" s="14"/>
      <c r="Y240" s="14">
        <v>8.0679405520169806E-2</v>
      </c>
      <c r="Z240" s="14">
        <v>0.88535031847133705</v>
      </c>
      <c r="AA240" s="14">
        <v>0.90764331210190996</v>
      </c>
      <c r="AB240" s="5">
        <v>0</v>
      </c>
      <c r="AC240" s="5">
        <v>1</v>
      </c>
      <c r="AD240" s="5">
        <v>2</v>
      </c>
      <c r="AE240" s="5">
        <v>0</v>
      </c>
      <c r="AF240" s="5">
        <v>0</v>
      </c>
      <c r="AG240" s="5">
        <v>0</v>
      </c>
      <c r="AH240" s="5">
        <v>2</v>
      </c>
      <c r="AI240" s="5">
        <v>0</v>
      </c>
      <c r="AJ240" s="5">
        <v>2</v>
      </c>
      <c r="AK240" s="5">
        <v>2</v>
      </c>
      <c r="AL240" s="5">
        <v>9</v>
      </c>
    </row>
    <row r="241" spans="1:38" x14ac:dyDescent="0.3">
      <c r="A241" s="3">
        <v>1964875</v>
      </c>
      <c r="B241" s="3" t="s">
        <v>2560</v>
      </c>
      <c r="C241" s="3" t="s">
        <v>2561</v>
      </c>
      <c r="D241" s="3" t="s">
        <v>734</v>
      </c>
      <c r="E241" s="10">
        <v>88</v>
      </c>
      <c r="F241" s="11" t="s">
        <v>1074</v>
      </c>
      <c r="G241" s="12" t="s">
        <v>1075</v>
      </c>
      <c r="H241" s="13">
        <v>41563</v>
      </c>
      <c r="I241" s="12">
        <v>0.16200000000000001</v>
      </c>
      <c r="J241" s="12">
        <v>0.17948717948717899</v>
      </c>
      <c r="K241" s="12">
        <v>0</v>
      </c>
      <c r="L241" s="12">
        <v>0</v>
      </c>
      <c r="M241" s="12">
        <v>0.44299999999999901</v>
      </c>
      <c r="N241" s="12">
        <v>-0.20720720720720701</v>
      </c>
      <c r="O241" s="12">
        <v>0.63768115942028902</v>
      </c>
      <c r="P241" s="12">
        <v>9.3023255813953404E-2</v>
      </c>
      <c r="Q241" s="12">
        <v>7.69230769230769E-2</v>
      </c>
      <c r="R241" s="14">
        <v>3.4216335540838798E-2</v>
      </c>
      <c r="S241" s="14">
        <v>0.81210191082802496</v>
      </c>
      <c r="T241" s="14">
        <v>0.87154989384288695</v>
      </c>
      <c r="U241" s="14">
        <v>0</v>
      </c>
      <c r="V241" s="14">
        <v>0</v>
      </c>
      <c r="W241" s="14">
        <v>0.83014861995753697</v>
      </c>
      <c r="X241" s="14"/>
      <c r="Y241" s="14">
        <v>0.93312101910828005</v>
      </c>
      <c r="Z241" s="14">
        <v>0.48089171974522199</v>
      </c>
      <c r="AA241" s="14">
        <v>8.4925690021231404E-2</v>
      </c>
      <c r="AB241" s="5">
        <v>2</v>
      </c>
      <c r="AC241" s="5">
        <v>2</v>
      </c>
      <c r="AD241" s="5">
        <v>2</v>
      </c>
      <c r="AE241" s="5">
        <v>0</v>
      </c>
      <c r="AF241" s="5">
        <v>0</v>
      </c>
      <c r="AG241" s="5">
        <v>2</v>
      </c>
      <c r="AH241" s="5">
        <v>2</v>
      </c>
      <c r="AI241" s="5">
        <v>2</v>
      </c>
      <c r="AJ241" s="5">
        <v>1</v>
      </c>
      <c r="AK241" s="5">
        <v>0</v>
      </c>
      <c r="AL241" s="5">
        <v>13</v>
      </c>
    </row>
    <row r="242" spans="1:38" x14ac:dyDescent="0.3">
      <c r="A242" s="3">
        <v>1923790</v>
      </c>
      <c r="B242" s="3" t="s">
        <v>1668</v>
      </c>
      <c r="C242" s="3" t="s">
        <v>1669</v>
      </c>
      <c r="D242" s="3" t="s">
        <v>294</v>
      </c>
      <c r="E242" s="10">
        <v>115</v>
      </c>
      <c r="F242" s="11" t="s">
        <v>1268</v>
      </c>
      <c r="G242" s="12" t="s">
        <v>1269</v>
      </c>
      <c r="H242" s="13">
        <v>68333</v>
      </c>
      <c r="I242" s="12">
        <v>5.3999999999999999E-2</v>
      </c>
      <c r="J242" s="12">
        <v>0.13157894736842099</v>
      </c>
      <c r="K242" s="12">
        <v>7.8947368421052599E-2</v>
      </c>
      <c r="L242" s="12">
        <v>0</v>
      </c>
      <c r="M242" s="12">
        <v>0.36199999999999999</v>
      </c>
      <c r="N242" s="12">
        <v>-0.08</v>
      </c>
      <c r="O242" s="12">
        <v>0.634920634920634</v>
      </c>
      <c r="P242" s="12">
        <v>0.36734693877551</v>
      </c>
      <c r="Q242" s="12">
        <v>0.105263157894736</v>
      </c>
      <c r="R242" s="14">
        <v>0.54635761589403897</v>
      </c>
      <c r="S242" s="14">
        <v>0.23991507430997799</v>
      </c>
      <c r="T242" s="14">
        <v>0.70169851380042403</v>
      </c>
      <c r="U242" s="14">
        <v>0.83651804670912899</v>
      </c>
      <c r="V242" s="14">
        <v>0</v>
      </c>
      <c r="W242" s="14">
        <v>0.55201698513800401</v>
      </c>
      <c r="X242" s="14"/>
      <c r="Y242" s="14">
        <v>0.92675159235668703</v>
      </c>
      <c r="Z242" s="14">
        <v>0.97027600849256901</v>
      </c>
      <c r="AA242" s="14">
        <v>0.146496815286624</v>
      </c>
      <c r="AB242" s="5">
        <v>1</v>
      </c>
      <c r="AC242" s="5">
        <v>0</v>
      </c>
      <c r="AD242" s="5">
        <v>2</v>
      </c>
      <c r="AE242" s="5">
        <v>2</v>
      </c>
      <c r="AF242" s="5">
        <v>0</v>
      </c>
      <c r="AG242" s="5">
        <v>1</v>
      </c>
      <c r="AH242" s="5">
        <v>2</v>
      </c>
      <c r="AI242" s="5">
        <v>2</v>
      </c>
      <c r="AJ242" s="5">
        <v>2</v>
      </c>
      <c r="AK242" s="5">
        <v>0</v>
      </c>
      <c r="AL242" s="5">
        <v>12</v>
      </c>
    </row>
    <row r="243" spans="1:38" x14ac:dyDescent="0.3">
      <c r="A243" s="3">
        <v>1979140</v>
      </c>
      <c r="B243" s="3" t="s">
        <v>2874</v>
      </c>
      <c r="C243" s="3" t="s">
        <v>2875</v>
      </c>
      <c r="D243" s="3" t="s">
        <v>891</v>
      </c>
      <c r="E243" s="10">
        <v>509</v>
      </c>
      <c r="F243" s="11" t="s">
        <v>1268</v>
      </c>
      <c r="G243" s="12" t="s">
        <v>1269</v>
      </c>
      <c r="H243" s="13">
        <v>78750</v>
      </c>
      <c r="I243" s="12">
        <v>0.125</v>
      </c>
      <c r="J243" s="12">
        <v>0.15</v>
      </c>
      <c r="K243" s="12">
        <v>3.125E-2</v>
      </c>
      <c r="L243" s="12">
        <v>1.4999999999999999E-2</v>
      </c>
      <c r="M243" s="12">
        <v>0.27399999999999902</v>
      </c>
      <c r="N243" s="12">
        <v>4.9484536082474197E-2</v>
      </c>
      <c r="O243" s="12">
        <v>0.35331230283911602</v>
      </c>
      <c r="P243" s="12">
        <v>0.101123595505617</v>
      </c>
      <c r="Q243" s="12">
        <v>0.2</v>
      </c>
      <c r="R243" s="14">
        <v>0.75386313465783605</v>
      </c>
      <c r="S243" s="14">
        <v>0.65711252653927799</v>
      </c>
      <c r="T243" s="14">
        <v>0.78025477707006297</v>
      </c>
      <c r="U243" s="14">
        <v>0.41719745222929899</v>
      </c>
      <c r="V243" s="14">
        <v>0.37553191489361698</v>
      </c>
      <c r="W243" s="14">
        <v>0.18152866242038199</v>
      </c>
      <c r="X243" s="14"/>
      <c r="Y243" s="14">
        <v>0.184713375796178</v>
      </c>
      <c r="Z243" s="14">
        <v>0.531847133757961</v>
      </c>
      <c r="AA243" s="14">
        <v>0.58598726114649602</v>
      </c>
      <c r="AB243" s="5">
        <v>0</v>
      </c>
      <c r="AC243" s="5">
        <v>1</v>
      </c>
      <c r="AD243" s="5">
        <v>2</v>
      </c>
      <c r="AE243" s="5">
        <v>1</v>
      </c>
      <c r="AF243" s="5">
        <v>1</v>
      </c>
      <c r="AG243" s="5">
        <v>0</v>
      </c>
      <c r="AH243" s="5">
        <v>0</v>
      </c>
      <c r="AI243" s="5">
        <v>0</v>
      </c>
      <c r="AJ243" s="5">
        <v>1</v>
      </c>
      <c r="AK243" s="5">
        <v>1</v>
      </c>
      <c r="AL243" s="5">
        <v>7</v>
      </c>
    </row>
    <row r="244" spans="1:38" x14ac:dyDescent="0.3">
      <c r="A244" s="3">
        <v>1959070</v>
      </c>
      <c r="B244" s="3" t="s">
        <v>2440</v>
      </c>
      <c r="C244" s="3" t="s">
        <v>2441</v>
      </c>
      <c r="D244" s="3" t="s">
        <v>674</v>
      </c>
      <c r="E244" s="10">
        <v>201</v>
      </c>
      <c r="F244" s="11" t="s">
        <v>466</v>
      </c>
      <c r="G244" s="12" t="s">
        <v>1594</v>
      </c>
      <c r="H244" s="13">
        <v>71875</v>
      </c>
      <c r="I244" s="12">
        <v>0.18099999999999999</v>
      </c>
      <c r="J244" s="12">
        <v>0.11688311688311601</v>
      </c>
      <c r="K244" s="12">
        <v>0</v>
      </c>
      <c r="L244" s="12">
        <v>6.7000000000000004E-2</v>
      </c>
      <c r="M244" s="12">
        <v>0.33700000000000002</v>
      </c>
      <c r="N244" s="12">
        <v>-6.5116279069767399E-2</v>
      </c>
      <c r="O244" s="12">
        <v>0.58974358974358898</v>
      </c>
      <c r="P244" s="12">
        <v>0.266666666666666</v>
      </c>
      <c r="Q244" s="12">
        <v>0.22077922077921999</v>
      </c>
      <c r="R244" s="14">
        <v>0.62030905077262599</v>
      </c>
      <c r="S244" s="14">
        <v>0.84713375796178303</v>
      </c>
      <c r="T244" s="14">
        <v>0.62314225053078498</v>
      </c>
      <c r="U244" s="14">
        <v>0</v>
      </c>
      <c r="V244" s="14">
        <v>0.87553191489361704</v>
      </c>
      <c r="W244" s="14">
        <v>0.43099787685774898</v>
      </c>
      <c r="X244" s="14"/>
      <c r="Y244" s="14">
        <v>0.85774946921443695</v>
      </c>
      <c r="Z244" s="14">
        <v>0.92250530785562601</v>
      </c>
      <c r="AA244" s="14">
        <v>0.69532908704883201</v>
      </c>
      <c r="AB244" s="5">
        <v>1</v>
      </c>
      <c r="AC244" s="5">
        <v>2</v>
      </c>
      <c r="AD244" s="5">
        <v>1</v>
      </c>
      <c r="AE244" s="5">
        <v>0</v>
      </c>
      <c r="AF244" s="5">
        <v>2</v>
      </c>
      <c r="AG244" s="5">
        <v>1</v>
      </c>
      <c r="AH244" s="5">
        <v>1</v>
      </c>
      <c r="AI244" s="5">
        <v>2</v>
      </c>
      <c r="AJ244" s="5">
        <v>2</v>
      </c>
      <c r="AK244" s="5">
        <v>2</v>
      </c>
      <c r="AL244" s="5">
        <v>14</v>
      </c>
    </row>
    <row r="245" spans="1:38" x14ac:dyDescent="0.3">
      <c r="A245" s="3">
        <v>1941790</v>
      </c>
      <c r="B245" s="3" t="s">
        <v>2046</v>
      </c>
      <c r="C245" s="3" t="s">
        <v>2047</v>
      </c>
      <c r="D245" s="3" t="s">
        <v>479</v>
      </c>
      <c r="E245" s="10">
        <v>53</v>
      </c>
      <c r="F245" s="11" t="s">
        <v>1738</v>
      </c>
      <c r="G245" s="12" t="s">
        <v>1739</v>
      </c>
      <c r="H245" s="13">
        <v>89000</v>
      </c>
      <c r="I245" s="12">
        <v>6.6000000000000003E-2</v>
      </c>
      <c r="J245" s="12">
        <v>0.30769230769230699</v>
      </c>
      <c r="K245" s="12">
        <v>0</v>
      </c>
      <c r="L245" s="12">
        <v>6.7000000000000004E-2</v>
      </c>
      <c r="M245" s="12">
        <v>0.308</v>
      </c>
      <c r="N245" s="12">
        <v>-0.116666666666666</v>
      </c>
      <c r="O245" s="12">
        <v>0.282608695652173</v>
      </c>
      <c r="P245" s="12">
        <v>0.25714285714285701</v>
      </c>
      <c r="Q245" s="12">
        <v>7.69230769230769E-2</v>
      </c>
      <c r="R245" s="14">
        <v>0.870860927152317</v>
      </c>
      <c r="S245" s="14">
        <v>0.31634819532908698</v>
      </c>
      <c r="T245" s="14">
        <v>0.98089171974522205</v>
      </c>
      <c r="U245" s="14">
        <v>0</v>
      </c>
      <c r="V245" s="14">
        <v>0.87553191489361704</v>
      </c>
      <c r="W245" s="14">
        <v>0.30148619957537098</v>
      </c>
      <c r="X245" s="14"/>
      <c r="Y245" s="14">
        <v>8.4925690021231404E-2</v>
      </c>
      <c r="Z245" s="14">
        <v>0.91932059447982994</v>
      </c>
      <c r="AA245" s="14">
        <v>8.4925690021231404E-2</v>
      </c>
      <c r="AB245" s="5">
        <v>0</v>
      </c>
      <c r="AC245" s="5">
        <v>0</v>
      </c>
      <c r="AD245" s="5">
        <v>2</v>
      </c>
      <c r="AE245" s="5">
        <v>0</v>
      </c>
      <c r="AF245" s="5">
        <v>2</v>
      </c>
      <c r="AG245" s="5">
        <v>0</v>
      </c>
      <c r="AH245" s="5">
        <v>2</v>
      </c>
      <c r="AI245" s="5">
        <v>0</v>
      </c>
      <c r="AJ245" s="5">
        <v>2</v>
      </c>
      <c r="AK245" s="5">
        <v>0</v>
      </c>
      <c r="AL245" s="5">
        <v>8</v>
      </c>
    </row>
    <row r="246" spans="1:38" x14ac:dyDescent="0.3">
      <c r="A246" s="3">
        <v>1967125</v>
      </c>
      <c r="B246" s="3" t="s">
        <v>2616</v>
      </c>
      <c r="C246" s="3" t="s">
        <v>2617</v>
      </c>
      <c r="D246" s="3" t="s">
        <v>762</v>
      </c>
      <c r="E246" s="10">
        <v>38</v>
      </c>
      <c r="F246" s="11" t="s">
        <v>1738</v>
      </c>
      <c r="G246" s="12" t="s">
        <v>1739</v>
      </c>
      <c r="H246" s="13">
        <v>69375</v>
      </c>
      <c r="I246" s="12">
        <v>0.19399999999999901</v>
      </c>
      <c r="J246" s="12">
        <v>3.4482758620689599E-2</v>
      </c>
      <c r="K246" s="12">
        <v>0</v>
      </c>
      <c r="L246" s="12">
        <v>0</v>
      </c>
      <c r="M246" s="12">
        <v>0.41199999999999998</v>
      </c>
      <c r="N246" s="12">
        <v>-0.269230769230769</v>
      </c>
      <c r="O246" s="12">
        <v>0.70212765957446799</v>
      </c>
      <c r="P246" s="12">
        <v>0.17142857142857101</v>
      </c>
      <c r="Q246" s="12">
        <v>0.27586206896551702</v>
      </c>
      <c r="R246" s="14">
        <v>0.57174392935982299</v>
      </c>
      <c r="S246" s="14">
        <v>0.87579617834394896</v>
      </c>
      <c r="T246" s="14">
        <v>0.160297239915074</v>
      </c>
      <c r="U246" s="14">
        <v>0</v>
      </c>
      <c r="V246" s="14">
        <v>0</v>
      </c>
      <c r="W246" s="14">
        <v>0.75265392781316298</v>
      </c>
      <c r="X246" s="14"/>
      <c r="Y246" s="14">
        <v>0.968152866242038</v>
      </c>
      <c r="Z246" s="14">
        <v>0.79723991507431002</v>
      </c>
      <c r="AA246" s="14">
        <v>0.86305732484076403</v>
      </c>
      <c r="AB246" s="5">
        <v>1</v>
      </c>
      <c r="AC246" s="5">
        <v>2</v>
      </c>
      <c r="AD246" s="5">
        <v>0</v>
      </c>
      <c r="AE246" s="5">
        <v>0</v>
      </c>
      <c r="AF246" s="5">
        <v>0</v>
      </c>
      <c r="AG246" s="5">
        <v>2</v>
      </c>
      <c r="AH246" s="5">
        <v>2</v>
      </c>
      <c r="AI246" s="5">
        <v>2</v>
      </c>
      <c r="AJ246" s="5">
        <v>2</v>
      </c>
      <c r="AK246" s="5">
        <v>2</v>
      </c>
      <c r="AL246" s="5">
        <v>13</v>
      </c>
    </row>
    <row r="247" spans="1:38" x14ac:dyDescent="0.3">
      <c r="A247" s="3">
        <v>1949575</v>
      </c>
      <c r="B247" s="3" t="s">
        <v>2226</v>
      </c>
      <c r="C247" s="3" t="s">
        <v>2227</v>
      </c>
      <c r="D247" s="3" t="s">
        <v>568</v>
      </c>
      <c r="E247" s="10">
        <v>110</v>
      </c>
      <c r="F247" s="11" t="s">
        <v>1113</v>
      </c>
      <c r="G247" s="12" t="s">
        <v>1114</v>
      </c>
      <c r="H247" s="13">
        <v>61875</v>
      </c>
      <c r="I247" s="12">
        <v>5.0999999999999997E-2</v>
      </c>
      <c r="J247" s="12">
        <v>4.2553191489361701E-2</v>
      </c>
      <c r="K247" s="12">
        <v>8.5106382978723402E-2</v>
      </c>
      <c r="L247" s="12">
        <v>3.7999999999999999E-2</v>
      </c>
      <c r="M247" s="12">
        <v>0.307</v>
      </c>
      <c r="N247" s="12">
        <v>-8.3333333333333301E-2</v>
      </c>
      <c r="O247" s="12">
        <v>0.52</v>
      </c>
      <c r="P247" s="12">
        <v>0</v>
      </c>
      <c r="Q247" s="12">
        <v>0.21276595744680801</v>
      </c>
      <c r="R247" s="14">
        <v>0.387417218543046</v>
      </c>
      <c r="S247" s="14">
        <v>0.21656050955414</v>
      </c>
      <c r="T247" s="14">
        <v>0.200636942675159</v>
      </c>
      <c r="U247" s="14">
        <v>0.86518046709129504</v>
      </c>
      <c r="V247" s="14">
        <v>0.68617021276595702</v>
      </c>
      <c r="W247" s="14">
        <v>0.29511677282377902</v>
      </c>
      <c r="X247" s="14"/>
      <c r="Y247" s="14">
        <v>0.68895966029723898</v>
      </c>
      <c r="Z247" s="14">
        <v>0</v>
      </c>
      <c r="AA247" s="14">
        <v>0.66560509554140102</v>
      </c>
      <c r="AB247" s="5">
        <v>1</v>
      </c>
      <c r="AC247" s="5">
        <v>0</v>
      </c>
      <c r="AD247" s="5">
        <v>0</v>
      </c>
      <c r="AE247" s="5">
        <v>2</v>
      </c>
      <c r="AF247" s="5">
        <v>2</v>
      </c>
      <c r="AG247" s="5">
        <v>0</v>
      </c>
      <c r="AH247" s="5">
        <v>2</v>
      </c>
      <c r="AI247" s="5">
        <v>2</v>
      </c>
      <c r="AJ247" s="5">
        <v>0</v>
      </c>
      <c r="AK247" s="5">
        <v>1</v>
      </c>
      <c r="AL247" s="5">
        <v>10</v>
      </c>
    </row>
    <row r="248" spans="1:38" x14ac:dyDescent="0.3">
      <c r="A248" s="3">
        <v>1986610</v>
      </c>
      <c r="B248" s="3" t="s">
        <v>3030</v>
      </c>
      <c r="C248" s="3" t="s">
        <v>3031</v>
      </c>
      <c r="D248" s="3" t="s">
        <v>968</v>
      </c>
      <c r="E248" s="10">
        <v>91</v>
      </c>
      <c r="F248" s="11" t="s">
        <v>1113</v>
      </c>
      <c r="G248" s="12" t="s">
        <v>1114</v>
      </c>
      <c r="H248" s="13">
        <v>78077</v>
      </c>
      <c r="I248" s="12">
        <v>6.4000000000000001E-2</v>
      </c>
      <c r="J248" s="12">
        <v>0</v>
      </c>
      <c r="K248" s="12">
        <v>2.27272727272727E-2</v>
      </c>
      <c r="L248" s="12">
        <v>0</v>
      </c>
      <c r="M248" s="12">
        <v>0.55100000000000005</v>
      </c>
      <c r="N248" s="12">
        <v>-0.21551724137931</v>
      </c>
      <c r="O248" s="12">
        <v>0.5</v>
      </c>
      <c r="P248" s="12">
        <v>0</v>
      </c>
      <c r="Q248" s="12">
        <v>0.27272727272727199</v>
      </c>
      <c r="R248" s="14">
        <v>0.74282560706401701</v>
      </c>
      <c r="S248" s="14">
        <v>0.30254777070063599</v>
      </c>
      <c r="T248" s="14">
        <v>0</v>
      </c>
      <c r="U248" s="14">
        <v>0.31847133757961699</v>
      </c>
      <c r="V248" s="14">
        <v>0</v>
      </c>
      <c r="W248" s="14">
        <v>0.94904458598726105</v>
      </c>
      <c r="X248" s="14"/>
      <c r="Y248" s="14">
        <v>0.64437367303609305</v>
      </c>
      <c r="Z248" s="14">
        <v>0</v>
      </c>
      <c r="AA248" s="14">
        <v>0.854564755838641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2</v>
      </c>
      <c r="AH248" s="5">
        <v>2</v>
      </c>
      <c r="AI248" s="5">
        <v>1</v>
      </c>
      <c r="AJ248" s="5">
        <v>0</v>
      </c>
      <c r="AK248" s="5">
        <v>2</v>
      </c>
      <c r="AL248" s="5">
        <v>7</v>
      </c>
    </row>
    <row r="249" spans="1:38" x14ac:dyDescent="0.3">
      <c r="A249" s="3">
        <v>1902755</v>
      </c>
      <c r="B249" s="3" t="s">
        <v>1132</v>
      </c>
      <c r="C249" s="3" t="s">
        <v>1133</v>
      </c>
      <c r="D249" s="3" t="s">
        <v>76</v>
      </c>
      <c r="E249" s="10">
        <v>97</v>
      </c>
      <c r="F249" s="11" t="s">
        <v>1134</v>
      </c>
      <c r="G249" s="12" t="s">
        <v>1135</v>
      </c>
      <c r="H249" s="13">
        <v>63125</v>
      </c>
      <c r="I249" s="12">
        <v>0</v>
      </c>
      <c r="J249" s="12">
        <v>0.20408163265306101</v>
      </c>
      <c r="K249" s="12">
        <v>4.08163265306122E-2</v>
      </c>
      <c r="L249" s="12">
        <v>0</v>
      </c>
      <c r="M249" s="12">
        <v>0.25600000000000001</v>
      </c>
      <c r="N249" s="12">
        <v>-0.101851851851851</v>
      </c>
      <c r="O249" s="12">
        <v>0.60416666666666596</v>
      </c>
      <c r="P249" s="12">
        <v>0.109090909090909</v>
      </c>
      <c r="Q249" s="12">
        <v>0.183673469387755</v>
      </c>
      <c r="R249" s="14">
        <v>0.41721854304635703</v>
      </c>
      <c r="S249" s="14">
        <v>0</v>
      </c>
      <c r="T249" s="14">
        <v>0.91295116772823703</v>
      </c>
      <c r="U249" s="14">
        <v>0.55095541401273795</v>
      </c>
      <c r="V249" s="14">
        <v>0</v>
      </c>
      <c r="W249" s="14">
        <v>0.12314225053078499</v>
      </c>
      <c r="X249" s="14"/>
      <c r="Y249" s="14">
        <v>0.88110403397027603</v>
      </c>
      <c r="Z249" s="14">
        <v>0.56794055201698501</v>
      </c>
      <c r="AA249" s="14">
        <v>0.51061571125265304</v>
      </c>
      <c r="AB249" s="5">
        <v>1</v>
      </c>
      <c r="AC249" s="5">
        <v>0</v>
      </c>
      <c r="AD249" s="5">
        <v>2</v>
      </c>
      <c r="AE249" s="5">
        <v>1</v>
      </c>
      <c r="AF249" s="5">
        <v>0</v>
      </c>
      <c r="AG249" s="5">
        <v>0</v>
      </c>
      <c r="AH249" s="5">
        <v>2</v>
      </c>
      <c r="AI249" s="5">
        <v>2</v>
      </c>
      <c r="AJ249" s="5">
        <v>1</v>
      </c>
      <c r="AK249" s="5">
        <v>1</v>
      </c>
      <c r="AL249" s="5">
        <v>10</v>
      </c>
    </row>
    <row r="250" spans="1:38" x14ac:dyDescent="0.3">
      <c r="A250" s="3">
        <v>1971130</v>
      </c>
      <c r="B250" s="3" t="s">
        <v>2692</v>
      </c>
      <c r="C250" s="3" t="s">
        <v>2693</v>
      </c>
      <c r="D250" s="3" t="s">
        <v>800</v>
      </c>
      <c r="E250" s="10">
        <v>830</v>
      </c>
      <c r="F250" s="11" t="s">
        <v>1134</v>
      </c>
      <c r="G250" s="12" t="s">
        <v>1135</v>
      </c>
      <c r="H250" s="13">
        <v>73315</v>
      </c>
      <c r="I250" s="12">
        <v>0.129</v>
      </c>
      <c r="J250" s="12">
        <v>8.6419753086419707E-2</v>
      </c>
      <c r="K250" s="12">
        <v>6.4197530864197494E-2</v>
      </c>
      <c r="L250" s="12">
        <v>1.2E-2</v>
      </c>
      <c r="M250" s="12">
        <v>0.35199999999999998</v>
      </c>
      <c r="N250" s="12">
        <v>-5.8956916099773202E-2</v>
      </c>
      <c r="O250" s="12">
        <v>0.5625</v>
      </c>
      <c r="P250" s="12">
        <v>9.7995545657015501E-2</v>
      </c>
      <c r="Q250" s="12">
        <v>0.24691358024691301</v>
      </c>
      <c r="R250" s="14">
        <v>0.65562913907284703</v>
      </c>
      <c r="S250" s="14">
        <v>0.68471337579617797</v>
      </c>
      <c r="T250" s="14">
        <v>0.47346072186836502</v>
      </c>
      <c r="U250" s="14">
        <v>0.76645435244161297</v>
      </c>
      <c r="V250" s="14">
        <v>0.33510638297872303</v>
      </c>
      <c r="W250" s="14">
        <v>0.50318471337579596</v>
      </c>
      <c r="X250" s="14"/>
      <c r="Y250" s="14">
        <v>0.80891719745222901</v>
      </c>
      <c r="Z250" s="14">
        <v>0.51804670912951101</v>
      </c>
      <c r="AA250" s="14">
        <v>0.79511677282377902</v>
      </c>
      <c r="AB250" s="5">
        <v>1</v>
      </c>
      <c r="AC250" s="5">
        <v>2</v>
      </c>
      <c r="AD250" s="5">
        <v>1</v>
      </c>
      <c r="AE250" s="5">
        <v>2</v>
      </c>
      <c r="AF250" s="5">
        <v>1</v>
      </c>
      <c r="AG250" s="5">
        <v>1</v>
      </c>
      <c r="AH250" s="5">
        <v>1</v>
      </c>
      <c r="AI250" s="5">
        <v>2</v>
      </c>
      <c r="AJ250" s="5">
        <v>1</v>
      </c>
      <c r="AK250" s="5">
        <v>2</v>
      </c>
      <c r="AL250" s="5">
        <v>14</v>
      </c>
    </row>
    <row r="251" spans="1:38" x14ac:dyDescent="0.3">
      <c r="A251" s="3">
        <v>1940935</v>
      </c>
      <c r="B251" s="3" t="s">
        <v>2024</v>
      </c>
      <c r="C251" s="3" t="s">
        <v>2025</v>
      </c>
      <c r="D251" s="3" t="s">
        <v>468</v>
      </c>
      <c r="E251" s="10">
        <v>936</v>
      </c>
      <c r="F251" s="11" t="s">
        <v>1272</v>
      </c>
      <c r="G251" s="12" t="s">
        <v>1273</v>
      </c>
      <c r="H251" s="13">
        <v>51136</v>
      </c>
      <c r="I251" s="12">
        <v>8.7999999999999995E-2</v>
      </c>
      <c r="J251" s="12">
        <v>8.5427135678391899E-2</v>
      </c>
      <c r="K251" s="12">
        <v>7.2864321608040197E-2</v>
      </c>
      <c r="L251" s="12">
        <v>3.1E-2</v>
      </c>
      <c r="M251" s="12">
        <v>0.58799999999999997</v>
      </c>
      <c r="N251" s="12">
        <v>-6.9582504970178899E-2</v>
      </c>
      <c r="O251" s="12">
        <v>0.45562913907284702</v>
      </c>
      <c r="P251" s="12">
        <v>0.12808988764044901</v>
      </c>
      <c r="Q251" s="12">
        <v>0.115577889447236</v>
      </c>
      <c r="R251" s="14">
        <v>0.136865342163355</v>
      </c>
      <c r="S251" s="14">
        <v>0.452229299363057</v>
      </c>
      <c r="T251" s="14">
        <v>0.468152866242038</v>
      </c>
      <c r="U251" s="14">
        <v>0.81847133757961699</v>
      </c>
      <c r="V251" s="14">
        <v>0.60957446808510596</v>
      </c>
      <c r="W251" s="14">
        <v>0.96496815286624205</v>
      </c>
      <c r="X251" s="14"/>
      <c r="Y251" s="14">
        <v>0.49256900212314197</v>
      </c>
      <c r="Z251" s="14">
        <v>0.64968152866242002</v>
      </c>
      <c r="AA251" s="14">
        <v>0.17197452229299301</v>
      </c>
      <c r="AB251" s="5">
        <v>2</v>
      </c>
      <c r="AC251" s="5">
        <v>1</v>
      </c>
      <c r="AD251" s="5">
        <v>1</v>
      </c>
      <c r="AE251" s="5">
        <v>2</v>
      </c>
      <c r="AF251" s="5">
        <v>1</v>
      </c>
      <c r="AG251" s="5">
        <v>2</v>
      </c>
      <c r="AH251" s="5">
        <v>1</v>
      </c>
      <c r="AI251" s="5">
        <v>1</v>
      </c>
      <c r="AJ251" s="5">
        <v>1</v>
      </c>
      <c r="AK251" s="5">
        <v>0</v>
      </c>
      <c r="AL251" s="5">
        <v>12</v>
      </c>
    </row>
    <row r="252" spans="1:38" x14ac:dyDescent="0.3">
      <c r="A252" s="3">
        <v>1975405</v>
      </c>
      <c r="B252" s="3" t="s">
        <v>2798</v>
      </c>
      <c r="C252" s="3" t="s">
        <v>2799</v>
      </c>
      <c r="D252" s="3" t="s">
        <v>853</v>
      </c>
      <c r="E252" s="10">
        <v>272</v>
      </c>
      <c r="F252" s="11" t="s">
        <v>1272</v>
      </c>
      <c r="G252" s="12" t="s">
        <v>1273</v>
      </c>
      <c r="H252" s="13">
        <v>53125</v>
      </c>
      <c r="I252" s="12">
        <v>0.22399999999999901</v>
      </c>
      <c r="J252" s="12">
        <v>0.151898734177215</v>
      </c>
      <c r="K252" s="12">
        <v>6.3291139240506306E-2</v>
      </c>
      <c r="L252" s="12">
        <v>0.08</v>
      </c>
      <c r="M252" s="12">
        <v>0.38799999999999901</v>
      </c>
      <c r="N252" s="12">
        <v>-8.1081081081081002E-2</v>
      </c>
      <c r="O252" s="12">
        <v>0.56976744186046502</v>
      </c>
      <c r="P252" s="12">
        <v>9.1954022988505704E-2</v>
      </c>
      <c r="Q252" s="12">
        <v>0.164556962025316</v>
      </c>
      <c r="R252" s="14">
        <v>0.177704194260485</v>
      </c>
      <c r="S252" s="14">
        <v>0.91613588110403399</v>
      </c>
      <c r="T252" s="14">
        <v>0.788747346072186</v>
      </c>
      <c r="U252" s="14">
        <v>0.75796178343949006</v>
      </c>
      <c r="V252" s="14">
        <v>0.90744680851063797</v>
      </c>
      <c r="W252" s="14">
        <v>0.66985138004246203</v>
      </c>
      <c r="X252" s="14"/>
      <c r="Y252" s="14">
        <v>0.82377919320594395</v>
      </c>
      <c r="Z252" s="14">
        <v>0.47558386411889497</v>
      </c>
      <c r="AA252" s="14">
        <v>0.41295116772823698</v>
      </c>
      <c r="AB252" s="5">
        <v>2</v>
      </c>
      <c r="AC252" s="5">
        <v>2</v>
      </c>
      <c r="AD252" s="5">
        <v>2</v>
      </c>
      <c r="AE252" s="5">
        <v>2</v>
      </c>
      <c r="AF252" s="5">
        <v>2</v>
      </c>
      <c r="AG252" s="5">
        <v>1</v>
      </c>
      <c r="AH252" s="5">
        <v>2</v>
      </c>
      <c r="AI252" s="5">
        <v>2</v>
      </c>
      <c r="AJ252" s="5">
        <v>1</v>
      </c>
      <c r="AK252" s="5">
        <v>1</v>
      </c>
      <c r="AL252" s="5">
        <v>17</v>
      </c>
    </row>
    <row r="253" spans="1:38" x14ac:dyDescent="0.3">
      <c r="A253" s="3">
        <v>1913620</v>
      </c>
      <c r="B253" s="3" t="s">
        <v>1445</v>
      </c>
      <c r="C253" s="3" t="s">
        <v>1446</v>
      </c>
      <c r="D253" s="3" t="s">
        <v>194</v>
      </c>
      <c r="E253" s="10">
        <v>2810</v>
      </c>
      <c r="F253" s="11" t="s">
        <v>1248</v>
      </c>
      <c r="G253" s="12" t="s">
        <v>1249</v>
      </c>
      <c r="H253" s="13">
        <v>64625</v>
      </c>
      <c r="I253" s="12">
        <v>0.105</v>
      </c>
      <c r="J253" s="12">
        <v>5.3070507960576101E-2</v>
      </c>
      <c r="K253" s="12">
        <v>5.3828658074298701E-2</v>
      </c>
      <c r="L253" s="12">
        <v>2.3E-2</v>
      </c>
      <c r="M253" s="12">
        <v>0.32899999999999902</v>
      </c>
      <c r="N253" s="12">
        <v>-1.4035087719298201E-2</v>
      </c>
      <c r="O253" s="12">
        <v>0.38148524923702898</v>
      </c>
      <c r="P253" s="12">
        <v>0.137566137566137</v>
      </c>
      <c r="Q253" s="12">
        <v>0.21076573161485901</v>
      </c>
      <c r="R253" s="14">
        <v>0.45474613686534199</v>
      </c>
      <c r="S253" s="14">
        <v>0.56050955414012704</v>
      </c>
      <c r="T253" s="14">
        <v>0.259023354564755</v>
      </c>
      <c r="U253" s="14">
        <v>0.68471337579617797</v>
      </c>
      <c r="V253" s="14">
        <v>0.49680851063829701</v>
      </c>
      <c r="W253" s="14">
        <v>0.39065817409766401</v>
      </c>
      <c r="X253" s="14"/>
      <c r="Y253" s="14">
        <v>0.26326963906581702</v>
      </c>
      <c r="Z253" s="14">
        <v>0.68471337579617797</v>
      </c>
      <c r="AA253" s="14">
        <v>0.65074309978768496</v>
      </c>
      <c r="AB253" s="5">
        <v>1</v>
      </c>
      <c r="AC253" s="5">
        <v>1</v>
      </c>
      <c r="AD253" s="5">
        <v>0</v>
      </c>
      <c r="AE253" s="5">
        <v>2</v>
      </c>
      <c r="AF253" s="5">
        <v>1</v>
      </c>
      <c r="AG253" s="5">
        <v>1</v>
      </c>
      <c r="AH253" s="5">
        <v>1</v>
      </c>
      <c r="AI253" s="5">
        <v>0</v>
      </c>
      <c r="AJ253" s="5">
        <v>2</v>
      </c>
      <c r="AK253" s="5">
        <v>1</v>
      </c>
      <c r="AL253" s="5">
        <v>10</v>
      </c>
    </row>
    <row r="254" spans="1:38" x14ac:dyDescent="0.3">
      <c r="A254" s="3">
        <v>1969015</v>
      </c>
      <c r="B254" s="3" t="s">
        <v>2656</v>
      </c>
      <c r="C254" s="3" t="s">
        <v>2657</v>
      </c>
      <c r="D254" s="3" t="s">
        <v>782</v>
      </c>
      <c r="E254" s="10">
        <v>123</v>
      </c>
      <c r="F254" s="11" t="s">
        <v>1248</v>
      </c>
      <c r="G254" s="12" t="s">
        <v>1249</v>
      </c>
      <c r="H254" s="13">
        <v>56875</v>
      </c>
      <c r="I254" s="12">
        <v>0.215</v>
      </c>
      <c r="J254" s="12">
        <v>0.25</v>
      </c>
      <c r="K254" s="12">
        <v>1.38888888888888E-2</v>
      </c>
      <c r="L254" s="12">
        <v>4.0999999999999898E-2</v>
      </c>
      <c r="M254" s="12">
        <v>0.40299999999999903</v>
      </c>
      <c r="N254" s="12">
        <v>-0.221518987341772</v>
      </c>
      <c r="O254" s="12">
        <v>0.59433962264150897</v>
      </c>
      <c r="P254" s="12">
        <v>0.1</v>
      </c>
      <c r="Q254" s="12">
        <v>0.23611111111111099</v>
      </c>
      <c r="R254" s="14">
        <v>0.25607064017659997</v>
      </c>
      <c r="S254" s="14">
        <v>0.90127388535031805</v>
      </c>
      <c r="T254" s="14">
        <v>0.95647558386411802</v>
      </c>
      <c r="U254" s="14">
        <v>0.20806794055201699</v>
      </c>
      <c r="V254" s="14">
        <v>0.71276595744680804</v>
      </c>
      <c r="W254" s="14">
        <v>0.72611464968152795</v>
      </c>
      <c r="X254" s="14"/>
      <c r="Y254" s="14">
        <v>0.86624203821655998</v>
      </c>
      <c r="Z254" s="14">
        <v>0.52441613588110403</v>
      </c>
      <c r="AA254" s="14">
        <v>0.76114649681528601</v>
      </c>
      <c r="AB254" s="5">
        <v>2</v>
      </c>
      <c r="AC254" s="5">
        <v>2</v>
      </c>
      <c r="AD254" s="5">
        <v>2</v>
      </c>
      <c r="AE254" s="5">
        <v>0</v>
      </c>
      <c r="AF254" s="5">
        <v>2</v>
      </c>
      <c r="AG254" s="5">
        <v>2</v>
      </c>
      <c r="AH254" s="5">
        <v>2</v>
      </c>
      <c r="AI254" s="5">
        <v>2</v>
      </c>
      <c r="AJ254" s="5">
        <v>1</v>
      </c>
      <c r="AK254" s="5">
        <v>2</v>
      </c>
      <c r="AL254" s="5">
        <v>17</v>
      </c>
    </row>
    <row r="255" spans="1:38" x14ac:dyDescent="0.3">
      <c r="A255" s="3">
        <v>1919675</v>
      </c>
      <c r="B255" s="3" t="s">
        <v>1586</v>
      </c>
      <c r="C255" s="3" t="s">
        <v>1587</v>
      </c>
      <c r="D255" s="3" t="s">
        <v>257</v>
      </c>
      <c r="E255" s="10">
        <v>420</v>
      </c>
      <c r="F255" s="11" t="s">
        <v>256</v>
      </c>
      <c r="G255" s="12" t="s">
        <v>1482</v>
      </c>
      <c r="H255" s="13">
        <v>87750</v>
      </c>
      <c r="I255" s="12">
        <v>5.2999999999999999E-2</v>
      </c>
      <c r="J255" s="12">
        <v>5.2863436123347998E-2</v>
      </c>
      <c r="K255" s="12">
        <v>2.6431718061673999E-2</v>
      </c>
      <c r="L255" s="12">
        <v>0</v>
      </c>
      <c r="M255" s="12">
        <v>0.32100000000000001</v>
      </c>
      <c r="N255" s="12">
        <v>-8.6956521739130405E-2</v>
      </c>
      <c r="O255" s="12">
        <v>0.49253731343283502</v>
      </c>
      <c r="P255" s="12">
        <v>6.8085106382978697E-2</v>
      </c>
      <c r="Q255" s="12">
        <v>0.20704845814977901</v>
      </c>
      <c r="R255" s="14">
        <v>0.86754966887417195</v>
      </c>
      <c r="S255" s="14">
        <v>0.22929936305732401</v>
      </c>
      <c r="T255" s="14">
        <v>0.25583864118895899</v>
      </c>
      <c r="U255" s="14">
        <v>0.36199575371549803</v>
      </c>
      <c r="V255" s="14">
        <v>0</v>
      </c>
      <c r="W255" s="14">
        <v>0.35987261146496802</v>
      </c>
      <c r="X255" s="14"/>
      <c r="Y255" s="14">
        <v>0.62208067940552003</v>
      </c>
      <c r="Z255" s="14">
        <v>0.36305732484076397</v>
      </c>
      <c r="AA255" s="14">
        <v>0.63269639065817396</v>
      </c>
      <c r="AB255" s="5">
        <v>0</v>
      </c>
      <c r="AC255" s="5">
        <v>0</v>
      </c>
      <c r="AD255" s="5">
        <v>0</v>
      </c>
      <c r="AE255" s="5">
        <v>1</v>
      </c>
      <c r="AF255" s="5">
        <v>0</v>
      </c>
      <c r="AG255" s="5">
        <v>1</v>
      </c>
      <c r="AH255" s="5">
        <v>2</v>
      </c>
      <c r="AI255" s="5">
        <v>1</v>
      </c>
      <c r="AJ255" s="5">
        <v>1</v>
      </c>
      <c r="AK255" s="5">
        <v>1</v>
      </c>
      <c r="AL255" s="5">
        <v>7</v>
      </c>
    </row>
    <row r="256" spans="1:38" x14ac:dyDescent="0.3">
      <c r="A256" s="3">
        <v>1906085</v>
      </c>
      <c r="B256" s="3" t="s">
        <v>1258</v>
      </c>
      <c r="C256" s="3" t="s">
        <v>1259</v>
      </c>
      <c r="D256" s="3" t="s">
        <v>118</v>
      </c>
      <c r="E256" s="10">
        <v>114</v>
      </c>
      <c r="F256" s="11" t="s">
        <v>279</v>
      </c>
      <c r="G256" s="12" t="s">
        <v>1155</v>
      </c>
      <c r="H256" s="13">
        <v>71250</v>
      </c>
      <c r="I256" s="12">
        <v>4.4999999999999998E-2</v>
      </c>
      <c r="J256" s="12">
        <v>0</v>
      </c>
      <c r="K256" s="12">
        <v>9.6153846153846104E-2</v>
      </c>
      <c r="L256" s="12">
        <v>0</v>
      </c>
      <c r="M256" s="12">
        <v>0.186</v>
      </c>
      <c r="N256" s="12">
        <v>1.7857142857142801E-2</v>
      </c>
      <c r="O256" s="12">
        <v>0.452380952380952</v>
      </c>
      <c r="P256" s="12">
        <v>5.4545454545454501E-2</v>
      </c>
      <c r="Q256" s="12">
        <v>0.134615384615384</v>
      </c>
      <c r="R256" s="14">
        <v>0.60596026490066202</v>
      </c>
      <c r="S256" s="14">
        <v>0.18152866242038199</v>
      </c>
      <c r="T256" s="14">
        <v>0</v>
      </c>
      <c r="U256" s="14">
        <v>0.89596602972399098</v>
      </c>
      <c r="V256" s="14">
        <v>0</v>
      </c>
      <c r="W256" s="14">
        <v>1.80467091295116E-2</v>
      </c>
      <c r="X256" s="14"/>
      <c r="Y256" s="14">
        <v>0.484076433121019</v>
      </c>
      <c r="Z256" s="14">
        <v>0.27707006369426701</v>
      </c>
      <c r="AA256" s="14">
        <v>0.25796178343949</v>
      </c>
      <c r="AB256" s="5">
        <v>1</v>
      </c>
      <c r="AC256" s="5">
        <v>0</v>
      </c>
      <c r="AD256" s="5">
        <v>0</v>
      </c>
      <c r="AE256" s="5">
        <v>2</v>
      </c>
      <c r="AF256" s="5">
        <v>0</v>
      </c>
      <c r="AG256" s="5">
        <v>0</v>
      </c>
      <c r="AH256" s="5">
        <v>0</v>
      </c>
      <c r="AI256" s="5">
        <v>1</v>
      </c>
      <c r="AJ256" s="5">
        <v>0</v>
      </c>
      <c r="AK256" s="5">
        <v>0</v>
      </c>
      <c r="AL256" s="5">
        <v>4</v>
      </c>
    </row>
    <row r="257" spans="1:38" x14ac:dyDescent="0.3">
      <c r="A257" s="3">
        <v>1922395</v>
      </c>
      <c r="B257" s="3" t="s">
        <v>1636</v>
      </c>
      <c r="C257" s="3" t="s">
        <v>1637</v>
      </c>
      <c r="D257" s="3" t="s">
        <v>279</v>
      </c>
      <c r="E257" s="10">
        <v>59667</v>
      </c>
      <c r="F257" s="11" t="s">
        <v>279</v>
      </c>
      <c r="G257" s="12" t="s">
        <v>1155</v>
      </c>
      <c r="H257" s="13">
        <v>65845</v>
      </c>
      <c r="I257" s="12">
        <v>0.127</v>
      </c>
      <c r="J257" s="12">
        <v>0.109716428762772</v>
      </c>
      <c r="K257" s="12">
        <v>4.4047300141594199E-2</v>
      </c>
      <c r="L257" s="12">
        <v>4.4999999999999998E-2</v>
      </c>
      <c r="M257" s="12">
        <v>0.35399999999999998</v>
      </c>
      <c r="N257" s="12">
        <v>3.5220431320158903E-2</v>
      </c>
      <c r="O257" s="12">
        <v>0.37315626868646601</v>
      </c>
      <c r="P257" s="12">
        <v>6.5823512503592904E-2</v>
      </c>
      <c r="Q257" s="12">
        <v>0.27545826795759798</v>
      </c>
      <c r="R257" s="14">
        <v>0.48896247240618101</v>
      </c>
      <c r="S257" s="14">
        <v>0.67091295116772798</v>
      </c>
      <c r="T257" s="14">
        <v>0.59129511677282298</v>
      </c>
      <c r="U257" s="14">
        <v>0.581740976645435</v>
      </c>
      <c r="V257" s="14">
        <v>0.74255319148936105</v>
      </c>
      <c r="W257" s="14">
        <v>0.51592356687898</v>
      </c>
      <c r="X257" s="14"/>
      <c r="Y257" s="14">
        <v>0.23991507430997799</v>
      </c>
      <c r="Z257" s="14">
        <v>0.34288747346072102</v>
      </c>
      <c r="AA257" s="14">
        <v>0.86199575371549897</v>
      </c>
      <c r="AB257" s="5">
        <v>1</v>
      </c>
      <c r="AC257" s="5">
        <v>2</v>
      </c>
      <c r="AD257" s="5">
        <v>1</v>
      </c>
      <c r="AE257" s="5">
        <v>1</v>
      </c>
      <c r="AF257" s="5">
        <v>2</v>
      </c>
      <c r="AG257" s="5">
        <v>1</v>
      </c>
      <c r="AH257" s="5">
        <v>0</v>
      </c>
      <c r="AI257" s="5">
        <v>0</v>
      </c>
      <c r="AJ257" s="5">
        <v>1</v>
      </c>
      <c r="AK257" s="5">
        <v>2</v>
      </c>
      <c r="AL257" s="5">
        <v>11</v>
      </c>
    </row>
    <row r="258" spans="1:38" x14ac:dyDescent="0.3">
      <c r="A258" s="3">
        <v>1972660</v>
      </c>
      <c r="B258" s="3" t="s">
        <v>2722</v>
      </c>
      <c r="C258" s="3" t="s">
        <v>2723</v>
      </c>
      <c r="D258" s="3" t="s">
        <v>815</v>
      </c>
      <c r="E258" s="10">
        <v>189</v>
      </c>
      <c r="F258" s="11" t="s">
        <v>279</v>
      </c>
      <c r="G258" s="12" t="s">
        <v>1155</v>
      </c>
      <c r="H258" s="13">
        <v>84167</v>
      </c>
      <c r="I258" s="12">
        <v>3.1E-2</v>
      </c>
      <c r="J258" s="12">
        <v>3.03030303030303E-2</v>
      </c>
      <c r="K258" s="12">
        <v>0.10606060606060599</v>
      </c>
      <c r="L258" s="12">
        <v>0</v>
      </c>
      <c r="M258" s="12">
        <v>0.34599999999999997</v>
      </c>
      <c r="N258" s="12">
        <v>6.7796610169491497E-2</v>
      </c>
      <c r="O258" s="12">
        <v>0.53781512605042003</v>
      </c>
      <c r="P258" s="12">
        <v>5.7142857142857099E-2</v>
      </c>
      <c r="Q258" s="12">
        <v>0.15151515151515099</v>
      </c>
      <c r="R258" s="14">
        <v>0.82781456953642296</v>
      </c>
      <c r="S258" s="14">
        <v>0.10721868365180399</v>
      </c>
      <c r="T258" s="14">
        <v>0.144373673036093</v>
      </c>
      <c r="U258" s="14">
        <v>0.91295116772823703</v>
      </c>
      <c r="V258" s="14">
        <v>0</v>
      </c>
      <c r="W258" s="14">
        <v>0.47983014861995699</v>
      </c>
      <c r="X258" s="14"/>
      <c r="Y258" s="14">
        <v>0.74522292993630501</v>
      </c>
      <c r="Z258" s="14">
        <v>0.29299363057324801</v>
      </c>
      <c r="AA258" s="14">
        <v>0.337579617834394</v>
      </c>
      <c r="AB258" s="5">
        <v>0</v>
      </c>
      <c r="AC258" s="5">
        <v>0</v>
      </c>
      <c r="AD258" s="5">
        <v>0</v>
      </c>
      <c r="AE258" s="5">
        <v>2</v>
      </c>
      <c r="AF258" s="5">
        <v>0</v>
      </c>
      <c r="AG258" s="5">
        <v>1</v>
      </c>
      <c r="AH258" s="5">
        <v>0</v>
      </c>
      <c r="AI258" s="5">
        <v>2</v>
      </c>
      <c r="AJ258" s="5">
        <v>0</v>
      </c>
      <c r="AK258" s="5">
        <v>1</v>
      </c>
      <c r="AL258" s="5">
        <v>6</v>
      </c>
    </row>
    <row r="259" spans="1:38" x14ac:dyDescent="0.3">
      <c r="A259" s="3">
        <v>1987690</v>
      </c>
      <c r="B259" s="3" t="s">
        <v>3054</v>
      </c>
      <c r="C259" s="3" t="s">
        <v>3055</v>
      </c>
      <c r="D259" s="3" t="s">
        <v>980</v>
      </c>
      <c r="E259" s="10">
        <v>84</v>
      </c>
      <c r="F259" s="11" t="s">
        <v>279</v>
      </c>
      <c r="G259" s="12" t="s">
        <v>1155</v>
      </c>
      <c r="H259" s="13">
        <v>78750</v>
      </c>
      <c r="I259" s="12">
        <v>0.38200000000000001</v>
      </c>
      <c r="J259" s="12">
        <v>7.4999999999999997E-2</v>
      </c>
      <c r="K259" s="12">
        <v>0</v>
      </c>
      <c r="L259" s="12">
        <v>0</v>
      </c>
      <c r="M259" s="12">
        <v>0.30499999999999999</v>
      </c>
      <c r="N259" s="12">
        <v>-7.69230769230769E-2</v>
      </c>
      <c r="O259" s="12">
        <v>0.51785714285714202</v>
      </c>
      <c r="P259" s="12">
        <v>0.13043478260869501</v>
      </c>
      <c r="Q259" s="12">
        <v>0.22500000000000001</v>
      </c>
      <c r="R259" s="14">
        <v>0.75386313465783605</v>
      </c>
      <c r="S259" s="14">
        <v>0.99469214437367304</v>
      </c>
      <c r="T259" s="14">
        <v>0.39808917197452198</v>
      </c>
      <c r="U259" s="14">
        <v>0</v>
      </c>
      <c r="V259" s="14">
        <v>0</v>
      </c>
      <c r="W259" s="14">
        <v>0.29299363057324801</v>
      </c>
      <c r="X259" s="14"/>
      <c r="Y259" s="14">
        <v>0.68259023354564696</v>
      </c>
      <c r="Z259" s="14">
        <v>0.65923566878980799</v>
      </c>
      <c r="AA259" s="14">
        <v>0.71762208067940503</v>
      </c>
      <c r="AB259" s="5">
        <v>0</v>
      </c>
      <c r="AC259" s="5">
        <v>2</v>
      </c>
      <c r="AD259" s="5">
        <v>1</v>
      </c>
      <c r="AE259" s="5">
        <v>0</v>
      </c>
      <c r="AF259" s="5">
        <v>0</v>
      </c>
      <c r="AG259" s="5">
        <v>0</v>
      </c>
      <c r="AH259" s="5">
        <v>2</v>
      </c>
      <c r="AI259" s="5">
        <v>2</v>
      </c>
      <c r="AJ259" s="5">
        <v>1</v>
      </c>
      <c r="AK259" s="5">
        <v>2</v>
      </c>
      <c r="AL259" s="5">
        <v>10</v>
      </c>
    </row>
    <row r="260" spans="1:38" x14ac:dyDescent="0.3">
      <c r="A260" s="3">
        <v>1902845</v>
      </c>
      <c r="B260" s="3" t="s">
        <v>1138</v>
      </c>
      <c r="C260" s="3" t="s">
        <v>1139</v>
      </c>
      <c r="D260" s="3" t="s">
        <v>78</v>
      </c>
      <c r="E260" s="10">
        <v>419</v>
      </c>
      <c r="F260" s="11" t="s">
        <v>329</v>
      </c>
      <c r="G260" s="12" t="s">
        <v>1140</v>
      </c>
      <c r="H260" s="13">
        <v>38958</v>
      </c>
      <c r="I260" s="12">
        <v>0.15</v>
      </c>
      <c r="J260" s="12">
        <v>0.121495327102803</v>
      </c>
      <c r="K260" s="12">
        <v>0.11214953271028</v>
      </c>
      <c r="L260" s="12">
        <v>0</v>
      </c>
      <c r="M260" s="12">
        <v>0.47099999999999997</v>
      </c>
      <c r="N260" s="12">
        <v>-2.3310023310023301E-2</v>
      </c>
      <c r="O260" s="12">
        <v>0.57993730407523503</v>
      </c>
      <c r="P260" s="12">
        <v>3.6363636363636299E-2</v>
      </c>
      <c r="Q260" s="12">
        <v>0.21495327102803699</v>
      </c>
      <c r="R260" s="14">
        <v>1.87637969094922E-2</v>
      </c>
      <c r="S260" s="14">
        <v>0.77176220806794005</v>
      </c>
      <c r="T260" s="14">
        <v>0.65392781316348103</v>
      </c>
      <c r="U260" s="14">
        <v>0.92356687898089096</v>
      </c>
      <c r="V260" s="14">
        <v>0</v>
      </c>
      <c r="W260" s="14">
        <v>0.88322717622080604</v>
      </c>
      <c r="X260" s="14"/>
      <c r="Y260" s="14">
        <v>0.83970276008492495</v>
      </c>
      <c r="Z260" s="14">
        <v>0.194267515923566</v>
      </c>
      <c r="AA260" s="14">
        <v>0.67409766454352404</v>
      </c>
      <c r="AB260" s="5">
        <v>2</v>
      </c>
      <c r="AC260" s="5">
        <v>2</v>
      </c>
      <c r="AD260" s="5">
        <v>1</v>
      </c>
      <c r="AE260" s="5">
        <v>2</v>
      </c>
      <c r="AF260" s="5">
        <v>0</v>
      </c>
      <c r="AG260" s="5">
        <v>2</v>
      </c>
      <c r="AH260" s="5">
        <v>1</v>
      </c>
      <c r="AI260" s="5">
        <v>2</v>
      </c>
      <c r="AJ260" s="5">
        <v>0</v>
      </c>
      <c r="AK260" s="5">
        <v>2</v>
      </c>
      <c r="AL260" s="5">
        <v>14</v>
      </c>
    </row>
    <row r="261" spans="1:38" x14ac:dyDescent="0.3">
      <c r="A261" s="3">
        <v>1935310</v>
      </c>
      <c r="B261" s="3" t="s">
        <v>1924</v>
      </c>
      <c r="C261" s="3" t="s">
        <v>1925</v>
      </c>
      <c r="D261" s="3" t="s">
        <v>417</v>
      </c>
      <c r="E261" s="10">
        <v>438</v>
      </c>
      <c r="F261" s="11" t="s">
        <v>329</v>
      </c>
      <c r="G261" s="12" t="s">
        <v>1140</v>
      </c>
      <c r="H261" s="13">
        <v>62813</v>
      </c>
      <c r="I261" s="12">
        <v>3.9E-2</v>
      </c>
      <c r="J261" s="12">
        <v>8.3720930232558097E-2</v>
      </c>
      <c r="K261" s="12">
        <v>3.7209302325581298E-2</v>
      </c>
      <c r="L261" s="12">
        <v>2.5000000000000001E-2</v>
      </c>
      <c r="M261" s="12">
        <v>0.31900000000000001</v>
      </c>
      <c r="N261" s="12">
        <v>-2.4498886414253799E-2</v>
      </c>
      <c r="O261" s="12">
        <v>0.54901960784313697</v>
      </c>
      <c r="P261" s="12">
        <v>4.6296296296296198E-3</v>
      </c>
      <c r="Q261" s="12">
        <v>0.12093023255813901</v>
      </c>
      <c r="R261" s="14">
        <v>0.40838852097130202</v>
      </c>
      <c r="S261" s="14">
        <v>0.144373673036093</v>
      </c>
      <c r="T261" s="14">
        <v>0.45966029723991497</v>
      </c>
      <c r="U261" s="14">
        <v>0.5</v>
      </c>
      <c r="V261" s="14">
        <v>0.52978723404255301</v>
      </c>
      <c r="W261" s="14">
        <v>0.35031847133757898</v>
      </c>
      <c r="X261" s="14"/>
      <c r="Y261" s="14">
        <v>0.77600849256900195</v>
      </c>
      <c r="Z261" s="14">
        <v>0.106157112526539</v>
      </c>
      <c r="AA261" s="14">
        <v>0.19957537154989299</v>
      </c>
      <c r="AB261" s="5">
        <v>1</v>
      </c>
      <c r="AC261" s="5">
        <v>0</v>
      </c>
      <c r="AD261" s="5">
        <v>1</v>
      </c>
      <c r="AE261" s="5">
        <v>1</v>
      </c>
      <c r="AF261" s="5">
        <v>1</v>
      </c>
      <c r="AG261" s="5">
        <v>1</v>
      </c>
      <c r="AH261" s="5">
        <v>1</v>
      </c>
      <c r="AI261" s="5">
        <v>2</v>
      </c>
      <c r="AJ261" s="5">
        <v>0</v>
      </c>
      <c r="AK261" s="5">
        <v>0</v>
      </c>
      <c r="AL261" s="5">
        <v>8</v>
      </c>
    </row>
    <row r="262" spans="1:38" x14ac:dyDescent="0.3">
      <c r="A262" s="3">
        <v>1917175</v>
      </c>
      <c r="B262" s="3" t="s">
        <v>1533</v>
      </c>
      <c r="C262" s="3" t="s">
        <v>1534</v>
      </c>
      <c r="D262" s="3" t="s">
        <v>231</v>
      </c>
      <c r="E262" s="10">
        <v>628</v>
      </c>
      <c r="F262" s="11" t="s">
        <v>1185</v>
      </c>
      <c r="G262" s="12" t="s">
        <v>1186</v>
      </c>
      <c r="H262" s="13">
        <v>116042</v>
      </c>
      <c r="I262" s="12">
        <v>4.0000000000000001E-3</v>
      </c>
      <c r="J262" s="12">
        <v>4.4247787610619399E-2</v>
      </c>
      <c r="K262" s="12">
        <v>3.09734513274336E-2</v>
      </c>
      <c r="L262" s="12">
        <v>0</v>
      </c>
      <c r="M262" s="12">
        <v>0.34699999999999998</v>
      </c>
      <c r="N262" s="12">
        <v>1.7828200972447299E-2</v>
      </c>
      <c r="O262" s="12">
        <v>0.43165467625899201</v>
      </c>
      <c r="P262" s="12">
        <v>4.6413502109704602E-2</v>
      </c>
      <c r="Q262" s="12">
        <v>0.11504424778760999</v>
      </c>
      <c r="R262" s="14">
        <v>0.98123620309050696</v>
      </c>
      <c r="S262" s="14">
        <v>3.29087048832271E-2</v>
      </c>
      <c r="T262" s="14">
        <v>0.20806794055201699</v>
      </c>
      <c r="U262" s="14">
        <v>0.41401273885350298</v>
      </c>
      <c r="V262" s="14">
        <v>0</v>
      </c>
      <c r="W262" s="14">
        <v>0.485138004246284</v>
      </c>
      <c r="X262" s="14"/>
      <c r="Y262" s="14">
        <v>0.41295116772823698</v>
      </c>
      <c r="Z262" s="14">
        <v>0.243099787685774</v>
      </c>
      <c r="AA262" s="14">
        <v>0.169851380042462</v>
      </c>
      <c r="AB262" s="5">
        <v>0</v>
      </c>
      <c r="AC262" s="5">
        <v>0</v>
      </c>
      <c r="AD262" s="5">
        <v>0</v>
      </c>
      <c r="AE262" s="5">
        <v>1</v>
      </c>
      <c r="AF262" s="5">
        <v>0</v>
      </c>
      <c r="AG262" s="5">
        <v>1</v>
      </c>
      <c r="AH262" s="5">
        <v>0</v>
      </c>
      <c r="AI262" s="5">
        <v>1</v>
      </c>
      <c r="AJ262" s="5">
        <v>0</v>
      </c>
      <c r="AK262" s="5">
        <v>0</v>
      </c>
      <c r="AL262" s="5">
        <v>3</v>
      </c>
    </row>
    <row r="263" spans="1:38" x14ac:dyDescent="0.3">
      <c r="A263" s="3">
        <v>1952590</v>
      </c>
      <c r="B263" s="3" t="s">
        <v>2302</v>
      </c>
      <c r="C263" s="3" t="s">
        <v>2303</v>
      </c>
      <c r="D263" s="3" t="s">
        <v>606</v>
      </c>
      <c r="E263" s="10">
        <v>600</v>
      </c>
      <c r="F263" s="11" t="s">
        <v>1185</v>
      </c>
      <c r="G263" s="12" t="s">
        <v>1186</v>
      </c>
      <c r="H263" s="13">
        <v>109167</v>
      </c>
      <c r="I263" s="12">
        <v>2.4E-2</v>
      </c>
      <c r="J263" s="12">
        <v>5.8035714285714197E-2</v>
      </c>
      <c r="K263" s="12">
        <v>3.125E-2</v>
      </c>
      <c r="L263" s="12">
        <v>8.0000000000000002E-3</v>
      </c>
      <c r="M263" s="12">
        <v>0.182</v>
      </c>
      <c r="N263" s="12">
        <v>1.6694490818030001E-3</v>
      </c>
      <c r="O263" s="12">
        <v>0.33165829145728598</v>
      </c>
      <c r="P263" s="12">
        <v>0</v>
      </c>
      <c r="Q263" s="12">
        <v>9.8214285714285698E-2</v>
      </c>
      <c r="R263" s="14">
        <v>0.96247240618101504</v>
      </c>
      <c r="S263" s="14">
        <v>7.4309978768577395E-2</v>
      </c>
      <c r="T263" s="14">
        <v>0.29723991507430902</v>
      </c>
      <c r="U263" s="14">
        <v>0.41719745222929899</v>
      </c>
      <c r="V263" s="14">
        <v>0.275531914893617</v>
      </c>
      <c r="W263" s="14">
        <v>1.5923566878980801E-2</v>
      </c>
      <c r="X263" s="14"/>
      <c r="Y263" s="14">
        <v>0.14755838641188901</v>
      </c>
      <c r="Z263" s="14">
        <v>0</v>
      </c>
      <c r="AA263" s="14">
        <v>0.12208067940552</v>
      </c>
      <c r="AB263" s="5">
        <v>0</v>
      </c>
      <c r="AC263" s="5">
        <v>0</v>
      </c>
      <c r="AD263" s="5">
        <v>0</v>
      </c>
      <c r="AE263" s="5">
        <v>1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1</v>
      </c>
    </row>
    <row r="264" spans="1:38" x14ac:dyDescent="0.3">
      <c r="A264" s="3">
        <v>1979995</v>
      </c>
      <c r="B264" s="3" t="s">
        <v>2894</v>
      </c>
      <c r="C264" s="3" t="s">
        <v>2895</v>
      </c>
      <c r="D264" s="3" t="s">
        <v>901</v>
      </c>
      <c r="E264" s="10">
        <v>338</v>
      </c>
      <c r="F264" s="11" t="s">
        <v>614</v>
      </c>
      <c r="G264" s="12" t="s">
        <v>1287</v>
      </c>
      <c r="H264" s="13">
        <v>55341</v>
      </c>
      <c r="I264" s="12">
        <v>0.12</v>
      </c>
      <c r="J264" s="12">
        <v>0.26285714285714201</v>
      </c>
      <c r="K264" s="12">
        <v>2.2857142857142802E-2</v>
      </c>
      <c r="L264" s="12">
        <v>2.5999999999999999E-2</v>
      </c>
      <c r="M264" s="12">
        <v>0.31</v>
      </c>
      <c r="N264" s="12">
        <v>-9.6256684491978606E-2</v>
      </c>
      <c r="O264" s="12">
        <v>0.58264462809917295</v>
      </c>
      <c r="P264" s="12">
        <v>0.147208121827411</v>
      </c>
      <c r="Q264" s="12">
        <v>0.125714285714285</v>
      </c>
      <c r="R264" s="14">
        <v>0.224061810154525</v>
      </c>
      <c r="S264" s="14">
        <v>0.63269639065817396</v>
      </c>
      <c r="T264" s="14">
        <v>0.96709129511677205</v>
      </c>
      <c r="U264" s="14">
        <v>0.323779193205944</v>
      </c>
      <c r="V264" s="14">
        <v>0.54468085106382902</v>
      </c>
      <c r="W264" s="14">
        <v>0.30997876857749401</v>
      </c>
      <c r="X264" s="14"/>
      <c r="Y264" s="14">
        <v>0.84394904458598696</v>
      </c>
      <c r="Z264" s="14">
        <v>0.71762208067940503</v>
      </c>
      <c r="AA264" s="14">
        <v>0.22399150743099699</v>
      </c>
      <c r="AB264" s="5">
        <v>2</v>
      </c>
      <c r="AC264" s="5">
        <v>1</v>
      </c>
      <c r="AD264" s="5">
        <v>2</v>
      </c>
      <c r="AE264" s="5">
        <v>0</v>
      </c>
      <c r="AF264" s="5">
        <v>1</v>
      </c>
      <c r="AG264" s="5">
        <v>0</v>
      </c>
      <c r="AH264" s="5">
        <v>2</v>
      </c>
      <c r="AI264" s="5">
        <v>2</v>
      </c>
      <c r="AJ264" s="5">
        <v>2</v>
      </c>
      <c r="AK264" s="5">
        <v>0</v>
      </c>
      <c r="AL264" s="5">
        <v>12</v>
      </c>
    </row>
    <row r="265" spans="1:38" x14ac:dyDescent="0.3">
      <c r="A265" s="3">
        <v>1900190</v>
      </c>
      <c r="B265" s="3" t="s">
        <v>1017</v>
      </c>
      <c r="C265" s="3" t="s">
        <v>1018</v>
      </c>
      <c r="D265" s="3" t="s">
        <v>43</v>
      </c>
      <c r="E265" s="10">
        <v>1599</v>
      </c>
      <c r="F265" s="11" t="s">
        <v>1019</v>
      </c>
      <c r="G265" s="12" t="s">
        <v>1020</v>
      </c>
      <c r="H265" s="13">
        <v>62583</v>
      </c>
      <c r="I265" s="12">
        <v>7.4999999999999997E-2</v>
      </c>
      <c r="J265" s="12">
        <v>0.10541727672035101</v>
      </c>
      <c r="K265" s="12">
        <v>5.2708638360175697E-2</v>
      </c>
      <c r="L265" s="12">
        <v>0.02</v>
      </c>
      <c r="M265" s="12">
        <v>0.40799999999999997</v>
      </c>
      <c r="N265" s="12">
        <v>6.2932662051604698E-3</v>
      </c>
      <c r="O265" s="12">
        <v>0.39839572192513301</v>
      </c>
      <c r="P265" s="12">
        <v>0.13324873096446699</v>
      </c>
      <c r="Q265" s="12">
        <v>0.193265007320644</v>
      </c>
      <c r="R265" s="14">
        <v>0.40397350993377401</v>
      </c>
      <c r="S265" s="14">
        <v>0.38110403397027598</v>
      </c>
      <c r="T265" s="14">
        <v>0.56475583864118895</v>
      </c>
      <c r="U265" s="14">
        <v>0.67622080679405505</v>
      </c>
      <c r="V265" s="14">
        <v>0.45531914893616998</v>
      </c>
      <c r="W265" s="14">
        <v>0.743099787685774</v>
      </c>
      <c r="X265" s="14"/>
      <c r="Y265" s="14">
        <v>0.29830148619957497</v>
      </c>
      <c r="Z265" s="14">
        <v>0.66878980891719697</v>
      </c>
      <c r="AA265" s="14">
        <v>0.55307855626326896</v>
      </c>
      <c r="AB265" s="5">
        <v>1</v>
      </c>
      <c r="AC265" s="5">
        <v>1</v>
      </c>
      <c r="AD265" s="5">
        <v>1</v>
      </c>
      <c r="AE265" s="5">
        <v>2</v>
      </c>
      <c r="AF265" s="5">
        <v>1</v>
      </c>
      <c r="AG265" s="5">
        <v>2</v>
      </c>
      <c r="AH265" s="5">
        <v>0</v>
      </c>
      <c r="AI265" s="5">
        <v>0</v>
      </c>
      <c r="AJ265" s="5">
        <v>1</v>
      </c>
      <c r="AK265" s="5">
        <v>1</v>
      </c>
      <c r="AL265" s="5">
        <v>10</v>
      </c>
    </row>
    <row r="266" spans="1:38" x14ac:dyDescent="0.3">
      <c r="A266" s="3">
        <v>1922305</v>
      </c>
      <c r="B266" s="3" t="s">
        <v>1632</v>
      </c>
      <c r="C266" s="3" t="s">
        <v>1633</v>
      </c>
      <c r="D266" s="3" t="s">
        <v>277</v>
      </c>
      <c r="E266" s="10">
        <v>521</v>
      </c>
      <c r="F266" s="11" t="s">
        <v>1248</v>
      </c>
      <c r="G266" s="12" t="s">
        <v>1249</v>
      </c>
      <c r="H266" s="13">
        <v>78000</v>
      </c>
      <c r="I266" s="12">
        <v>7.1999999999999995E-2</v>
      </c>
      <c r="J266" s="12">
        <v>0.14646464646464599</v>
      </c>
      <c r="K266" s="12">
        <v>4.0404040404040401E-2</v>
      </c>
      <c r="L266" s="12">
        <v>1.0999999999999999E-2</v>
      </c>
      <c r="M266" s="12">
        <v>0.35099999999999998</v>
      </c>
      <c r="N266" s="12">
        <v>-3.15985130111524E-2</v>
      </c>
      <c r="O266" s="12">
        <v>0.43042071197411003</v>
      </c>
      <c r="P266" s="12">
        <v>0.135135135135135</v>
      </c>
      <c r="Q266" s="12">
        <v>0.10606060606060599</v>
      </c>
      <c r="R266" s="14">
        <v>0.741721854304635</v>
      </c>
      <c r="S266" s="14">
        <v>0.35987261146496802</v>
      </c>
      <c r="T266" s="14">
        <v>0.76751592356687903</v>
      </c>
      <c r="U266" s="14">
        <v>0.54564755838641099</v>
      </c>
      <c r="V266" s="14">
        <v>0.314893617021276</v>
      </c>
      <c r="W266" s="14">
        <v>0.498938428874734</v>
      </c>
      <c r="X266" s="14"/>
      <c r="Y266" s="14">
        <v>0.404458598726114</v>
      </c>
      <c r="Z266" s="14">
        <v>0.67622080679405505</v>
      </c>
      <c r="AA266" s="14">
        <v>0.14968152866241999</v>
      </c>
      <c r="AB266" s="5">
        <v>0</v>
      </c>
      <c r="AC266" s="5">
        <v>1</v>
      </c>
      <c r="AD266" s="5">
        <v>2</v>
      </c>
      <c r="AE266" s="5">
        <v>1</v>
      </c>
      <c r="AF266" s="5">
        <v>0</v>
      </c>
      <c r="AG266" s="5">
        <v>1</v>
      </c>
      <c r="AH266" s="5">
        <v>1</v>
      </c>
      <c r="AI266" s="5">
        <v>1</v>
      </c>
      <c r="AJ266" s="5">
        <v>2</v>
      </c>
      <c r="AK266" s="5">
        <v>0</v>
      </c>
      <c r="AL266" s="5">
        <v>9</v>
      </c>
    </row>
    <row r="267" spans="1:38" x14ac:dyDescent="0.3">
      <c r="A267" s="3">
        <v>1937335</v>
      </c>
      <c r="B267" s="3" t="s">
        <v>1954</v>
      </c>
      <c r="C267" s="3" t="s">
        <v>1955</v>
      </c>
      <c r="D267" s="3" t="s">
        <v>433</v>
      </c>
      <c r="E267" s="10">
        <v>141</v>
      </c>
      <c r="F267" s="11" t="s">
        <v>1624</v>
      </c>
      <c r="G267" s="12" t="s">
        <v>1625</v>
      </c>
      <c r="H267" s="13">
        <v>106042</v>
      </c>
      <c r="I267" s="12">
        <v>1.39999999999999E-2</v>
      </c>
      <c r="J267" s="12">
        <v>0</v>
      </c>
      <c r="K267" s="12">
        <v>0</v>
      </c>
      <c r="L267" s="12">
        <v>2.79999999999999E-2</v>
      </c>
      <c r="M267" s="12">
        <v>0.36799999999999999</v>
      </c>
      <c r="N267" s="12">
        <v>-3.4246575342465703E-2</v>
      </c>
      <c r="O267" s="12">
        <v>0.29824561403508698</v>
      </c>
      <c r="P267" s="12">
        <v>6.0606060606060601E-2</v>
      </c>
      <c r="Q267" s="12">
        <v>9.6774193548387094E-2</v>
      </c>
      <c r="R267" s="14">
        <v>0.951434878587196</v>
      </c>
      <c r="S267" s="14">
        <v>4.6709129511677203E-2</v>
      </c>
      <c r="T267" s="14">
        <v>0</v>
      </c>
      <c r="U267" s="14">
        <v>0</v>
      </c>
      <c r="V267" s="14">
        <v>0.56595744680851001</v>
      </c>
      <c r="W267" s="14">
        <v>0.581740976645435</v>
      </c>
      <c r="X267" s="14"/>
      <c r="Y267" s="14">
        <v>0.104033970276008</v>
      </c>
      <c r="Z267" s="14">
        <v>0.31210191082802502</v>
      </c>
      <c r="AA267" s="14">
        <v>0.117834394904458</v>
      </c>
      <c r="AB267" s="5">
        <v>0</v>
      </c>
      <c r="AC267" s="5">
        <v>0</v>
      </c>
      <c r="AD267" s="5">
        <v>0</v>
      </c>
      <c r="AE267" s="5">
        <v>0</v>
      </c>
      <c r="AF267" s="5">
        <v>1</v>
      </c>
      <c r="AG267" s="5">
        <v>1</v>
      </c>
      <c r="AH267" s="5">
        <v>1</v>
      </c>
      <c r="AI267" s="5">
        <v>0</v>
      </c>
      <c r="AJ267" s="5">
        <v>0</v>
      </c>
      <c r="AK267" s="5">
        <v>0</v>
      </c>
      <c r="AL267" s="5">
        <v>3</v>
      </c>
    </row>
    <row r="268" spans="1:38" x14ac:dyDescent="0.3">
      <c r="A268" s="3">
        <v>1970185</v>
      </c>
      <c r="B268" s="3" t="s">
        <v>2782</v>
      </c>
      <c r="C268" s="3" t="s">
        <v>2783</v>
      </c>
      <c r="D268" s="3" t="s">
        <v>845</v>
      </c>
      <c r="E268" s="10">
        <v>109</v>
      </c>
      <c r="F268" s="11" t="s">
        <v>1624</v>
      </c>
      <c r="G268" s="12" t="s">
        <v>1625</v>
      </c>
      <c r="H268" s="13">
        <v>72500</v>
      </c>
      <c r="I268" s="12">
        <v>0</v>
      </c>
      <c r="J268" s="12">
        <v>0</v>
      </c>
      <c r="K268" s="12">
        <v>5.8823529411764698E-2</v>
      </c>
      <c r="L268" s="12">
        <v>0</v>
      </c>
      <c r="M268" s="12">
        <v>0.20399999999999999</v>
      </c>
      <c r="N268" s="12">
        <v>-0.15503875968992201</v>
      </c>
      <c r="O268" s="12">
        <v>0.31914893617021201</v>
      </c>
      <c r="P268" s="12">
        <v>0.29166666666666602</v>
      </c>
      <c r="Q268" s="12">
        <v>0.14705882352941099</v>
      </c>
      <c r="R268" s="14">
        <v>0.63134657836644503</v>
      </c>
      <c r="S268" s="14">
        <v>0</v>
      </c>
      <c r="T268" s="14">
        <v>0</v>
      </c>
      <c r="U268" s="14">
        <v>0.72080679405520098</v>
      </c>
      <c r="V268" s="14">
        <v>0</v>
      </c>
      <c r="W268" s="14">
        <v>3.9278131634819503E-2</v>
      </c>
      <c r="X268" s="14"/>
      <c r="Y268" s="14">
        <v>0.13057324840764301</v>
      </c>
      <c r="Z268" s="14">
        <v>0.94055201698513802</v>
      </c>
      <c r="AA268" s="14">
        <v>0.30785562632696301</v>
      </c>
      <c r="AB268" s="5">
        <v>1</v>
      </c>
      <c r="AC268" s="5">
        <v>0</v>
      </c>
      <c r="AD268" s="5">
        <v>0</v>
      </c>
      <c r="AE268" s="5">
        <v>2</v>
      </c>
      <c r="AF268" s="5">
        <v>0</v>
      </c>
      <c r="AG268" s="5">
        <v>0</v>
      </c>
      <c r="AH268" s="5">
        <v>2</v>
      </c>
      <c r="AI268" s="5">
        <v>0</v>
      </c>
      <c r="AJ268" s="5">
        <v>2</v>
      </c>
      <c r="AK268" s="5">
        <v>0</v>
      </c>
      <c r="AL268" s="5">
        <v>7</v>
      </c>
    </row>
    <row r="269" spans="1:38" x14ac:dyDescent="0.3">
      <c r="A269" s="3">
        <v>1939675</v>
      </c>
      <c r="B269" s="3" t="s">
        <v>1998</v>
      </c>
      <c r="C269" s="3" t="s">
        <v>1999</v>
      </c>
      <c r="D269" s="3" t="s">
        <v>455</v>
      </c>
      <c r="E269" s="10">
        <v>1216</v>
      </c>
      <c r="F269" s="11" t="s">
        <v>398</v>
      </c>
      <c r="G269" s="12" t="s">
        <v>1276</v>
      </c>
      <c r="H269" s="13">
        <v>81250</v>
      </c>
      <c r="I269" s="12">
        <v>6.5000000000000002E-2</v>
      </c>
      <c r="J269" s="12">
        <v>8.4427767354596603E-2</v>
      </c>
      <c r="K269" s="12">
        <v>3.5647279549718497E-2</v>
      </c>
      <c r="L269" s="12">
        <v>2.1000000000000001E-2</v>
      </c>
      <c r="M269" s="12">
        <v>0.28399999999999997</v>
      </c>
      <c r="N269" s="12">
        <v>8.2304526748971105E-4</v>
      </c>
      <c r="O269" s="12">
        <v>0.30886075949366998</v>
      </c>
      <c r="P269" s="12">
        <v>4.9910873440285199E-2</v>
      </c>
      <c r="Q269" s="12">
        <v>0.19699812382739201</v>
      </c>
      <c r="R269" s="14">
        <v>0.79139072847682101</v>
      </c>
      <c r="S269" s="14">
        <v>0.31210191082802502</v>
      </c>
      <c r="T269" s="14">
        <v>0.46496815286624199</v>
      </c>
      <c r="U269" s="14">
        <v>0.47770700636942598</v>
      </c>
      <c r="V269" s="14">
        <v>0.47127659574468</v>
      </c>
      <c r="W269" s="14">
        <v>0.20806794055201699</v>
      </c>
      <c r="X269" s="14"/>
      <c r="Y269" s="14">
        <v>0.117834394904458</v>
      </c>
      <c r="Z269" s="14">
        <v>0.256900212314225</v>
      </c>
      <c r="AA269" s="14">
        <v>0.57537154989384198</v>
      </c>
      <c r="AB269" s="5">
        <v>0</v>
      </c>
      <c r="AC269" s="5">
        <v>0</v>
      </c>
      <c r="AD269" s="5">
        <v>1</v>
      </c>
      <c r="AE269" s="5">
        <v>1</v>
      </c>
      <c r="AF269" s="5">
        <v>1</v>
      </c>
      <c r="AG269" s="5">
        <v>0</v>
      </c>
      <c r="AH269" s="5">
        <v>0</v>
      </c>
      <c r="AI269" s="5">
        <v>0</v>
      </c>
      <c r="AJ269" s="5">
        <v>0</v>
      </c>
      <c r="AK269" s="5">
        <v>1</v>
      </c>
      <c r="AL269" s="5">
        <v>4</v>
      </c>
    </row>
    <row r="270" spans="1:38" x14ac:dyDescent="0.3">
      <c r="A270" s="3">
        <v>1940215</v>
      </c>
      <c r="B270" s="3" t="s">
        <v>2008</v>
      </c>
      <c r="C270" s="3" t="s">
        <v>2009</v>
      </c>
      <c r="D270" s="3" t="s">
        <v>460</v>
      </c>
      <c r="E270" s="10">
        <v>179</v>
      </c>
      <c r="F270" s="11" t="s">
        <v>398</v>
      </c>
      <c r="G270" s="12" t="s">
        <v>1276</v>
      </c>
      <c r="H270" s="13">
        <v>48750</v>
      </c>
      <c r="I270" s="12">
        <v>0.09</v>
      </c>
      <c r="J270" s="12">
        <v>0.21794871794871701</v>
      </c>
      <c r="K270" s="12">
        <v>6.4102564102564097E-2</v>
      </c>
      <c r="L270" s="12">
        <v>0.03</v>
      </c>
      <c r="M270" s="12">
        <v>0.442</v>
      </c>
      <c r="N270" s="12">
        <v>-0.10050251256281401</v>
      </c>
      <c r="O270" s="12">
        <v>0.44144144144144098</v>
      </c>
      <c r="P270" s="12">
        <v>0.33333333333333298</v>
      </c>
      <c r="Q270" s="12">
        <v>0.20512820512820501</v>
      </c>
      <c r="R270" s="14">
        <v>9.4922737306843197E-2</v>
      </c>
      <c r="S270" s="14">
        <v>0.47239915074309902</v>
      </c>
      <c r="T270" s="14">
        <v>0.92887473460721803</v>
      </c>
      <c r="U270" s="14">
        <v>0.76539278131634803</v>
      </c>
      <c r="V270" s="14">
        <v>0.59574468085106302</v>
      </c>
      <c r="W270" s="14">
        <v>0.82696390658174102</v>
      </c>
      <c r="X270" s="14"/>
      <c r="Y270" s="14">
        <v>0.45859872611464902</v>
      </c>
      <c r="Z270" s="14">
        <v>0.95329087048832195</v>
      </c>
      <c r="AA270" s="14">
        <v>0.61783439490445802</v>
      </c>
      <c r="AB270" s="5">
        <v>2</v>
      </c>
      <c r="AC270" s="5">
        <v>1</v>
      </c>
      <c r="AD270" s="5">
        <v>2</v>
      </c>
      <c r="AE270" s="5">
        <v>2</v>
      </c>
      <c r="AF270" s="5">
        <v>1</v>
      </c>
      <c r="AG270" s="5">
        <v>2</v>
      </c>
      <c r="AH270" s="5">
        <v>2</v>
      </c>
      <c r="AI270" s="5">
        <v>1</v>
      </c>
      <c r="AJ270" s="5">
        <v>2</v>
      </c>
      <c r="AK270" s="5">
        <v>1</v>
      </c>
      <c r="AL270" s="5">
        <v>16</v>
      </c>
    </row>
    <row r="271" spans="1:38" x14ac:dyDescent="0.3">
      <c r="A271" s="3">
        <v>1974910</v>
      </c>
      <c r="B271" s="3" t="s">
        <v>2786</v>
      </c>
      <c r="C271" s="3" t="s">
        <v>2787</v>
      </c>
      <c r="D271" s="3" t="s">
        <v>847</v>
      </c>
      <c r="E271" s="10">
        <v>364</v>
      </c>
      <c r="F271" s="11" t="s">
        <v>398</v>
      </c>
      <c r="G271" s="12" t="s">
        <v>1276</v>
      </c>
      <c r="H271" s="13">
        <v>60750</v>
      </c>
      <c r="I271" s="12">
        <v>0.11799999999999999</v>
      </c>
      <c r="J271" s="12">
        <v>8.7557603686635899E-2</v>
      </c>
      <c r="K271" s="12">
        <v>4.60829493087557E-2</v>
      </c>
      <c r="L271" s="12">
        <v>4.0000000000000001E-3</v>
      </c>
      <c r="M271" s="12">
        <v>0.371</v>
      </c>
      <c r="N271" s="12">
        <v>-0.13744075829383801</v>
      </c>
      <c r="O271" s="12">
        <v>0.36647727272727199</v>
      </c>
      <c r="P271" s="12">
        <v>6.5217391304347797E-2</v>
      </c>
      <c r="Q271" s="12">
        <v>0.17050691244239599</v>
      </c>
      <c r="R271" s="14">
        <v>0.35430463576158899</v>
      </c>
      <c r="S271" s="14">
        <v>0.62845010615711205</v>
      </c>
      <c r="T271" s="14">
        <v>0.48089171974522199</v>
      </c>
      <c r="U271" s="14">
        <v>0.60509554140127297</v>
      </c>
      <c r="V271" s="14">
        <v>0.22765957446808499</v>
      </c>
      <c r="W271" s="14">
        <v>0.60191082802547702</v>
      </c>
      <c r="X271" s="14"/>
      <c r="Y271" s="14">
        <v>0.21868365180467</v>
      </c>
      <c r="Z271" s="14">
        <v>0.34182590233545601</v>
      </c>
      <c r="AA271" s="14">
        <v>0.44798301486199499</v>
      </c>
      <c r="AB271" s="5">
        <v>1</v>
      </c>
      <c r="AC271" s="5">
        <v>1</v>
      </c>
      <c r="AD271" s="5">
        <v>1</v>
      </c>
      <c r="AE271" s="5">
        <v>1</v>
      </c>
      <c r="AF271" s="5">
        <v>0</v>
      </c>
      <c r="AG271" s="5">
        <v>1</v>
      </c>
      <c r="AH271" s="5">
        <v>2</v>
      </c>
      <c r="AI271" s="5">
        <v>0</v>
      </c>
      <c r="AJ271" s="5">
        <v>1</v>
      </c>
      <c r="AK271" s="5">
        <v>1</v>
      </c>
      <c r="AL271" s="5">
        <v>9</v>
      </c>
    </row>
    <row r="272" spans="1:38" x14ac:dyDescent="0.3">
      <c r="A272" s="3">
        <v>1975045</v>
      </c>
      <c r="B272" s="3" t="s">
        <v>2792</v>
      </c>
      <c r="C272" s="3" t="s">
        <v>2793</v>
      </c>
      <c r="D272" s="3" t="s">
        <v>850</v>
      </c>
      <c r="E272" s="10">
        <v>637</v>
      </c>
      <c r="F272" s="11" t="s">
        <v>1252</v>
      </c>
      <c r="G272" s="12" t="s">
        <v>1253</v>
      </c>
      <c r="H272" s="13">
        <v>63264</v>
      </c>
      <c r="I272" s="12">
        <v>0.128</v>
      </c>
      <c r="J272" s="12">
        <v>0.12062256809338499</v>
      </c>
      <c r="K272" s="12">
        <v>9.7276264591439607E-2</v>
      </c>
      <c r="L272" s="12">
        <v>3.5000000000000003E-2</v>
      </c>
      <c r="M272" s="12">
        <v>0.32</v>
      </c>
      <c r="N272" s="12">
        <v>-6.8713450292397601E-2</v>
      </c>
      <c r="O272" s="12">
        <v>0.55911330049260999</v>
      </c>
      <c r="P272" s="12">
        <v>0.156462585034013</v>
      </c>
      <c r="Q272" s="12">
        <v>0.25680933852139998</v>
      </c>
      <c r="R272" s="14">
        <v>0.42273730684326699</v>
      </c>
      <c r="S272" s="14">
        <v>0.67834394904458595</v>
      </c>
      <c r="T272" s="14">
        <v>0.64755838641188901</v>
      </c>
      <c r="U272" s="14">
        <v>0.90021231422505299</v>
      </c>
      <c r="V272" s="14">
        <v>0.65</v>
      </c>
      <c r="W272" s="14">
        <v>0.355626326963906</v>
      </c>
      <c r="X272" s="14"/>
      <c r="Y272" s="14">
        <v>0.79936305732484003</v>
      </c>
      <c r="Z272" s="14">
        <v>0.74840764331210097</v>
      </c>
      <c r="AA272" s="14">
        <v>0.822717622080679</v>
      </c>
      <c r="AB272" s="5">
        <v>1</v>
      </c>
      <c r="AC272" s="5">
        <v>2</v>
      </c>
      <c r="AD272" s="5">
        <v>1</v>
      </c>
      <c r="AE272" s="5">
        <v>2</v>
      </c>
      <c r="AF272" s="5">
        <v>1</v>
      </c>
      <c r="AG272" s="5">
        <v>1</v>
      </c>
      <c r="AH272" s="5">
        <v>1</v>
      </c>
      <c r="AI272" s="5">
        <v>2</v>
      </c>
      <c r="AJ272" s="5">
        <v>2</v>
      </c>
      <c r="AK272" s="5">
        <v>2</v>
      </c>
      <c r="AL272" s="5">
        <v>15</v>
      </c>
    </row>
    <row r="273" spans="1:38" x14ac:dyDescent="0.3">
      <c r="A273" s="3">
        <v>1969375</v>
      </c>
      <c r="B273" s="3" t="s">
        <v>2670</v>
      </c>
      <c r="C273" s="3" t="s">
        <v>2671</v>
      </c>
      <c r="D273" s="3" t="s">
        <v>789</v>
      </c>
      <c r="E273" s="10">
        <v>113</v>
      </c>
      <c r="F273" s="11" t="s">
        <v>437</v>
      </c>
      <c r="G273" s="12" t="s">
        <v>1298</v>
      </c>
      <c r="H273" s="13">
        <v>85625</v>
      </c>
      <c r="I273" s="12">
        <v>8.0000000000000002E-3</v>
      </c>
      <c r="J273" s="12">
        <v>1.51515151515151E-2</v>
      </c>
      <c r="K273" s="12">
        <v>4.54545454545454E-2</v>
      </c>
      <c r="L273" s="12">
        <v>0</v>
      </c>
      <c r="M273" s="12">
        <v>0.17899999999999999</v>
      </c>
      <c r="N273" s="12">
        <v>-0.103174603174603</v>
      </c>
      <c r="O273" s="12">
        <v>0.34782608695652101</v>
      </c>
      <c r="P273" s="12">
        <v>9.5890410958904104E-2</v>
      </c>
      <c r="Q273" s="12">
        <v>0.15151515151515099</v>
      </c>
      <c r="R273" s="14">
        <v>0.84105960264900603</v>
      </c>
      <c r="S273" s="14">
        <v>3.6093418259023298E-2</v>
      </c>
      <c r="T273" s="14">
        <v>8.5987261146496796E-2</v>
      </c>
      <c r="U273" s="14">
        <v>0.59872611464968095</v>
      </c>
      <c r="V273" s="14">
        <v>0</v>
      </c>
      <c r="W273" s="14">
        <v>1.27388535031847E-2</v>
      </c>
      <c r="X273" s="14"/>
      <c r="Y273" s="14">
        <v>0.17515923566878899</v>
      </c>
      <c r="Z273" s="14">
        <v>0.49681528662420299</v>
      </c>
      <c r="AA273" s="14">
        <v>0.337579617834394</v>
      </c>
      <c r="AB273" s="5">
        <v>0</v>
      </c>
      <c r="AC273" s="5">
        <v>0</v>
      </c>
      <c r="AD273" s="5">
        <v>0</v>
      </c>
      <c r="AE273" s="5">
        <v>1</v>
      </c>
      <c r="AF273" s="5">
        <v>0</v>
      </c>
      <c r="AG273" s="5">
        <v>0</v>
      </c>
      <c r="AH273" s="5">
        <v>2</v>
      </c>
      <c r="AI273" s="5">
        <v>0</v>
      </c>
      <c r="AJ273" s="5">
        <v>1</v>
      </c>
      <c r="AK273" s="5">
        <v>1</v>
      </c>
      <c r="AL273" s="5">
        <v>5</v>
      </c>
    </row>
    <row r="274" spans="1:38" x14ac:dyDescent="0.3">
      <c r="A274" s="3">
        <v>1948990</v>
      </c>
      <c r="B274" s="3" t="s">
        <v>2210</v>
      </c>
      <c r="C274" s="3" t="s">
        <v>2211</v>
      </c>
      <c r="D274" s="3" t="s">
        <v>560</v>
      </c>
      <c r="E274" s="10">
        <v>1709</v>
      </c>
      <c r="F274" s="11" t="s">
        <v>1738</v>
      </c>
      <c r="G274" s="12" t="s">
        <v>1739</v>
      </c>
      <c r="H274" s="13">
        <v>66250</v>
      </c>
      <c r="I274" s="12">
        <v>8.8999999999999996E-2</v>
      </c>
      <c r="J274" s="12">
        <v>0.121483375959079</v>
      </c>
      <c r="K274" s="12">
        <v>3.1969309462915603E-2</v>
      </c>
      <c r="L274" s="12">
        <v>5.1999999999999998E-2</v>
      </c>
      <c r="M274" s="12">
        <v>0.36299999999999999</v>
      </c>
      <c r="N274" s="12">
        <v>1.1242603550295801E-2</v>
      </c>
      <c r="O274" s="12">
        <v>0.29593639575971697</v>
      </c>
      <c r="P274" s="12">
        <v>0.15027624309392201</v>
      </c>
      <c r="Q274" s="12">
        <v>0.19309462915601</v>
      </c>
      <c r="R274" s="14">
        <v>0.49337748344370802</v>
      </c>
      <c r="S274" s="14">
        <v>0.46284501061571098</v>
      </c>
      <c r="T274" s="14">
        <v>0.65286624203821597</v>
      </c>
      <c r="U274" s="14">
        <v>0.435244161358811</v>
      </c>
      <c r="V274" s="14">
        <v>0.80212765957446797</v>
      </c>
      <c r="W274" s="14">
        <v>0.55520169851379997</v>
      </c>
      <c r="X274" s="14"/>
      <c r="Y274" s="14">
        <v>9.8726114649681507E-2</v>
      </c>
      <c r="Z274" s="14">
        <v>0.727176220806794</v>
      </c>
      <c r="AA274" s="14">
        <v>0.55095541401273795</v>
      </c>
      <c r="AB274" s="5">
        <v>1</v>
      </c>
      <c r="AC274" s="5">
        <v>1</v>
      </c>
      <c r="AD274" s="5">
        <v>1</v>
      </c>
      <c r="AE274" s="5">
        <v>1</v>
      </c>
      <c r="AF274" s="5">
        <v>2</v>
      </c>
      <c r="AG274" s="5">
        <v>1</v>
      </c>
      <c r="AH274" s="5">
        <v>0</v>
      </c>
      <c r="AI274" s="5">
        <v>0</v>
      </c>
      <c r="AJ274" s="5">
        <v>2</v>
      </c>
      <c r="AK274" s="5">
        <v>1</v>
      </c>
      <c r="AL274" s="5">
        <v>10</v>
      </c>
    </row>
    <row r="275" spans="1:38" x14ac:dyDescent="0.3">
      <c r="A275" s="3">
        <v>1983190</v>
      </c>
      <c r="B275" s="3" t="s">
        <v>2964</v>
      </c>
      <c r="C275" s="3" t="s">
        <v>2965</v>
      </c>
      <c r="D275" s="3" t="s">
        <v>936</v>
      </c>
      <c r="E275" s="10">
        <v>136</v>
      </c>
      <c r="F275" s="11" t="s">
        <v>1567</v>
      </c>
      <c r="G275" s="12" t="s">
        <v>1568</v>
      </c>
      <c r="H275" s="13">
        <v>51875</v>
      </c>
      <c r="I275" s="12">
        <v>5.7000000000000002E-2</v>
      </c>
      <c r="J275" s="12">
        <v>4.6511627906976702E-2</v>
      </c>
      <c r="K275" s="12">
        <v>0</v>
      </c>
      <c r="L275" s="12">
        <v>0</v>
      </c>
      <c r="M275" s="12">
        <v>0.36099999999999999</v>
      </c>
      <c r="N275" s="12">
        <v>8.7999999999999995E-2</v>
      </c>
      <c r="O275" s="12">
        <v>0.72580645161290303</v>
      </c>
      <c r="P275" s="12">
        <v>0.14000000000000001</v>
      </c>
      <c r="Q275" s="12">
        <v>6.9767441860465101E-2</v>
      </c>
      <c r="R275" s="14">
        <v>0.15452538631346499</v>
      </c>
      <c r="S275" s="14">
        <v>0.256900212314225</v>
      </c>
      <c r="T275" s="14">
        <v>0.217622080679405</v>
      </c>
      <c r="U275" s="14">
        <v>0</v>
      </c>
      <c r="V275" s="14">
        <v>0</v>
      </c>
      <c r="W275" s="14">
        <v>0.547770700636942</v>
      </c>
      <c r="X275" s="14"/>
      <c r="Y275" s="14">
        <v>0.97664543524416103</v>
      </c>
      <c r="Z275" s="14">
        <v>0.693205944798301</v>
      </c>
      <c r="AA275" s="14">
        <v>7.0063694267515894E-2</v>
      </c>
      <c r="AB275" s="5">
        <v>2</v>
      </c>
      <c r="AC275" s="5">
        <v>0</v>
      </c>
      <c r="AD275" s="5">
        <v>0</v>
      </c>
      <c r="AE275" s="5">
        <v>0</v>
      </c>
      <c r="AF275" s="5">
        <v>0</v>
      </c>
      <c r="AG275" s="5">
        <v>1</v>
      </c>
      <c r="AH275" s="5">
        <v>0</v>
      </c>
      <c r="AI275" s="5">
        <v>2</v>
      </c>
      <c r="AJ275" s="5">
        <v>2</v>
      </c>
      <c r="AK275" s="5">
        <v>0</v>
      </c>
      <c r="AL275" s="5">
        <v>7</v>
      </c>
    </row>
    <row r="276" spans="1:38" x14ac:dyDescent="0.3">
      <c r="A276" s="3">
        <v>1973650</v>
      </c>
      <c r="B276" s="3" t="s">
        <v>2744</v>
      </c>
      <c r="C276" s="3" t="s">
        <v>2745</v>
      </c>
      <c r="D276" s="3" t="s">
        <v>826</v>
      </c>
      <c r="E276" s="10">
        <v>181</v>
      </c>
      <c r="F276" s="11" t="s">
        <v>1119</v>
      </c>
      <c r="G276" s="12" t="s">
        <v>1120</v>
      </c>
      <c r="H276" s="13">
        <v>98750</v>
      </c>
      <c r="I276" s="12">
        <v>9.5000000000000001E-2</v>
      </c>
      <c r="J276" s="12">
        <v>2.94117647058823E-2</v>
      </c>
      <c r="K276" s="12">
        <v>1.47058823529411E-2</v>
      </c>
      <c r="L276" s="12">
        <v>2.4E-2</v>
      </c>
      <c r="M276" s="12">
        <v>0.29199999999999998</v>
      </c>
      <c r="N276" s="12">
        <v>-0.191964285714285</v>
      </c>
      <c r="O276" s="12">
        <v>0.43119266055045802</v>
      </c>
      <c r="P276" s="12">
        <v>0.2</v>
      </c>
      <c r="Q276" s="12">
        <v>8.8235294117646995E-2</v>
      </c>
      <c r="R276" s="14">
        <v>0.92163355408388503</v>
      </c>
      <c r="S276" s="14">
        <v>0.50424628450106102</v>
      </c>
      <c r="T276" s="14">
        <v>0.14118895966029699</v>
      </c>
      <c r="U276" s="14">
        <v>0.21974522292993601</v>
      </c>
      <c r="V276" s="14">
        <v>0.50957446808510598</v>
      </c>
      <c r="W276" s="14">
        <v>0.24628450106157099</v>
      </c>
      <c r="X276" s="14"/>
      <c r="Y276" s="14">
        <v>0.41082802547770703</v>
      </c>
      <c r="Z276" s="14">
        <v>0.84182590233545596</v>
      </c>
      <c r="AA276" s="14">
        <v>0.101910828025477</v>
      </c>
      <c r="AB276" s="5">
        <v>0</v>
      </c>
      <c r="AC276" s="5">
        <v>1</v>
      </c>
      <c r="AD276" s="5">
        <v>0</v>
      </c>
      <c r="AE276" s="5">
        <v>0</v>
      </c>
      <c r="AF276" s="5">
        <v>1</v>
      </c>
      <c r="AG276" s="5">
        <v>0</v>
      </c>
      <c r="AH276" s="5">
        <v>2</v>
      </c>
      <c r="AI276" s="5">
        <v>1</v>
      </c>
      <c r="AJ276" s="5">
        <v>2</v>
      </c>
      <c r="AK276" s="5">
        <v>0</v>
      </c>
      <c r="AL276" s="5">
        <v>7</v>
      </c>
    </row>
    <row r="277" spans="1:38" x14ac:dyDescent="0.3">
      <c r="A277" s="3">
        <v>1956460</v>
      </c>
      <c r="B277" s="3" t="s">
        <v>2384</v>
      </c>
      <c r="C277" s="3" t="s">
        <v>2385</v>
      </c>
      <c r="D277" s="3" t="s">
        <v>646</v>
      </c>
      <c r="E277" s="10">
        <v>1262</v>
      </c>
      <c r="F277" s="11" t="s">
        <v>1208</v>
      </c>
      <c r="G277" s="12" t="s">
        <v>1209</v>
      </c>
      <c r="H277" s="13">
        <v>48750</v>
      </c>
      <c r="I277" s="12">
        <v>0.14399999999999999</v>
      </c>
      <c r="J277" s="12">
        <v>7.69230769230769E-2</v>
      </c>
      <c r="K277" s="12">
        <v>3.7567084078711899E-2</v>
      </c>
      <c r="L277" s="12">
        <v>3.7999999999999999E-2</v>
      </c>
      <c r="M277" s="12">
        <v>0.36599999999999999</v>
      </c>
      <c r="N277" s="12">
        <v>-2.3975251353441598E-2</v>
      </c>
      <c r="O277" s="12">
        <v>0.44391408114558401</v>
      </c>
      <c r="P277" s="12">
        <v>0.14000000000000001</v>
      </c>
      <c r="Q277" s="12">
        <v>0.237924865831842</v>
      </c>
      <c r="R277" s="14">
        <v>9.4922737306843197E-2</v>
      </c>
      <c r="S277" s="14">
        <v>0.75265392781316298</v>
      </c>
      <c r="T277" s="14">
        <v>0.40870488322717602</v>
      </c>
      <c r="U277" s="14">
        <v>0.50743099787685697</v>
      </c>
      <c r="V277" s="14">
        <v>0.68617021276595702</v>
      </c>
      <c r="W277" s="14">
        <v>0.56900212314224996</v>
      </c>
      <c r="X277" s="14"/>
      <c r="Y277" s="14">
        <v>0.46496815286624199</v>
      </c>
      <c r="Z277" s="14">
        <v>0.693205944798301</v>
      </c>
      <c r="AA277" s="14">
        <v>0.76963906581740904</v>
      </c>
      <c r="AB277" s="5">
        <v>2</v>
      </c>
      <c r="AC277" s="5">
        <v>2</v>
      </c>
      <c r="AD277" s="5">
        <v>1</v>
      </c>
      <c r="AE277" s="5">
        <v>1</v>
      </c>
      <c r="AF277" s="5">
        <v>2</v>
      </c>
      <c r="AG277" s="5">
        <v>1</v>
      </c>
      <c r="AH277" s="5">
        <v>1</v>
      </c>
      <c r="AI277" s="5">
        <v>1</v>
      </c>
      <c r="AJ277" s="5">
        <v>2</v>
      </c>
      <c r="AK277" s="5">
        <v>2</v>
      </c>
      <c r="AL277" s="5">
        <v>15</v>
      </c>
    </row>
    <row r="278" spans="1:38" x14ac:dyDescent="0.3">
      <c r="A278" s="3">
        <v>1987060</v>
      </c>
      <c r="B278" s="3" t="s">
        <v>3042</v>
      </c>
      <c r="C278" s="3" t="s">
        <v>3043</v>
      </c>
      <c r="D278" s="3" t="s">
        <v>974</v>
      </c>
      <c r="E278" s="10">
        <v>382</v>
      </c>
      <c r="F278" s="11" t="s">
        <v>279</v>
      </c>
      <c r="G278" s="12" t="s">
        <v>1155</v>
      </c>
      <c r="H278" s="13">
        <v>97500</v>
      </c>
      <c r="I278" s="12">
        <v>2.79999999999999E-2</v>
      </c>
      <c r="J278" s="12">
        <v>2.6595744680851002E-2</v>
      </c>
      <c r="K278" s="12">
        <v>2.6595744680851002E-2</v>
      </c>
      <c r="L278" s="12">
        <v>1.9E-2</v>
      </c>
      <c r="M278" s="12">
        <v>0.22500000000000001</v>
      </c>
      <c r="N278" s="12">
        <v>-4.7381546134663298E-2</v>
      </c>
      <c r="O278" s="12">
        <v>0.54515050167224</v>
      </c>
      <c r="P278" s="12">
        <v>3.0927835051546299E-2</v>
      </c>
      <c r="Q278" s="12">
        <v>0.10638297872340401</v>
      </c>
      <c r="R278" s="14">
        <v>0.91611479028697496</v>
      </c>
      <c r="S278" s="14">
        <v>9.6602972399150694E-2</v>
      </c>
      <c r="T278" s="14">
        <v>0.12738853503184699</v>
      </c>
      <c r="U278" s="14">
        <v>0.36624203821655998</v>
      </c>
      <c r="V278" s="14">
        <v>0.43723404255319098</v>
      </c>
      <c r="W278" s="14">
        <v>6.5817409766454296E-2</v>
      </c>
      <c r="X278" s="14"/>
      <c r="Y278" s="14">
        <v>0.76114649681528601</v>
      </c>
      <c r="Z278" s="14">
        <v>0.168789808917197</v>
      </c>
      <c r="AA278" s="14">
        <v>0.15074309978768499</v>
      </c>
      <c r="AB278" s="5">
        <v>0</v>
      </c>
      <c r="AC278" s="5">
        <v>0</v>
      </c>
      <c r="AD278" s="5">
        <v>0</v>
      </c>
      <c r="AE278" s="5">
        <v>1</v>
      </c>
      <c r="AF278" s="5">
        <v>1</v>
      </c>
      <c r="AG278" s="5">
        <v>0</v>
      </c>
      <c r="AH278" s="5">
        <v>1</v>
      </c>
      <c r="AI278" s="5">
        <v>2</v>
      </c>
      <c r="AJ278" s="5">
        <v>0</v>
      </c>
      <c r="AK278" s="5">
        <v>0</v>
      </c>
      <c r="AL278" s="5">
        <v>5</v>
      </c>
    </row>
    <row r="279" spans="1:38" x14ac:dyDescent="0.3">
      <c r="A279" s="3">
        <v>1928425</v>
      </c>
      <c r="B279" s="3" t="s">
        <v>1764</v>
      </c>
      <c r="C279" s="3" t="s">
        <v>1765</v>
      </c>
      <c r="D279" s="3" t="s">
        <v>338</v>
      </c>
      <c r="E279" s="10">
        <v>312</v>
      </c>
      <c r="F279" s="11" t="s">
        <v>1362</v>
      </c>
      <c r="G279" s="12" t="s">
        <v>1363</v>
      </c>
      <c r="H279" s="13">
        <v>73750</v>
      </c>
      <c r="I279" s="12">
        <v>4.5999999999999999E-2</v>
      </c>
      <c r="J279" s="12">
        <v>8.4415584415584402E-2</v>
      </c>
      <c r="K279" s="12">
        <v>6.4935064935064896E-3</v>
      </c>
      <c r="L279" s="12">
        <v>1.9E-2</v>
      </c>
      <c r="M279" s="12">
        <v>0.27500000000000002</v>
      </c>
      <c r="N279" s="12">
        <v>-0.106017191977077</v>
      </c>
      <c r="O279" s="12">
        <v>0.46058091286307001</v>
      </c>
      <c r="P279" s="12">
        <v>0.105263157894736</v>
      </c>
      <c r="Q279" s="12">
        <v>0.14285714285714199</v>
      </c>
      <c r="R279" s="14">
        <v>0.66556291390728395</v>
      </c>
      <c r="S279" s="14">
        <v>0.19002123142250499</v>
      </c>
      <c r="T279" s="14">
        <v>0.46390658174097599</v>
      </c>
      <c r="U279" s="14">
        <v>0.14755838641188901</v>
      </c>
      <c r="V279" s="14">
        <v>0.43723404255319098</v>
      </c>
      <c r="W279" s="14">
        <v>0.186836518046709</v>
      </c>
      <c r="X279" s="14"/>
      <c r="Y279" s="14">
        <v>0.51273885350318404</v>
      </c>
      <c r="Z279" s="14">
        <v>0.55095541401273795</v>
      </c>
      <c r="AA279" s="14">
        <v>0.290870488322717</v>
      </c>
      <c r="AB279" s="5">
        <v>0</v>
      </c>
      <c r="AC279" s="5">
        <v>0</v>
      </c>
      <c r="AD279" s="5">
        <v>1</v>
      </c>
      <c r="AE279" s="5">
        <v>0</v>
      </c>
      <c r="AF279" s="5">
        <v>1</v>
      </c>
      <c r="AG279" s="5">
        <v>0</v>
      </c>
      <c r="AH279" s="5">
        <v>2</v>
      </c>
      <c r="AI279" s="5">
        <v>1</v>
      </c>
      <c r="AJ279" s="5">
        <v>1</v>
      </c>
      <c r="AK279" s="5">
        <v>0</v>
      </c>
      <c r="AL279" s="5">
        <v>6</v>
      </c>
    </row>
    <row r="280" spans="1:38" x14ac:dyDescent="0.3">
      <c r="A280" s="3">
        <v>1980535</v>
      </c>
      <c r="B280" s="3" t="s">
        <v>2906</v>
      </c>
      <c r="C280" s="3" t="s">
        <v>2907</v>
      </c>
      <c r="D280" s="3" t="s">
        <v>907</v>
      </c>
      <c r="E280" s="10">
        <v>68</v>
      </c>
      <c r="F280" s="11" t="s">
        <v>722</v>
      </c>
      <c r="G280" s="12" t="s">
        <v>1759</v>
      </c>
      <c r="H280" s="13">
        <v>50625</v>
      </c>
      <c r="I280" s="12">
        <v>3.4000000000000002E-2</v>
      </c>
      <c r="J280" s="12">
        <v>0</v>
      </c>
      <c r="K280" s="12">
        <v>6.6666666666666596E-2</v>
      </c>
      <c r="L280" s="12">
        <v>0</v>
      </c>
      <c r="M280" s="12">
        <v>0.40699999999999997</v>
      </c>
      <c r="N280" s="12">
        <v>-4.22535211267605E-2</v>
      </c>
      <c r="O280" s="12">
        <v>0.64</v>
      </c>
      <c r="P280" s="12">
        <v>0</v>
      </c>
      <c r="Q280" s="12">
        <v>6.6666666666666596E-2</v>
      </c>
      <c r="R280" s="14">
        <v>0.12582781456953601</v>
      </c>
      <c r="S280" s="14">
        <v>0.11889596602972299</v>
      </c>
      <c r="T280" s="14">
        <v>0</v>
      </c>
      <c r="U280" s="14">
        <v>0.78768577494692105</v>
      </c>
      <c r="V280" s="14">
        <v>0</v>
      </c>
      <c r="W280" s="14">
        <v>0.73885350318471299</v>
      </c>
      <c r="X280" s="14"/>
      <c r="Y280" s="14">
        <v>0.936305732484076</v>
      </c>
      <c r="Z280" s="14">
        <v>0</v>
      </c>
      <c r="AA280" s="14">
        <v>6.2632696390658105E-2</v>
      </c>
      <c r="AB280" s="5">
        <v>2</v>
      </c>
      <c r="AC280" s="5">
        <v>0</v>
      </c>
      <c r="AD280" s="5">
        <v>0</v>
      </c>
      <c r="AE280" s="5">
        <v>2</v>
      </c>
      <c r="AF280" s="5">
        <v>0</v>
      </c>
      <c r="AG280" s="5">
        <v>2</v>
      </c>
      <c r="AH280" s="5">
        <v>1</v>
      </c>
      <c r="AI280" s="5">
        <v>2</v>
      </c>
      <c r="AJ280" s="5">
        <v>0</v>
      </c>
      <c r="AK280" s="5">
        <v>0</v>
      </c>
      <c r="AL280" s="5">
        <v>9</v>
      </c>
    </row>
    <row r="281" spans="1:38" x14ac:dyDescent="0.3">
      <c r="A281" s="3">
        <v>1944580</v>
      </c>
      <c r="B281" s="3" t="s">
        <v>2102</v>
      </c>
      <c r="C281" s="3" t="s">
        <v>2103</v>
      </c>
      <c r="D281" s="3" t="s">
        <v>506</v>
      </c>
      <c r="E281" s="10">
        <v>11</v>
      </c>
      <c r="F281" s="11" t="s">
        <v>1567</v>
      </c>
      <c r="G281" s="12" t="s">
        <v>1568</v>
      </c>
      <c r="H281" s="13">
        <v>56875</v>
      </c>
      <c r="I281" s="12">
        <v>5.2999999999999999E-2</v>
      </c>
      <c r="J281" s="12">
        <v>0.75</v>
      </c>
      <c r="K281" s="12">
        <v>0</v>
      </c>
      <c r="L281" s="12">
        <v>0</v>
      </c>
      <c r="M281" s="12">
        <v>0.2</v>
      </c>
      <c r="N281" s="12">
        <v>-0.266666666666666</v>
      </c>
      <c r="O281" s="12">
        <v>0.69230769230769196</v>
      </c>
      <c r="P281" s="12">
        <v>0</v>
      </c>
      <c r="Q281" s="12">
        <v>0.125</v>
      </c>
      <c r="R281" s="14">
        <v>0.25607064017659997</v>
      </c>
      <c r="S281" s="14">
        <v>0.22929936305732401</v>
      </c>
      <c r="T281" s="14">
        <v>1</v>
      </c>
      <c r="U281" s="14">
        <v>0</v>
      </c>
      <c r="V281" s="14">
        <v>0</v>
      </c>
      <c r="W281" s="14">
        <v>3.18471337579617E-2</v>
      </c>
      <c r="X281" s="14"/>
      <c r="Y281" s="14">
        <v>0.96072186836518003</v>
      </c>
      <c r="Z281" s="14">
        <v>0</v>
      </c>
      <c r="AA281" s="14">
        <v>0.21443736730360899</v>
      </c>
      <c r="AB281" s="5">
        <v>2</v>
      </c>
      <c r="AC281" s="5">
        <v>0</v>
      </c>
      <c r="AD281" s="5">
        <v>2</v>
      </c>
      <c r="AE281" s="5">
        <v>0</v>
      </c>
      <c r="AF281" s="5">
        <v>0</v>
      </c>
      <c r="AG281" s="5">
        <v>0</v>
      </c>
      <c r="AH281" s="5">
        <v>2</v>
      </c>
      <c r="AI281" s="5">
        <v>2</v>
      </c>
      <c r="AJ281" s="5">
        <v>0</v>
      </c>
      <c r="AK281" s="5">
        <v>0</v>
      </c>
      <c r="AL281" s="5">
        <v>8</v>
      </c>
    </row>
    <row r="282" spans="1:38" x14ac:dyDescent="0.3">
      <c r="A282" s="3">
        <v>1943140</v>
      </c>
      <c r="B282" s="3" t="s">
        <v>2078</v>
      </c>
      <c r="C282" s="3" t="s">
        <v>2079</v>
      </c>
      <c r="D282" s="3" t="s">
        <v>494</v>
      </c>
      <c r="E282" s="10">
        <v>119</v>
      </c>
      <c r="F282" s="11" t="s">
        <v>167</v>
      </c>
      <c r="G282" s="12" t="s">
        <v>1125</v>
      </c>
      <c r="H282" s="13">
        <v>44167</v>
      </c>
      <c r="I282" s="12">
        <v>0.14099999999999999</v>
      </c>
      <c r="J282" s="12">
        <v>0.203703703703703</v>
      </c>
      <c r="K282" s="12">
        <v>1.85185185185185E-2</v>
      </c>
      <c r="L282" s="12">
        <v>8.6999999999999994E-2</v>
      </c>
      <c r="M282" s="12">
        <v>0.39500000000000002</v>
      </c>
      <c r="N282" s="12">
        <v>-1.6528925619834701E-2</v>
      </c>
      <c r="O282" s="12">
        <v>0.66666666666666596</v>
      </c>
      <c r="P282" s="12">
        <v>0.5</v>
      </c>
      <c r="Q282" s="12">
        <v>0.148148148148148</v>
      </c>
      <c r="R282" s="14">
        <v>4.6357615894039701E-2</v>
      </c>
      <c r="S282" s="14">
        <v>0.73885350318471299</v>
      </c>
      <c r="T282" s="14">
        <v>0.91082802547770703</v>
      </c>
      <c r="U282" s="14">
        <v>0.26114649681528601</v>
      </c>
      <c r="V282" s="14">
        <v>0.92553191489361697</v>
      </c>
      <c r="W282" s="14">
        <v>0.69957537154989302</v>
      </c>
      <c r="X282" s="14"/>
      <c r="Y282" s="14">
        <v>0.95329087048832195</v>
      </c>
      <c r="Z282" s="14">
        <v>0.98301486199575305</v>
      </c>
      <c r="AA282" s="14">
        <v>0.31634819532908698</v>
      </c>
      <c r="AB282" s="5">
        <v>2</v>
      </c>
      <c r="AC282" s="5">
        <v>2</v>
      </c>
      <c r="AD282" s="5">
        <v>2</v>
      </c>
      <c r="AE282" s="5">
        <v>0</v>
      </c>
      <c r="AF282" s="5">
        <v>2</v>
      </c>
      <c r="AG282" s="5">
        <v>2</v>
      </c>
      <c r="AH282" s="5">
        <v>1</v>
      </c>
      <c r="AI282" s="5">
        <v>2</v>
      </c>
      <c r="AJ282" s="5">
        <v>2</v>
      </c>
      <c r="AK282" s="5">
        <v>0</v>
      </c>
      <c r="AL282" s="5">
        <v>15</v>
      </c>
    </row>
    <row r="283" spans="1:38" x14ac:dyDescent="0.3">
      <c r="A283" s="3">
        <v>1927975</v>
      </c>
      <c r="B283" s="3" t="s">
        <v>1753</v>
      </c>
      <c r="C283" s="3" t="s">
        <v>1754</v>
      </c>
      <c r="D283" s="3" t="s">
        <v>333</v>
      </c>
      <c r="E283" s="10">
        <v>116</v>
      </c>
      <c r="F283" s="11" t="s">
        <v>1292</v>
      </c>
      <c r="G283" s="12" t="s">
        <v>1293</v>
      </c>
      <c r="H283" s="13" t="s">
        <v>3083</v>
      </c>
      <c r="I283" s="12">
        <v>6.3E-2</v>
      </c>
      <c r="J283" s="12">
        <v>0</v>
      </c>
      <c r="K283" s="12">
        <v>0</v>
      </c>
      <c r="L283" s="12">
        <v>0</v>
      </c>
      <c r="M283" s="12">
        <v>0.26899999999999902</v>
      </c>
      <c r="N283" s="12">
        <v>-0.15942028985507201</v>
      </c>
      <c r="O283" s="12">
        <v>0.52777777777777701</v>
      </c>
      <c r="P283" s="12">
        <v>0.39436619718309801</v>
      </c>
      <c r="Q283" s="12">
        <v>0.13725490196078399</v>
      </c>
      <c r="R283" s="14">
        <v>0</v>
      </c>
      <c r="S283" s="14">
        <v>0.29193205944798301</v>
      </c>
      <c r="T283" s="14">
        <v>0</v>
      </c>
      <c r="U283" s="14">
        <v>0</v>
      </c>
      <c r="V283" s="14">
        <v>0</v>
      </c>
      <c r="W283" s="14">
        <v>0.161358811040339</v>
      </c>
      <c r="X283" s="14"/>
      <c r="Y283" s="14">
        <v>0.71443736730360896</v>
      </c>
      <c r="Z283" s="14">
        <v>0.97346072186836496</v>
      </c>
      <c r="AA283" s="14">
        <v>0.26751592356687898</v>
      </c>
      <c r="AB283" s="5">
        <v>2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2</v>
      </c>
      <c r="AI283" s="5">
        <v>2</v>
      </c>
      <c r="AJ283" s="5">
        <v>2</v>
      </c>
      <c r="AK283" s="5">
        <v>0</v>
      </c>
      <c r="AL283" s="5">
        <v>8</v>
      </c>
    </row>
    <row r="284" spans="1:38" x14ac:dyDescent="0.3">
      <c r="A284" s="3">
        <v>1968520</v>
      </c>
      <c r="B284" s="3" t="s">
        <v>2648</v>
      </c>
      <c r="C284" s="3" t="s">
        <v>2649</v>
      </c>
      <c r="D284" s="3" t="s">
        <v>778</v>
      </c>
      <c r="E284" s="10">
        <v>509</v>
      </c>
      <c r="F284" s="11" t="s">
        <v>722</v>
      </c>
      <c r="G284" s="12" t="s">
        <v>1759</v>
      </c>
      <c r="H284" s="13">
        <v>51250</v>
      </c>
      <c r="I284" s="12">
        <v>0.13500000000000001</v>
      </c>
      <c r="J284" s="12">
        <v>0.37179487179487097</v>
      </c>
      <c r="K284" s="12">
        <v>7.69230769230769E-2</v>
      </c>
      <c r="L284" s="12">
        <v>0.20799999999999999</v>
      </c>
      <c r="M284" s="12">
        <v>0.504</v>
      </c>
      <c r="N284" s="12">
        <v>-0.12842465753424601</v>
      </c>
      <c r="O284" s="12">
        <v>0.50363196125907905</v>
      </c>
      <c r="P284" s="12">
        <v>0.26874999999999999</v>
      </c>
      <c r="Q284" s="12">
        <v>0.13675213675213599</v>
      </c>
      <c r="R284" s="14">
        <v>0.13796909492273701</v>
      </c>
      <c r="S284" s="14">
        <v>0.71656050955413997</v>
      </c>
      <c r="T284" s="14">
        <v>0.99150743099787597</v>
      </c>
      <c r="U284" s="14">
        <v>0.83333333333333304</v>
      </c>
      <c r="V284" s="14">
        <v>0.99042553191489302</v>
      </c>
      <c r="W284" s="14">
        <v>0.91719745222929905</v>
      </c>
      <c r="X284" s="14"/>
      <c r="Y284" s="14">
        <v>0.65923566878980799</v>
      </c>
      <c r="Z284" s="14">
        <v>0.92569002123142197</v>
      </c>
      <c r="AA284" s="14">
        <v>0.26326963906581702</v>
      </c>
      <c r="AB284" s="5">
        <v>2</v>
      </c>
      <c r="AC284" s="5">
        <v>2</v>
      </c>
      <c r="AD284" s="5">
        <v>2</v>
      </c>
      <c r="AE284" s="5">
        <v>2</v>
      </c>
      <c r="AF284" s="5">
        <v>2</v>
      </c>
      <c r="AG284" s="5">
        <v>2</v>
      </c>
      <c r="AH284" s="5">
        <v>2</v>
      </c>
      <c r="AI284" s="5">
        <v>1</v>
      </c>
      <c r="AJ284" s="5">
        <v>2</v>
      </c>
      <c r="AK284" s="5">
        <v>0</v>
      </c>
      <c r="AL284" s="5">
        <v>17</v>
      </c>
    </row>
    <row r="285" spans="1:38" x14ac:dyDescent="0.3">
      <c r="A285" s="3">
        <v>1956865</v>
      </c>
      <c r="B285" s="3" t="s">
        <v>2398</v>
      </c>
      <c r="C285" s="3" t="s">
        <v>2399</v>
      </c>
      <c r="D285" s="3" t="s">
        <v>653</v>
      </c>
      <c r="E285" s="10">
        <v>74</v>
      </c>
      <c r="F285" s="11" t="s">
        <v>1374</v>
      </c>
      <c r="G285" s="12" t="s">
        <v>1375</v>
      </c>
      <c r="H285" s="13">
        <v>58125</v>
      </c>
      <c r="I285" s="12">
        <v>8.1999999999999906E-2</v>
      </c>
      <c r="J285" s="12">
        <v>0.22222222222222199</v>
      </c>
      <c r="K285" s="12">
        <v>0.148148148148148</v>
      </c>
      <c r="L285" s="12">
        <v>0</v>
      </c>
      <c r="M285" s="12">
        <v>0.45500000000000002</v>
      </c>
      <c r="N285" s="12">
        <v>-0.35087719298245601</v>
      </c>
      <c r="O285" s="12">
        <v>0.375</v>
      </c>
      <c r="P285" s="12">
        <v>3.5714285714285698E-2</v>
      </c>
      <c r="Q285" s="12">
        <v>0.22222222222222199</v>
      </c>
      <c r="R285" s="14">
        <v>0.290286975717439</v>
      </c>
      <c r="S285" s="14">
        <v>0.42144373673036001</v>
      </c>
      <c r="T285" s="14">
        <v>0.92993630573248398</v>
      </c>
      <c r="U285" s="14">
        <v>0.96284501061571104</v>
      </c>
      <c r="V285" s="14">
        <v>0</v>
      </c>
      <c r="W285" s="14">
        <v>0.854564755838641</v>
      </c>
      <c r="X285" s="14"/>
      <c r="Y285" s="14">
        <v>0.240976645435244</v>
      </c>
      <c r="Z285" s="14">
        <v>0.18895966029723901</v>
      </c>
      <c r="AA285" s="14">
        <v>0.70276008492568998</v>
      </c>
      <c r="AB285" s="5">
        <v>2</v>
      </c>
      <c r="AC285" s="5">
        <v>1</v>
      </c>
      <c r="AD285" s="5">
        <v>2</v>
      </c>
      <c r="AE285" s="5">
        <v>2</v>
      </c>
      <c r="AF285" s="5">
        <v>0</v>
      </c>
      <c r="AG285" s="5">
        <v>2</v>
      </c>
      <c r="AH285" s="5">
        <v>2</v>
      </c>
      <c r="AI285" s="5">
        <v>0</v>
      </c>
      <c r="AJ285" s="5">
        <v>0</v>
      </c>
      <c r="AK285" s="5">
        <v>2</v>
      </c>
      <c r="AL285" s="5">
        <v>13</v>
      </c>
    </row>
    <row r="286" spans="1:38" x14ac:dyDescent="0.3">
      <c r="A286" s="3">
        <v>1952995</v>
      </c>
      <c r="B286" s="3" t="s">
        <v>2312</v>
      </c>
      <c r="C286" s="3" t="s">
        <v>2313</v>
      </c>
      <c r="D286" s="3" t="s">
        <v>611</v>
      </c>
      <c r="E286" s="10">
        <v>273</v>
      </c>
      <c r="F286" s="11" t="s">
        <v>1648</v>
      </c>
      <c r="G286" s="12" t="s">
        <v>1649</v>
      </c>
      <c r="H286" s="13">
        <v>49375</v>
      </c>
      <c r="I286" s="12">
        <v>0.11</v>
      </c>
      <c r="J286" s="12">
        <v>6.8181818181818094E-2</v>
      </c>
      <c r="K286" s="12">
        <v>2.27272727272727E-2</v>
      </c>
      <c r="L286" s="12">
        <v>0.09</v>
      </c>
      <c r="M286" s="12">
        <v>0.53299999999999903</v>
      </c>
      <c r="N286" s="12">
        <v>-3.5335689045936397E-2</v>
      </c>
      <c r="O286" s="12">
        <v>0.66901408450704203</v>
      </c>
      <c r="P286" s="12">
        <v>0.13725490196078399</v>
      </c>
      <c r="Q286" s="12">
        <v>0.125</v>
      </c>
      <c r="R286" s="14">
        <v>0.105960264900662</v>
      </c>
      <c r="S286" s="14">
        <v>0.59235668789808904</v>
      </c>
      <c r="T286" s="14">
        <v>0.35668789808917101</v>
      </c>
      <c r="U286" s="14">
        <v>0.31847133757961699</v>
      </c>
      <c r="V286" s="14">
        <v>0.927659574468085</v>
      </c>
      <c r="W286" s="14">
        <v>0.94055201698513802</v>
      </c>
      <c r="X286" s="14"/>
      <c r="Y286" s="14">
        <v>0.95647558386411802</v>
      </c>
      <c r="Z286" s="14">
        <v>0.68365180467091202</v>
      </c>
      <c r="AA286" s="14">
        <v>0.21443736730360899</v>
      </c>
      <c r="AB286" s="5">
        <v>2</v>
      </c>
      <c r="AC286" s="5">
        <v>1</v>
      </c>
      <c r="AD286" s="5">
        <v>1</v>
      </c>
      <c r="AE286" s="5">
        <v>0</v>
      </c>
      <c r="AF286" s="5">
        <v>2</v>
      </c>
      <c r="AG286" s="5">
        <v>2</v>
      </c>
      <c r="AH286" s="5">
        <v>1</v>
      </c>
      <c r="AI286" s="5">
        <v>2</v>
      </c>
      <c r="AJ286" s="5">
        <v>2</v>
      </c>
      <c r="AK286" s="5">
        <v>0</v>
      </c>
      <c r="AL286" s="5">
        <v>13</v>
      </c>
    </row>
    <row r="287" spans="1:38" x14ac:dyDescent="0.3">
      <c r="A287" s="3">
        <v>1979410</v>
      </c>
      <c r="B287" s="3" t="s">
        <v>2878</v>
      </c>
      <c r="C287" s="3" t="s">
        <v>2879</v>
      </c>
      <c r="D287" s="3" t="s">
        <v>893</v>
      </c>
      <c r="E287" s="10">
        <v>28</v>
      </c>
      <c r="F287" s="11" t="s">
        <v>1405</v>
      </c>
      <c r="G287" s="12" t="s">
        <v>1406</v>
      </c>
      <c r="H287" s="13">
        <v>90000</v>
      </c>
      <c r="I287" s="12">
        <v>0.23100000000000001</v>
      </c>
      <c r="J287" s="12">
        <v>0.375</v>
      </c>
      <c r="K287" s="12">
        <v>0</v>
      </c>
      <c r="L287" s="12">
        <v>0</v>
      </c>
      <c r="M287" s="12">
        <v>0.33299999999999902</v>
      </c>
      <c r="N287" s="12">
        <v>-0.40425531914893598</v>
      </c>
      <c r="O287" s="12">
        <v>0.2</v>
      </c>
      <c r="P287" s="12">
        <v>0</v>
      </c>
      <c r="Q287" s="12">
        <v>0.375</v>
      </c>
      <c r="R287" s="14">
        <v>0.87748344370860898</v>
      </c>
      <c r="S287" s="14">
        <v>0.920382165605095</v>
      </c>
      <c r="T287" s="14">
        <v>0.99256900212314203</v>
      </c>
      <c r="U287" s="14">
        <v>0</v>
      </c>
      <c r="V287" s="14">
        <v>0</v>
      </c>
      <c r="W287" s="14">
        <v>0.40658174097664501</v>
      </c>
      <c r="X287" s="14"/>
      <c r="Y287" s="14">
        <v>2.3354564755838601E-2</v>
      </c>
      <c r="Z287" s="14">
        <v>0</v>
      </c>
      <c r="AA287" s="14">
        <v>0.98089171974522205</v>
      </c>
      <c r="AB287" s="5">
        <v>0</v>
      </c>
      <c r="AC287" s="5">
        <v>2</v>
      </c>
      <c r="AD287" s="5">
        <v>2</v>
      </c>
      <c r="AE287" s="5">
        <v>0</v>
      </c>
      <c r="AF287" s="5">
        <v>0</v>
      </c>
      <c r="AG287" s="5">
        <v>1</v>
      </c>
      <c r="AH287" s="5">
        <v>2</v>
      </c>
      <c r="AI287" s="5">
        <v>0</v>
      </c>
      <c r="AJ287" s="5">
        <v>0</v>
      </c>
      <c r="AK287" s="5">
        <v>2</v>
      </c>
      <c r="AL287" s="5">
        <v>9</v>
      </c>
    </row>
    <row r="288" spans="1:38" x14ac:dyDescent="0.3">
      <c r="A288" s="3">
        <v>1975855</v>
      </c>
      <c r="B288" s="3" t="s">
        <v>2810</v>
      </c>
      <c r="C288" s="3" t="s">
        <v>2811</v>
      </c>
      <c r="D288" s="3" t="s">
        <v>859</v>
      </c>
      <c r="E288" s="10">
        <v>1155</v>
      </c>
      <c r="F288" s="11" t="s">
        <v>196</v>
      </c>
      <c r="G288" s="12" t="s">
        <v>1451</v>
      </c>
      <c r="H288" s="13">
        <v>57778</v>
      </c>
      <c r="I288" s="12">
        <v>0.113</v>
      </c>
      <c r="J288" s="12">
        <v>0.11864406779661001</v>
      </c>
      <c r="K288" s="12">
        <v>9.3220338983050793E-2</v>
      </c>
      <c r="L288" s="12">
        <v>5.0999999999999997E-2</v>
      </c>
      <c r="M288" s="12">
        <v>0.41599999999999998</v>
      </c>
      <c r="N288" s="12">
        <v>-9.6950742767787298E-2</v>
      </c>
      <c r="O288" s="12">
        <v>0.45586592178770902</v>
      </c>
      <c r="P288" s="12">
        <v>0.115384615384615</v>
      </c>
      <c r="Q288" s="12">
        <v>0.2</v>
      </c>
      <c r="R288" s="14">
        <v>0.282560706401766</v>
      </c>
      <c r="S288" s="14">
        <v>0.60403397027600803</v>
      </c>
      <c r="T288" s="14">
        <v>0.63375796178343902</v>
      </c>
      <c r="U288" s="14">
        <v>0.886411889596603</v>
      </c>
      <c r="V288" s="14">
        <v>0.79468085106382902</v>
      </c>
      <c r="W288" s="14">
        <v>0.76114649681528601</v>
      </c>
      <c r="X288" s="14"/>
      <c r="Y288" s="14">
        <v>0.49469214437367298</v>
      </c>
      <c r="Z288" s="14">
        <v>0.59235668789808904</v>
      </c>
      <c r="AA288" s="14">
        <v>0.58598726114649602</v>
      </c>
      <c r="AB288" s="5">
        <v>2</v>
      </c>
      <c r="AC288" s="5">
        <v>1</v>
      </c>
      <c r="AD288" s="5">
        <v>1</v>
      </c>
      <c r="AE288" s="5">
        <v>2</v>
      </c>
      <c r="AF288" s="5">
        <v>2</v>
      </c>
      <c r="AG288" s="5">
        <v>2</v>
      </c>
      <c r="AH288" s="5">
        <v>2</v>
      </c>
      <c r="AI288" s="5">
        <v>1</v>
      </c>
      <c r="AJ288" s="5">
        <v>1</v>
      </c>
      <c r="AK288" s="5">
        <v>1</v>
      </c>
      <c r="AL288" s="5">
        <v>15</v>
      </c>
    </row>
    <row r="289" spans="1:38" x14ac:dyDescent="0.3">
      <c r="A289" s="3">
        <v>1966405</v>
      </c>
      <c r="B289" s="3" t="s">
        <v>2600</v>
      </c>
      <c r="C289" s="3" t="s">
        <v>2601</v>
      </c>
      <c r="D289" s="3" t="s">
        <v>754</v>
      </c>
      <c r="E289" s="10">
        <v>1678</v>
      </c>
      <c r="F289" s="11" t="s">
        <v>721</v>
      </c>
      <c r="G289" s="12" t="s">
        <v>1043</v>
      </c>
      <c r="H289" s="13">
        <v>91477</v>
      </c>
      <c r="I289" s="12">
        <v>0.03</v>
      </c>
      <c r="J289" s="12">
        <v>5.6521739130434699E-2</v>
      </c>
      <c r="K289" s="12">
        <v>3.3333333333333298E-2</v>
      </c>
      <c r="L289" s="12">
        <v>5.5999999999999897E-2</v>
      </c>
      <c r="M289" s="12">
        <v>0.27899999999999903</v>
      </c>
      <c r="N289" s="12">
        <v>9.0198436560432905E-3</v>
      </c>
      <c r="O289" s="12">
        <v>0.51913875598086101</v>
      </c>
      <c r="P289" s="12">
        <v>7.5675675675675597E-2</v>
      </c>
      <c r="Q289" s="12">
        <v>0.133333333333333</v>
      </c>
      <c r="R289" s="14">
        <v>0.887417218543046</v>
      </c>
      <c r="S289" s="14">
        <v>0.105095541401273</v>
      </c>
      <c r="T289" s="14">
        <v>0.28237791932059397</v>
      </c>
      <c r="U289" s="14">
        <v>0.45647558386411802</v>
      </c>
      <c r="V289" s="14">
        <v>0.822340425531914</v>
      </c>
      <c r="W289" s="14">
        <v>0.19639065817409701</v>
      </c>
      <c r="X289" s="14"/>
      <c r="Y289" s="14">
        <v>0.68471337579617797</v>
      </c>
      <c r="Z289" s="14">
        <v>0.387473460721868</v>
      </c>
      <c r="AA289" s="14">
        <v>0.25159235668789798</v>
      </c>
      <c r="AB289" s="5">
        <v>0</v>
      </c>
      <c r="AC289" s="5">
        <v>0</v>
      </c>
      <c r="AD289" s="5">
        <v>0</v>
      </c>
      <c r="AE289" s="5">
        <v>1</v>
      </c>
      <c r="AF289" s="5">
        <v>2</v>
      </c>
      <c r="AG289" s="5">
        <v>0</v>
      </c>
      <c r="AH289" s="5">
        <v>0</v>
      </c>
      <c r="AI289" s="5">
        <v>2</v>
      </c>
      <c r="AJ289" s="5">
        <v>1</v>
      </c>
      <c r="AK289" s="5">
        <v>0</v>
      </c>
      <c r="AL289" s="5">
        <v>6</v>
      </c>
    </row>
    <row r="290" spans="1:38" x14ac:dyDescent="0.3">
      <c r="A290" s="3">
        <v>1986700</v>
      </c>
      <c r="B290" s="3" t="s">
        <v>3032</v>
      </c>
      <c r="C290" s="3" t="s">
        <v>3033</v>
      </c>
      <c r="D290" s="3" t="s">
        <v>969</v>
      </c>
      <c r="E290" s="10">
        <v>188</v>
      </c>
      <c r="F290" s="11" t="s">
        <v>400</v>
      </c>
      <c r="G290" s="12" t="s">
        <v>1329</v>
      </c>
      <c r="H290" s="13">
        <v>50000</v>
      </c>
      <c r="I290" s="12">
        <v>0.32400000000000001</v>
      </c>
      <c r="J290" s="12">
        <v>0.20212765957446799</v>
      </c>
      <c r="K290" s="12">
        <v>2.1276595744680799E-2</v>
      </c>
      <c r="L290" s="12">
        <v>6.2E-2</v>
      </c>
      <c r="M290" s="12">
        <v>0.307</v>
      </c>
      <c r="N290" s="12">
        <v>-0.179039301310043</v>
      </c>
      <c r="O290" s="12">
        <v>0.53459119496855301</v>
      </c>
      <c r="P290" s="12">
        <v>0.241935483870967</v>
      </c>
      <c r="Q290" s="12">
        <v>0.23404255319148901</v>
      </c>
      <c r="R290" s="14">
        <v>0.115894039735099</v>
      </c>
      <c r="S290" s="14">
        <v>0.97876857749469204</v>
      </c>
      <c r="T290" s="14">
        <v>0.90870488322717602</v>
      </c>
      <c r="U290" s="14">
        <v>0.30148619957537098</v>
      </c>
      <c r="V290" s="14">
        <v>0.85638297872340396</v>
      </c>
      <c r="W290" s="14">
        <v>0.29511677282377902</v>
      </c>
      <c r="X290" s="14"/>
      <c r="Y290" s="14">
        <v>0.73673036093418198</v>
      </c>
      <c r="Z290" s="14">
        <v>0.90552016985137995</v>
      </c>
      <c r="AA290" s="14">
        <v>0.75053078556263197</v>
      </c>
      <c r="AB290" s="5">
        <v>2</v>
      </c>
      <c r="AC290" s="5">
        <v>2</v>
      </c>
      <c r="AD290" s="5">
        <v>2</v>
      </c>
      <c r="AE290" s="5">
        <v>0</v>
      </c>
      <c r="AF290" s="5">
        <v>2</v>
      </c>
      <c r="AG290" s="5">
        <v>0</v>
      </c>
      <c r="AH290" s="5">
        <v>2</v>
      </c>
      <c r="AI290" s="5">
        <v>2</v>
      </c>
      <c r="AJ290" s="5">
        <v>2</v>
      </c>
      <c r="AK290" s="5">
        <v>2</v>
      </c>
      <c r="AL290" s="5">
        <v>16</v>
      </c>
    </row>
    <row r="291" spans="1:38" x14ac:dyDescent="0.3">
      <c r="A291" s="3">
        <v>1971895</v>
      </c>
      <c r="B291" s="3" t="s">
        <v>2702</v>
      </c>
      <c r="C291" s="3" t="s">
        <v>2703</v>
      </c>
      <c r="D291" s="3" t="s">
        <v>805</v>
      </c>
      <c r="E291" s="10">
        <v>159</v>
      </c>
      <c r="F291" s="11" t="s">
        <v>1283</v>
      </c>
      <c r="G291" s="12" t="s">
        <v>1284</v>
      </c>
      <c r="H291" s="13">
        <v>70250</v>
      </c>
      <c r="I291" s="12">
        <v>7.0999999999999994E-2</v>
      </c>
      <c r="J291" s="12">
        <v>0.101694915254237</v>
      </c>
      <c r="K291" s="12">
        <v>3.38983050847457E-2</v>
      </c>
      <c r="L291" s="12">
        <v>0</v>
      </c>
      <c r="M291" s="12">
        <v>0.35599999999999998</v>
      </c>
      <c r="N291" s="12">
        <v>-0.16753926701570601</v>
      </c>
      <c r="O291" s="12">
        <v>0.225806451612903</v>
      </c>
      <c r="P291" s="12">
        <v>0.232876712328767</v>
      </c>
      <c r="Q291" s="12">
        <v>0.11864406779661001</v>
      </c>
      <c r="R291" s="14">
        <v>0.58719646799116998</v>
      </c>
      <c r="S291" s="14">
        <v>0.35244161358810999</v>
      </c>
      <c r="T291" s="14">
        <v>0.54670912951167705</v>
      </c>
      <c r="U291" s="14">
        <v>0.46390658174097599</v>
      </c>
      <c r="V291" s="14">
        <v>0</v>
      </c>
      <c r="W291" s="14">
        <v>0.52123142250530696</v>
      </c>
      <c r="X291" s="14"/>
      <c r="Y291" s="14">
        <v>4.2462845010615702E-2</v>
      </c>
      <c r="Z291" s="14">
        <v>0.89171974522292996</v>
      </c>
      <c r="AA291" s="14">
        <v>0.186836518046709</v>
      </c>
      <c r="AB291" s="5">
        <v>1</v>
      </c>
      <c r="AC291" s="5">
        <v>1</v>
      </c>
      <c r="AD291" s="5">
        <v>1</v>
      </c>
      <c r="AE291" s="5">
        <v>1</v>
      </c>
      <c r="AF291" s="5">
        <v>0</v>
      </c>
      <c r="AG291" s="5">
        <v>1</v>
      </c>
      <c r="AH291" s="5">
        <v>2</v>
      </c>
      <c r="AI291" s="5">
        <v>0</v>
      </c>
      <c r="AJ291" s="5">
        <v>2</v>
      </c>
      <c r="AK291" s="5">
        <v>0</v>
      </c>
      <c r="AL291" s="5">
        <v>9</v>
      </c>
    </row>
    <row r="292" spans="1:38" x14ac:dyDescent="0.3">
      <c r="A292" s="3">
        <v>1952815</v>
      </c>
      <c r="B292" s="3" t="s">
        <v>2304</v>
      </c>
      <c r="C292" s="3" t="s">
        <v>2305</v>
      </c>
      <c r="D292" s="3" t="s">
        <v>607</v>
      </c>
      <c r="E292" s="10">
        <v>302</v>
      </c>
      <c r="F292" s="11" t="s">
        <v>1221</v>
      </c>
      <c r="G292" s="12" t="s">
        <v>1222</v>
      </c>
      <c r="H292" s="13">
        <v>71000</v>
      </c>
      <c r="I292" s="12">
        <v>0.03</v>
      </c>
      <c r="J292" s="12">
        <v>0.16176470588235201</v>
      </c>
      <c r="K292" s="12">
        <v>6.6176470588235295E-2</v>
      </c>
      <c r="L292" s="12">
        <v>5.0000000000000001E-3</v>
      </c>
      <c r="M292" s="12">
        <v>0.245</v>
      </c>
      <c r="N292" s="12">
        <v>0</v>
      </c>
      <c r="O292" s="12">
        <v>0.48660714285714202</v>
      </c>
      <c r="P292" s="12">
        <v>6.2068965517241302E-2</v>
      </c>
      <c r="Q292" s="12">
        <v>0.10294117647058799</v>
      </c>
      <c r="R292" s="14">
        <v>0.60044150110375205</v>
      </c>
      <c r="S292" s="14">
        <v>0.105095541401273</v>
      </c>
      <c r="T292" s="14">
        <v>0.81847133757961699</v>
      </c>
      <c r="U292" s="14">
        <v>0.78450106157112498</v>
      </c>
      <c r="V292" s="14">
        <v>0.23297872340425499</v>
      </c>
      <c r="W292" s="14">
        <v>9.9787685774946899E-2</v>
      </c>
      <c r="X292" s="14"/>
      <c r="Y292" s="14">
        <v>0.60191082802547702</v>
      </c>
      <c r="Z292" s="14">
        <v>0.322717622080679</v>
      </c>
      <c r="AA292" s="14">
        <v>0.13906581740976601</v>
      </c>
      <c r="AB292" s="5">
        <v>1</v>
      </c>
      <c r="AC292" s="5">
        <v>0</v>
      </c>
      <c r="AD292" s="5">
        <v>2</v>
      </c>
      <c r="AE292" s="5">
        <v>2</v>
      </c>
      <c r="AF292" s="5">
        <v>0</v>
      </c>
      <c r="AG292" s="5">
        <v>0</v>
      </c>
      <c r="AH292" s="5">
        <v>1</v>
      </c>
      <c r="AI292" s="5">
        <v>1</v>
      </c>
      <c r="AJ292" s="5">
        <v>0</v>
      </c>
      <c r="AK292" s="5">
        <v>0</v>
      </c>
      <c r="AL292" s="5">
        <v>7</v>
      </c>
    </row>
    <row r="293" spans="1:38" x14ac:dyDescent="0.3">
      <c r="A293" s="3">
        <v>1924465</v>
      </c>
      <c r="B293" s="3" t="s">
        <v>1678</v>
      </c>
      <c r="C293" s="3" t="s">
        <v>1679</v>
      </c>
      <c r="D293" s="3" t="s">
        <v>299</v>
      </c>
      <c r="E293" s="10">
        <v>2663</v>
      </c>
      <c r="F293" s="11" t="s">
        <v>1019</v>
      </c>
      <c r="G293" s="12" t="s">
        <v>1020</v>
      </c>
      <c r="H293" s="13">
        <v>77188</v>
      </c>
      <c r="I293" s="12">
        <v>0.12</v>
      </c>
      <c r="J293" s="12">
        <v>0.144230769230769</v>
      </c>
      <c r="K293" s="12">
        <v>8.8675213675213596E-2</v>
      </c>
      <c r="L293" s="12">
        <v>0.04</v>
      </c>
      <c r="M293" s="12">
        <v>0.40500000000000003</v>
      </c>
      <c r="N293" s="12">
        <v>-2.5256222547584101E-2</v>
      </c>
      <c r="O293" s="12">
        <v>0.46375207526286599</v>
      </c>
      <c r="P293" s="12">
        <v>0.15751575157515699</v>
      </c>
      <c r="Q293" s="12">
        <v>0.15705128205128199</v>
      </c>
      <c r="R293" s="14">
        <v>0.72847682119205204</v>
      </c>
      <c r="S293" s="14">
        <v>0.63269639065817396</v>
      </c>
      <c r="T293" s="14">
        <v>0.76220806794055196</v>
      </c>
      <c r="U293" s="14">
        <v>0.87579617834394896</v>
      </c>
      <c r="V293" s="14">
        <v>0.70106382978723403</v>
      </c>
      <c r="W293" s="14">
        <v>0.73142250530785502</v>
      </c>
      <c r="X293" s="14"/>
      <c r="Y293" s="14">
        <v>0.52229299363057302</v>
      </c>
      <c r="Z293" s="14">
        <v>0.75265392781316298</v>
      </c>
      <c r="AA293" s="14">
        <v>0.37685774946921402</v>
      </c>
      <c r="AB293" s="5">
        <v>0</v>
      </c>
      <c r="AC293" s="5">
        <v>1</v>
      </c>
      <c r="AD293" s="5">
        <v>2</v>
      </c>
      <c r="AE293" s="5">
        <v>2</v>
      </c>
      <c r="AF293" s="5">
        <v>2</v>
      </c>
      <c r="AG293" s="5">
        <v>2</v>
      </c>
      <c r="AH293" s="5">
        <v>1</v>
      </c>
      <c r="AI293" s="5">
        <v>1</v>
      </c>
      <c r="AJ293" s="5">
        <v>2</v>
      </c>
      <c r="AK293" s="5">
        <v>1</v>
      </c>
      <c r="AL293" s="5">
        <v>14</v>
      </c>
    </row>
    <row r="294" spans="1:38" x14ac:dyDescent="0.3">
      <c r="A294" s="3">
        <v>1987285</v>
      </c>
      <c r="B294" s="3" t="s">
        <v>3046</v>
      </c>
      <c r="C294" s="3" t="s">
        <v>3047</v>
      </c>
      <c r="D294" s="3" t="s">
        <v>976</v>
      </c>
      <c r="E294" s="10">
        <v>267</v>
      </c>
      <c r="F294" s="11" t="s">
        <v>1196</v>
      </c>
      <c r="G294" s="12" t="s">
        <v>1197</v>
      </c>
      <c r="H294" s="13">
        <v>54464</v>
      </c>
      <c r="I294" s="12">
        <v>0.123</v>
      </c>
      <c r="J294" s="12">
        <v>6.5088757396449703E-2</v>
      </c>
      <c r="K294" s="12">
        <v>2.3668639053254399E-2</v>
      </c>
      <c r="L294" s="12">
        <v>0</v>
      </c>
      <c r="M294" s="12">
        <v>0.35199999999999998</v>
      </c>
      <c r="N294" s="12">
        <v>8.5365853658536495E-2</v>
      </c>
      <c r="O294" s="12">
        <v>0.33461538461538398</v>
      </c>
      <c r="P294" s="12">
        <v>3.9772727272727203E-2</v>
      </c>
      <c r="Q294" s="12">
        <v>0.201183431952662</v>
      </c>
      <c r="R294" s="14">
        <v>0.20419426048565101</v>
      </c>
      <c r="S294" s="14">
        <v>0.645435244161358</v>
      </c>
      <c r="T294" s="14">
        <v>0.34076433121019101</v>
      </c>
      <c r="U294" s="14">
        <v>0.33333333333333298</v>
      </c>
      <c r="V294" s="14">
        <v>0</v>
      </c>
      <c r="W294" s="14">
        <v>0.50318471337579596</v>
      </c>
      <c r="X294" s="14"/>
      <c r="Y294" s="14">
        <v>0.153927813163481</v>
      </c>
      <c r="Z294" s="14">
        <v>0.21443736730360899</v>
      </c>
      <c r="AA294" s="14">
        <v>0.597664543524416</v>
      </c>
      <c r="AB294" s="5">
        <v>2</v>
      </c>
      <c r="AC294" s="5">
        <v>1</v>
      </c>
      <c r="AD294" s="5">
        <v>1</v>
      </c>
      <c r="AE294" s="5">
        <v>1</v>
      </c>
      <c r="AF294" s="5">
        <v>0</v>
      </c>
      <c r="AG294" s="5">
        <v>1</v>
      </c>
      <c r="AH294" s="5">
        <v>0</v>
      </c>
      <c r="AI294" s="5">
        <v>0</v>
      </c>
      <c r="AJ294" s="5">
        <v>0</v>
      </c>
      <c r="AK294" s="5">
        <v>1</v>
      </c>
      <c r="AL294" s="5">
        <v>7</v>
      </c>
    </row>
    <row r="295" spans="1:38" x14ac:dyDescent="0.3">
      <c r="A295" s="3">
        <v>1950070</v>
      </c>
      <c r="B295" s="3" t="s">
        <v>2238</v>
      </c>
      <c r="C295" s="3" t="s">
        <v>2239</v>
      </c>
      <c r="D295" s="3" t="s">
        <v>574</v>
      </c>
      <c r="E295" s="10">
        <v>44</v>
      </c>
      <c r="F295" s="11" t="s">
        <v>567</v>
      </c>
      <c r="G295" s="12" t="s">
        <v>1355</v>
      </c>
      <c r="H295" s="13" t="s">
        <v>3083</v>
      </c>
      <c r="I295" s="12">
        <v>4.2999999999999997E-2</v>
      </c>
      <c r="J295" s="12">
        <v>0.115384615384615</v>
      </c>
      <c r="K295" s="12">
        <v>0</v>
      </c>
      <c r="L295" s="12">
        <v>0.308</v>
      </c>
      <c r="M295" s="12">
        <v>0.435</v>
      </c>
      <c r="N295" s="12">
        <v>-0.33333333333333298</v>
      </c>
      <c r="O295" s="12">
        <v>0.45652173913043398</v>
      </c>
      <c r="P295" s="12">
        <v>0</v>
      </c>
      <c r="Q295" s="12">
        <v>0.46153846153846101</v>
      </c>
      <c r="R295" s="14">
        <v>0</v>
      </c>
      <c r="S295" s="14">
        <v>0.168789808917197</v>
      </c>
      <c r="T295" s="14">
        <v>0.61677282377919296</v>
      </c>
      <c r="U295" s="14">
        <v>0</v>
      </c>
      <c r="V295" s="14">
        <v>0.99680851063829701</v>
      </c>
      <c r="W295" s="14">
        <v>0.80997876857749396</v>
      </c>
      <c r="X295" s="14"/>
      <c r="Y295" s="14">
        <v>0.49787685774946899</v>
      </c>
      <c r="Z295" s="14">
        <v>0</v>
      </c>
      <c r="AA295" s="14">
        <v>0.99787685774946899</v>
      </c>
      <c r="AB295" s="5">
        <v>2</v>
      </c>
      <c r="AC295" s="5">
        <v>0</v>
      </c>
      <c r="AD295" s="5">
        <v>1</v>
      </c>
      <c r="AE295" s="5">
        <v>0</v>
      </c>
      <c r="AF295" s="5">
        <v>2</v>
      </c>
      <c r="AG295" s="5">
        <v>2</v>
      </c>
      <c r="AH295" s="5">
        <v>2</v>
      </c>
      <c r="AI295" s="5">
        <v>1</v>
      </c>
      <c r="AJ295" s="5">
        <v>0</v>
      </c>
      <c r="AK295" s="5">
        <v>2</v>
      </c>
      <c r="AL295" s="5">
        <v>12</v>
      </c>
    </row>
    <row r="296" spans="1:38" x14ac:dyDescent="0.3">
      <c r="A296" s="3">
        <v>1985710</v>
      </c>
      <c r="B296" s="3" t="s">
        <v>3012</v>
      </c>
      <c r="C296" s="3" t="s">
        <v>3013</v>
      </c>
      <c r="D296" s="3" t="s">
        <v>959</v>
      </c>
      <c r="E296" s="10">
        <v>73</v>
      </c>
      <c r="F296" s="11" t="s">
        <v>167</v>
      </c>
      <c r="G296" s="12" t="s">
        <v>1125</v>
      </c>
      <c r="H296" s="13">
        <v>66500</v>
      </c>
      <c r="I296" s="12">
        <v>6.4000000000000001E-2</v>
      </c>
      <c r="J296" s="12">
        <v>0</v>
      </c>
      <c r="K296" s="12">
        <v>0</v>
      </c>
      <c r="L296" s="12">
        <v>2.1000000000000001E-2</v>
      </c>
      <c r="M296" s="12">
        <v>0.26600000000000001</v>
      </c>
      <c r="N296" s="12">
        <v>-0.170454545454545</v>
      </c>
      <c r="O296" s="12">
        <v>0.42105263157894701</v>
      </c>
      <c r="P296" s="12">
        <v>0</v>
      </c>
      <c r="Q296" s="12">
        <v>0.157894736842105</v>
      </c>
      <c r="R296" s="14">
        <v>0.51103752759381804</v>
      </c>
      <c r="S296" s="14">
        <v>0.30254777070063599</v>
      </c>
      <c r="T296" s="14">
        <v>0</v>
      </c>
      <c r="U296" s="14">
        <v>0</v>
      </c>
      <c r="V296" s="14">
        <v>0.47127659574468</v>
      </c>
      <c r="W296" s="14">
        <v>0.153927813163481</v>
      </c>
      <c r="X296" s="14"/>
      <c r="Y296" s="14">
        <v>0.37791932059447902</v>
      </c>
      <c r="Z296" s="14">
        <v>0</v>
      </c>
      <c r="AA296" s="14">
        <v>0.38110403397027598</v>
      </c>
      <c r="AB296" s="5">
        <v>1</v>
      </c>
      <c r="AC296" s="5">
        <v>0</v>
      </c>
      <c r="AD296" s="5">
        <v>0</v>
      </c>
      <c r="AE296" s="5">
        <v>0</v>
      </c>
      <c r="AF296" s="5">
        <v>1</v>
      </c>
      <c r="AG296" s="5">
        <v>0</v>
      </c>
      <c r="AH296" s="5">
        <v>2</v>
      </c>
      <c r="AI296" s="5">
        <v>1</v>
      </c>
      <c r="AJ296" s="5">
        <v>0</v>
      </c>
      <c r="AK296" s="5">
        <v>1</v>
      </c>
      <c r="AL296" s="5">
        <v>6</v>
      </c>
    </row>
    <row r="297" spans="1:38" x14ac:dyDescent="0.3">
      <c r="A297" s="3">
        <v>1965550</v>
      </c>
      <c r="B297" s="3" t="s">
        <v>2576</v>
      </c>
      <c r="C297" s="3" t="s">
        <v>2577</v>
      </c>
      <c r="D297" s="3" t="s">
        <v>742</v>
      </c>
      <c r="E297" s="10">
        <v>50</v>
      </c>
      <c r="F297" s="11" t="s">
        <v>329</v>
      </c>
      <c r="G297" s="12" t="s">
        <v>1140</v>
      </c>
      <c r="H297" s="13" t="s">
        <v>3083</v>
      </c>
      <c r="I297" s="12">
        <v>0.217</v>
      </c>
      <c r="J297" s="12">
        <v>8.3333333333333301E-2</v>
      </c>
      <c r="K297" s="12">
        <v>0.29166666666666602</v>
      </c>
      <c r="L297" s="12">
        <v>0</v>
      </c>
      <c r="M297" s="12">
        <v>0.53200000000000003</v>
      </c>
      <c r="N297" s="12">
        <v>-0.26470588235294101</v>
      </c>
      <c r="O297" s="12">
        <v>0.70270270270270196</v>
      </c>
      <c r="P297" s="12">
        <v>0.20689655172413701</v>
      </c>
      <c r="Q297" s="12">
        <v>0.33333333333333298</v>
      </c>
      <c r="R297" s="14">
        <v>0</v>
      </c>
      <c r="S297" s="14">
        <v>0.90339702760084895</v>
      </c>
      <c r="T297" s="14">
        <v>0.45329087048832201</v>
      </c>
      <c r="U297" s="14">
        <v>0.99893842887473405</v>
      </c>
      <c r="V297" s="14">
        <v>0</v>
      </c>
      <c r="W297" s="14">
        <v>0.93949044585987196</v>
      </c>
      <c r="X297" s="14"/>
      <c r="Y297" s="14">
        <v>0.96921443736730295</v>
      </c>
      <c r="Z297" s="14">
        <v>0.854564755838641</v>
      </c>
      <c r="AA297" s="14">
        <v>0.95966029723991497</v>
      </c>
      <c r="AB297" s="5">
        <v>2</v>
      </c>
      <c r="AC297" s="5">
        <v>2</v>
      </c>
      <c r="AD297" s="5">
        <v>1</v>
      </c>
      <c r="AE297" s="5">
        <v>2</v>
      </c>
      <c r="AF297" s="5">
        <v>0</v>
      </c>
      <c r="AG297" s="5">
        <v>2</v>
      </c>
      <c r="AH297" s="5">
        <v>2</v>
      </c>
      <c r="AI297" s="5">
        <v>2</v>
      </c>
      <c r="AJ297" s="5">
        <v>2</v>
      </c>
      <c r="AK297" s="5">
        <v>2</v>
      </c>
      <c r="AL297" s="5">
        <v>17</v>
      </c>
    </row>
    <row r="298" spans="1:38" x14ac:dyDescent="0.3">
      <c r="A298" s="3">
        <v>1979185</v>
      </c>
      <c r="B298" s="3" t="s">
        <v>2876</v>
      </c>
      <c r="C298" s="3" t="s">
        <v>2877</v>
      </c>
      <c r="D298" s="3" t="s">
        <v>892</v>
      </c>
      <c r="E298" s="10">
        <v>72</v>
      </c>
      <c r="F298" s="11" t="s">
        <v>614</v>
      </c>
      <c r="G298" s="12" t="s">
        <v>1287</v>
      </c>
      <c r="H298" s="13">
        <v>94129</v>
      </c>
      <c r="I298" s="12">
        <v>8.0000000000000002E-3</v>
      </c>
      <c r="J298" s="12">
        <v>0</v>
      </c>
      <c r="K298" s="12">
        <v>3.2786885245901599E-2</v>
      </c>
      <c r="L298" s="12">
        <v>0</v>
      </c>
      <c r="M298" s="12">
        <v>0.17899999999999999</v>
      </c>
      <c r="N298" s="12">
        <v>5.8823529411764698E-2</v>
      </c>
      <c r="O298" s="12">
        <v>0.317647058823529</v>
      </c>
      <c r="P298" s="12">
        <v>7.5757575757575704E-2</v>
      </c>
      <c r="Q298" s="12">
        <v>0</v>
      </c>
      <c r="R298" s="14">
        <v>0.90507726269315603</v>
      </c>
      <c r="S298" s="14">
        <v>3.6093418259023298E-2</v>
      </c>
      <c r="T298" s="14">
        <v>0</v>
      </c>
      <c r="U298" s="14">
        <v>0.450106157112526</v>
      </c>
      <c r="V298" s="14">
        <v>0</v>
      </c>
      <c r="W298" s="14">
        <v>1.27388535031847E-2</v>
      </c>
      <c r="X298" s="14"/>
      <c r="Y298" s="14">
        <v>0.12632696390658099</v>
      </c>
      <c r="Z298" s="14">
        <v>0.38853503184713301</v>
      </c>
      <c r="AA298" s="14">
        <v>0</v>
      </c>
      <c r="AB298" s="5">
        <v>0</v>
      </c>
      <c r="AC298" s="5">
        <v>0</v>
      </c>
      <c r="AD298" s="5">
        <v>0</v>
      </c>
      <c r="AE298" s="5">
        <v>1</v>
      </c>
      <c r="AF298" s="5">
        <v>0</v>
      </c>
      <c r="AG298" s="5">
        <v>0</v>
      </c>
      <c r="AH298" s="5">
        <v>0</v>
      </c>
      <c r="AI298" s="5">
        <v>0</v>
      </c>
      <c r="AJ298" s="5">
        <v>1</v>
      </c>
      <c r="AK298" s="5">
        <v>0</v>
      </c>
      <c r="AL298" s="5">
        <v>2</v>
      </c>
    </row>
    <row r="299" spans="1:38" x14ac:dyDescent="0.3">
      <c r="A299" s="3">
        <v>1901090</v>
      </c>
      <c r="B299" s="3" t="s">
        <v>1061</v>
      </c>
      <c r="C299" s="3" t="s">
        <v>1062</v>
      </c>
      <c r="D299" s="3" t="s">
        <v>55</v>
      </c>
      <c r="E299" s="10">
        <v>164</v>
      </c>
      <c r="F299" s="11" t="s">
        <v>342</v>
      </c>
      <c r="G299" s="12" t="s">
        <v>1063</v>
      </c>
      <c r="H299" s="13">
        <v>56250</v>
      </c>
      <c r="I299" s="12">
        <v>0.27699999999999902</v>
      </c>
      <c r="J299" s="12">
        <v>0.185714285714285</v>
      </c>
      <c r="K299" s="12">
        <v>5.7142857142857099E-2</v>
      </c>
      <c r="L299" s="12">
        <v>5.7999999999999899E-2</v>
      </c>
      <c r="M299" s="12">
        <v>0.35399999999999998</v>
      </c>
      <c r="N299" s="12">
        <v>-6.2857142857142806E-2</v>
      </c>
      <c r="O299" s="12">
        <v>0.65671641791044699</v>
      </c>
      <c r="P299" s="12">
        <v>0.186046511627906</v>
      </c>
      <c r="Q299" s="12">
        <v>1.42857142857142E-2</v>
      </c>
      <c r="R299" s="14">
        <v>0.239514348785871</v>
      </c>
      <c r="S299" s="14">
        <v>0.95966029723991497</v>
      </c>
      <c r="T299" s="14">
        <v>0.88322717622080604</v>
      </c>
      <c r="U299" s="14">
        <v>0.70806794055201605</v>
      </c>
      <c r="V299" s="14">
        <v>0.840425531914893</v>
      </c>
      <c r="W299" s="14">
        <v>0.51592356687898</v>
      </c>
      <c r="X299" s="14"/>
      <c r="Y299" s="14">
        <v>0.94798301486199499</v>
      </c>
      <c r="Z299" s="14">
        <v>0.82802547770700596</v>
      </c>
      <c r="AA299" s="14">
        <v>2.7600849256900199E-2</v>
      </c>
      <c r="AB299" s="5">
        <v>2</v>
      </c>
      <c r="AC299" s="5">
        <v>2</v>
      </c>
      <c r="AD299" s="5">
        <v>2</v>
      </c>
      <c r="AE299" s="5">
        <v>2</v>
      </c>
      <c r="AF299" s="5">
        <v>2</v>
      </c>
      <c r="AG299" s="5">
        <v>1</v>
      </c>
      <c r="AH299" s="5">
        <v>1</v>
      </c>
      <c r="AI299" s="5">
        <v>2</v>
      </c>
      <c r="AJ299" s="5">
        <v>2</v>
      </c>
      <c r="AK299" s="5">
        <v>0</v>
      </c>
      <c r="AL299" s="5">
        <v>16</v>
      </c>
    </row>
    <row r="300" spans="1:38" x14ac:dyDescent="0.3">
      <c r="A300" s="3">
        <v>1964110</v>
      </c>
      <c r="B300" s="3" t="s">
        <v>2542</v>
      </c>
      <c r="C300" s="3" t="s">
        <v>2543</v>
      </c>
      <c r="D300" s="3" t="s">
        <v>725</v>
      </c>
      <c r="E300" s="10">
        <v>77</v>
      </c>
      <c r="F300" s="11" t="s">
        <v>342</v>
      </c>
      <c r="G300" s="12" t="s">
        <v>1063</v>
      </c>
      <c r="H300" s="13">
        <v>38681</v>
      </c>
      <c r="I300" s="12">
        <v>3.6999999999999998E-2</v>
      </c>
      <c r="J300" s="12">
        <v>8.1081081081081002E-2</v>
      </c>
      <c r="K300" s="12">
        <v>2.7027027027027001E-2</v>
      </c>
      <c r="L300" s="12">
        <v>0</v>
      </c>
      <c r="M300" s="12">
        <v>0.77700000000000002</v>
      </c>
      <c r="N300" s="12">
        <v>-2.53164556962025E-2</v>
      </c>
      <c r="O300" s="12">
        <v>0.71014492753623104</v>
      </c>
      <c r="P300" s="12">
        <v>0.19565217391304299</v>
      </c>
      <c r="Q300" s="12">
        <v>0</v>
      </c>
      <c r="R300" s="14">
        <v>1.5452538631346499E-2</v>
      </c>
      <c r="S300" s="14">
        <v>0.136942675159235</v>
      </c>
      <c r="T300" s="14">
        <v>0.44373673036093397</v>
      </c>
      <c r="U300" s="14">
        <v>0.369426751592356</v>
      </c>
      <c r="V300" s="14">
        <v>0</v>
      </c>
      <c r="W300" s="14">
        <v>0.99681528662420305</v>
      </c>
      <c r="X300" s="14"/>
      <c r="Y300" s="14">
        <v>0.97239915074309902</v>
      </c>
      <c r="Z300" s="14">
        <v>0.83651804670912899</v>
      </c>
      <c r="AA300" s="14">
        <v>0</v>
      </c>
      <c r="AB300" s="5">
        <v>2</v>
      </c>
      <c r="AC300" s="5">
        <v>0</v>
      </c>
      <c r="AD300" s="5">
        <v>1</v>
      </c>
      <c r="AE300" s="5">
        <v>1</v>
      </c>
      <c r="AF300" s="5">
        <v>0</v>
      </c>
      <c r="AG300" s="5">
        <v>2</v>
      </c>
      <c r="AH300" s="5">
        <v>1</v>
      </c>
      <c r="AI300" s="5">
        <v>2</v>
      </c>
      <c r="AJ300" s="5">
        <v>2</v>
      </c>
      <c r="AK300" s="5">
        <v>0</v>
      </c>
      <c r="AL300" s="5">
        <v>11</v>
      </c>
    </row>
    <row r="301" spans="1:38" x14ac:dyDescent="0.3">
      <c r="A301" s="3">
        <v>1925050</v>
      </c>
      <c r="B301" s="3" t="s">
        <v>1698</v>
      </c>
      <c r="C301" s="3" t="s">
        <v>1699</v>
      </c>
      <c r="D301" s="3" t="s">
        <v>309</v>
      </c>
      <c r="E301" s="10">
        <v>508</v>
      </c>
      <c r="F301" s="11" t="s">
        <v>398</v>
      </c>
      <c r="G301" s="12" t="s">
        <v>1276</v>
      </c>
      <c r="H301" s="13">
        <v>77500</v>
      </c>
      <c r="I301" s="12">
        <v>2.7E-2</v>
      </c>
      <c r="J301" s="12">
        <v>0.118556701030927</v>
      </c>
      <c r="K301" s="12">
        <v>5.1546391752577301E-3</v>
      </c>
      <c r="L301" s="12">
        <v>4.3999999999999997E-2</v>
      </c>
      <c r="M301" s="12">
        <v>0.33200000000000002</v>
      </c>
      <c r="N301" s="12">
        <v>-4.3314500941619503E-2</v>
      </c>
      <c r="O301" s="12">
        <v>0.31692307692307597</v>
      </c>
      <c r="P301" s="12">
        <v>0.03</v>
      </c>
      <c r="Q301" s="12">
        <v>0.22680412371134001</v>
      </c>
      <c r="R301" s="14">
        <v>0.73289183222957999</v>
      </c>
      <c r="S301" s="14">
        <v>9.1295116772823703E-2</v>
      </c>
      <c r="T301" s="14">
        <v>0.63269639065817396</v>
      </c>
      <c r="U301" s="14">
        <v>0.13906581740976601</v>
      </c>
      <c r="V301" s="14">
        <v>0.73829787234042499</v>
      </c>
      <c r="W301" s="14">
        <v>0.40021231422505299</v>
      </c>
      <c r="X301" s="14"/>
      <c r="Y301" s="14">
        <v>0.12420382165605</v>
      </c>
      <c r="Z301" s="14">
        <v>0.16772823779193199</v>
      </c>
      <c r="AA301" s="14">
        <v>0.72823779193205895</v>
      </c>
      <c r="AB301" s="5">
        <v>0</v>
      </c>
      <c r="AC301" s="5">
        <v>0</v>
      </c>
      <c r="AD301" s="5">
        <v>1</v>
      </c>
      <c r="AE301" s="5">
        <v>0</v>
      </c>
      <c r="AF301" s="5">
        <v>2</v>
      </c>
      <c r="AG301" s="5">
        <v>1</v>
      </c>
      <c r="AH301" s="5">
        <v>1</v>
      </c>
      <c r="AI301" s="5">
        <v>0</v>
      </c>
      <c r="AJ301" s="5">
        <v>0</v>
      </c>
      <c r="AK301" s="5">
        <v>2</v>
      </c>
      <c r="AL301" s="5">
        <v>7</v>
      </c>
    </row>
    <row r="302" spans="1:38" x14ac:dyDescent="0.3">
      <c r="A302" s="3">
        <v>1965595</v>
      </c>
      <c r="B302" s="3" t="s">
        <v>2578</v>
      </c>
      <c r="C302" s="3" t="s">
        <v>2579</v>
      </c>
      <c r="D302" s="3" t="s">
        <v>743</v>
      </c>
      <c r="E302" s="10">
        <v>154</v>
      </c>
      <c r="F302" s="11" t="s">
        <v>398</v>
      </c>
      <c r="G302" s="12" t="s">
        <v>1276</v>
      </c>
      <c r="H302" s="13">
        <v>72321</v>
      </c>
      <c r="I302" s="12">
        <v>7.6999999999999999E-2</v>
      </c>
      <c r="J302" s="12">
        <v>0</v>
      </c>
      <c r="K302" s="12">
        <v>6.5573770491803199E-2</v>
      </c>
      <c r="L302" s="12">
        <v>1.6E-2</v>
      </c>
      <c r="M302" s="12">
        <v>0.44700000000000001</v>
      </c>
      <c r="N302" s="12">
        <v>-0.109826589595375</v>
      </c>
      <c r="O302" s="12">
        <v>0.419047619047619</v>
      </c>
      <c r="P302" s="12">
        <v>6.15384615384615E-2</v>
      </c>
      <c r="Q302" s="12">
        <v>9.8360655737704902E-2</v>
      </c>
      <c r="R302" s="14">
        <v>0.629139072847682</v>
      </c>
      <c r="S302" s="14">
        <v>0.39171974522292902</v>
      </c>
      <c r="T302" s="14">
        <v>0</v>
      </c>
      <c r="U302" s="14">
        <v>0.77600849256900195</v>
      </c>
      <c r="V302" s="14">
        <v>0.39361702127659498</v>
      </c>
      <c r="W302" s="14">
        <v>0.83864118895966</v>
      </c>
      <c r="X302" s="14"/>
      <c r="Y302" s="14">
        <v>0.36836518046709099</v>
      </c>
      <c r="Z302" s="14">
        <v>0.31740976645435198</v>
      </c>
      <c r="AA302" s="14">
        <v>0.12420382165605</v>
      </c>
      <c r="AB302" s="5">
        <v>1</v>
      </c>
      <c r="AC302" s="5">
        <v>1</v>
      </c>
      <c r="AD302" s="5">
        <v>0</v>
      </c>
      <c r="AE302" s="5">
        <v>2</v>
      </c>
      <c r="AF302" s="5">
        <v>1</v>
      </c>
      <c r="AG302" s="5">
        <v>2</v>
      </c>
      <c r="AH302" s="5">
        <v>2</v>
      </c>
      <c r="AI302" s="5">
        <v>1</v>
      </c>
      <c r="AJ302" s="5">
        <v>0</v>
      </c>
      <c r="AK302" s="5">
        <v>0</v>
      </c>
      <c r="AL302" s="5">
        <v>10</v>
      </c>
    </row>
    <row r="303" spans="1:38" x14ac:dyDescent="0.3">
      <c r="A303" s="3">
        <v>1948495</v>
      </c>
      <c r="B303" s="3" t="s">
        <v>2190</v>
      </c>
      <c r="C303" s="3" t="s">
        <v>2191</v>
      </c>
      <c r="D303" s="3" t="s">
        <v>550</v>
      </c>
      <c r="E303" s="10">
        <v>190</v>
      </c>
      <c r="F303" s="11" t="s">
        <v>1648</v>
      </c>
      <c r="G303" s="12" t="s">
        <v>1649</v>
      </c>
      <c r="H303" s="13">
        <v>78393</v>
      </c>
      <c r="I303" s="12">
        <v>1.0999999999999999E-2</v>
      </c>
      <c r="J303" s="12">
        <v>7.5949367088607597E-2</v>
      </c>
      <c r="K303" s="12">
        <v>0.126582278481012</v>
      </c>
      <c r="L303" s="12">
        <v>1.0999999999999999E-2</v>
      </c>
      <c r="M303" s="12">
        <v>0.36499999999999999</v>
      </c>
      <c r="N303" s="12">
        <v>3.8251366120218497E-2</v>
      </c>
      <c r="O303" s="12">
        <v>0.469696969696969</v>
      </c>
      <c r="P303" s="12">
        <v>4.8192771084337303E-2</v>
      </c>
      <c r="Q303" s="12">
        <v>7.5949367088607597E-2</v>
      </c>
      <c r="R303" s="14">
        <v>0.74724061810154496</v>
      </c>
      <c r="S303" s="14">
        <v>4.1401273885350302E-2</v>
      </c>
      <c r="T303" s="14">
        <v>0.40552016985138001</v>
      </c>
      <c r="U303" s="14">
        <v>0.94904458598726105</v>
      </c>
      <c r="V303" s="14">
        <v>0.314893617021276</v>
      </c>
      <c r="W303" s="14">
        <v>0.56263269639065805</v>
      </c>
      <c r="X303" s="14"/>
      <c r="Y303" s="14">
        <v>0.55307855626326896</v>
      </c>
      <c r="Z303" s="14">
        <v>0.248407643312101</v>
      </c>
      <c r="AA303" s="14">
        <v>8.2802547770700605E-2</v>
      </c>
      <c r="AB303" s="5">
        <v>0</v>
      </c>
      <c r="AC303" s="5">
        <v>0</v>
      </c>
      <c r="AD303" s="5">
        <v>1</v>
      </c>
      <c r="AE303" s="5">
        <v>2</v>
      </c>
      <c r="AF303" s="5">
        <v>0</v>
      </c>
      <c r="AG303" s="5">
        <v>1</v>
      </c>
      <c r="AH303" s="5">
        <v>0</v>
      </c>
      <c r="AI303" s="5">
        <v>1</v>
      </c>
      <c r="AJ303" s="5">
        <v>0</v>
      </c>
      <c r="AK303" s="5">
        <v>0</v>
      </c>
      <c r="AL303" s="5">
        <v>5</v>
      </c>
    </row>
    <row r="304" spans="1:38" x14ac:dyDescent="0.3">
      <c r="A304" s="3">
        <v>1917130</v>
      </c>
      <c r="B304" s="3" t="s">
        <v>1531</v>
      </c>
      <c r="C304" s="3" t="s">
        <v>1532</v>
      </c>
      <c r="D304" s="3" t="s">
        <v>230</v>
      </c>
      <c r="E304" s="10">
        <v>277</v>
      </c>
      <c r="F304" s="11" t="s">
        <v>924</v>
      </c>
      <c r="G304" s="12" t="s">
        <v>1040</v>
      </c>
      <c r="H304" s="13">
        <v>75625</v>
      </c>
      <c r="I304" s="12">
        <v>6.0999999999999999E-2</v>
      </c>
      <c r="J304" s="12">
        <v>0.13684210526315699</v>
      </c>
      <c r="K304" s="12">
        <v>8.4210526315789402E-2</v>
      </c>
      <c r="L304" s="12">
        <v>8.0000000000000002E-3</v>
      </c>
      <c r="M304" s="12">
        <v>0.40200000000000002</v>
      </c>
      <c r="N304" s="12">
        <v>4.9242424242424199E-2</v>
      </c>
      <c r="O304" s="12">
        <v>0.46448087431693902</v>
      </c>
      <c r="P304" s="12">
        <v>0.12037037037037</v>
      </c>
      <c r="Q304" s="12">
        <v>0.12631578947368399</v>
      </c>
      <c r="R304" s="14">
        <v>0.70198675496688701</v>
      </c>
      <c r="S304" s="14">
        <v>0.27707006369426701</v>
      </c>
      <c r="T304" s="14">
        <v>0.73248407643312097</v>
      </c>
      <c r="U304" s="14">
        <v>0.86199575371549897</v>
      </c>
      <c r="V304" s="14">
        <v>0.275531914893617</v>
      </c>
      <c r="W304" s="14">
        <v>0.72399150743099705</v>
      </c>
      <c r="X304" s="14"/>
      <c r="Y304" s="14">
        <v>0.52547770700636898</v>
      </c>
      <c r="Z304" s="14">
        <v>0.61783439490445802</v>
      </c>
      <c r="AA304" s="14">
        <v>0.225053078556263</v>
      </c>
      <c r="AB304" s="5">
        <v>0</v>
      </c>
      <c r="AC304" s="5">
        <v>0</v>
      </c>
      <c r="AD304" s="5">
        <v>2</v>
      </c>
      <c r="AE304" s="5">
        <v>2</v>
      </c>
      <c r="AF304" s="5">
        <v>0</v>
      </c>
      <c r="AG304" s="5">
        <v>2</v>
      </c>
      <c r="AH304" s="5">
        <v>0</v>
      </c>
      <c r="AI304" s="5">
        <v>1</v>
      </c>
      <c r="AJ304" s="5">
        <v>1</v>
      </c>
      <c r="AK304" s="5">
        <v>0</v>
      </c>
      <c r="AL304" s="5">
        <v>8</v>
      </c>
    </row>
    <row r="305" spans="1:38" x14ac:dyDescent="0.3">
      <c r="A305" s="3">
        <v>1927390</v>
      </c>
      <c r="B305" s="3" t="s">
        <v>1749</v>
      </c>
      <c r="C305" s="3" t="s">
        <v>1750</v>
      </c>
      <c r="D305" s="3" t="s">
        <v>332</v>
      </c>
      <c r="E305" s="10">
        <v>305</v>
      </c>
      <c r="F305" s="11" t="s">
        <v>1751</v>
      </c>
      <c r="G305" s="12" t="s">
        <v>1752</v>
      </c>
      <c r="H305" s="13">
        <v>65000</v>
      </c>
      <c r="I305" s="12">
        <v>7.0999999999999994E-2</v>
      </c>
      <c r="J305" s="12">
        <v>3.7878787878787797E-2</v>
      </c>
      <c r="K305" s="12">
        <v>7.5757575757575699E-3</v>
      </c>
      <c r="L305" s="12">
        <v>0</v>
      </c>
      <c r="M305" s="12">
        <v>0.46399999999999902</v>
      </c>
      <c r="N305" s="12">
        <v>-0.17567567567567499</v>
      </c>
      <c r="O305" s="12">
        <v>0.48837209302325502</v>
      </c>
      <c r="P305" s="12">
        <v>0.214723926380368</v>
      </c>
      <c r="Q305" s="12">
        <v>0.13636363636363599</v>
      </c>
      <c r="R305" s="14">
        <v>0.45916114790286899</v>
      </c>
      <c r="S305" s="14">
        <v>0.35244161358810999</v>
      </c>
      <c r="T305" s="14">
        <v>0.18259023354564699</v>
      </c>
      <c r="U305" s="14">
        <v>0.15711252653927801</v>
      </c>
      <c r="V305" s="14">
        <v>0</v>
      </c>
      <c r="W305" s="14">
        <v>0.86730360934182504</v>
      </c>
      <c r="X305" s="14"/>
      <c r="Y305" s="14">
        <v>0.61040339702760005</v>
      </c>
      <c r="Z305" s="14">
        <v>0.86836518046709099</v>
      </c>
      <c r="AA305" s="14">
        <v>0.26008492569002101</v>
      </c>
      <c r="AB305" s="5">
        <v>1</v>
      </c>
      <c r="AC305" s="5">
        <v>1</v>
      </c>
      <c r="AD305" s="5">
        <v>0</v>
      </c>
      <c r="AE305" s="5">
        <v>0</v>
      </c>
      <c r="AF305" s="5">
        <v>0</v>
      </c>
      <c r="AG305" s="5">
        <v>2</v>
      </c>
      <c r="AH305" s="5">
        <v>2</v>
      </c>
      <c r="AI305" s="5">
        <v>1</v>
      </c>
      <c r="AJ305" s="5">
        <v>2</v>
      </c>
      <c r="AK305" s="5">
        <v>0</v>
      </c>
      <c r="AL305" s="5">
        <v>9</v>
      </c>
    </row>
    <row r="306" spans="1:38" x14ac:dyDescent="0.3">
      <c r="A306" s="3">
        <v>1939855</v>
      </c>
      <c r="B306" s="3" t="s">
        <v>2002</v>
      </c>
      <c r="C306" s="3" t="s">
        <v>2003</v>
      </c>
      <c r="D306" s="3" t="s">
        <v>457</v>
      </c>
      <c r="E306" s="10">
        <v>208</v>
      </c>
      <c r="F306" s="11" t="s">
        <v>1751</v>
      </c>
      <c r="G306" s="12" t="s">
        <v>1752</v>
      </c>
      <c r="H306" s="13">
        <v>66250</v>
      </c>
      <c r="I306" s="12">
        <v>5.7999999999999899E-2</v>
      </c>
      <c r="J306" s="12">
        <v>0.13483146067415699</v>
      </c>
      <c r="K306" s="12">
        <v>2.2471910112359501E-2</v>
      </c>
      <c r="L306" s="12">
        <v>0</v>
      </c>
      <c r="M306" s="12">
        <v>0.34399999999999997</v>
      </c>
      <c r="N306" s="12">
        <v>-6.3063063063063002E-2</v>
      </c>
      <c r="O306" s="12">
        <v>0.36496350364963498</v>
      </c>
      <c r="P306" s="12">
        <v>7.2916666666666602E-2</v>
      </c>
      <c r="Q306" s="12">
        <v>7.8651685393258397E-2</v>
      </c>
      <c r="R306" s="14">
        <v>0.49337748344370802</v>
      </c>
      <c r="S306" s="14">
        <v>0.26220806794055201</v>
      </c>
      <c r="T306" s="14">
        <v>0.72399150743099705</v>
      </c>
      <c r="U306" s="14">
        <v>0.31422505307855603</v>
      </c>
      <c r="V306" s="14">
        <v>0</v>
      </c>
      <c r="W306" s="14">
        <v>0.46284501061571098</v>
      </c>
      <c r="X306" s="14"/>
      <c r="Y306" s="14">
        <v>0.21443736730360899</v>
      </c>
      <c r="Z306" s="14">
        <v>0.37473460721868301</v>
      </c>
      <c r="AA306" s="14">
        <v>8.8110403397027595E-2</v>
      </c>
      <c r="AB306" s="5">
        <v>1</v>
      </c>
      <c r="AC306" s="5">
        <v>0</v>
      </c>
      <c r="AD306" s="5">
        <v>2</v>
      </c>
      <c r="AE306" s="5">
        <v>0</v>
      </c>
      <c r="AF306" s="5">
        <v>0</v>
      </c>
      <c r="AG306" s="5">
        <v>1</v>
      </c>
      <c r="AH306" s="5">
        <v>1</v>
      </c>
      <c r="AI306" s="5">
        <v>0</v>
      </c>
      <c r="AJ306" s="5">
        <v>1</v>
      </c>
      <c r="AK306" s="5">
        <v>0</v>
      </c>
      <c r="AL306" s="5">
        <v>6</v>
      </c>
    </row>
    <row r="307" spans="1:38" x14ac:dyDescent="0.3">
      <c r="A307" s="3">
        <v>1932610</v>
      </c>
      <c r="B307" s="3" t="s">
        <v>1856</v>
      </c>
      <c r="C307" s="3" t="s">
        <v>1857</v>
      </c>
      <c r="D307" s="3" t="s">
        <v>384</v>
      </c>
      <c r="E307" s="10">
        <v>217</v>
      </c>
      <c r="F307" s="11" t="s">
        <v>256</v>
      </c>
      <c r="G307" s="12" t="s">
        <v>1482</v>
      </c>
      <c r="H307" s="13">
        <v>49375</v>
      </c>
      <c r="I307" s="12">
        <v>0.22</v>
      </c>
      <c r="J307" s="12">
        <v>6.5217391304347797E-2</v>
      </c>
      <c r="K307" s="12">
        <v>6.5217391304347797E-2</v>
      </c>
      <c r="L307" s="12">
        <v>3.7999999999999999E-2</v>
      </c>
      <c r="M307" s="12">
        <v>0.28999999999999998</v>
      </c>
      <c r="N307" s="12">
        <v>-0.15234375</v>
      </c>
      <c r="O307" s="12">
        <v>0.81097560975609695</v>
      </c>
      <c r="P307" s="12">
        <v>8.9108910891089105E-2</v>
      </c>
      <c r="Q307" s="12">
        <v>0.25</v>
      </c>
      <c r="R307" s="14">
        <v>0.105960264900662</v>
      </c>
      <c r="S307" s="14">
        <v>0.90870488322717602</v>
      </c>
      <c r="T307" s="14">
        <v>0.34182590233545601</v>
      </c>
      <c r="U307" s="14">
        <v>0.774946921443736</v>
      </c>
      <c r="V307" s="14">
        <v>0.68617021276595702</v>
      </c>
      <c r="W307" s="14">
        <v>0.234607218683651</v>
      </c>
      <c r="X307" s="14"/>
      <c r="Y307" s="14">
        <v>0.99363057324840698</v>
      </c>
      <c r="Z307" s="14">
        <v>0.46284501061571098</v>
      </c>
      <c r="AA307" s="14">
        <v>0.80042462845010598</v>
      </c>
      <c r="AB307" s="5">
        <v>2</v>
      </c>
      <c r="AC307" s="5">
        <v>2</v>
      </c>
      <c r="AD307" s="5">
        <v>1</v>
      </c>
      <c r="AE307" s="5">
        <v>2</v>
      </c>
      <c r="AF307" s="5">
        <v>2</v>
      </c>
      <c r="AG307" s="5">
        <v>0</v>
      </c>
      <c r="AH307" s="5">
        <v>2</v>
      </c>
      <c r="AI307" s="5">
        <v>2</v>
      </c>
      <c r="AJ307" s="5">
        <v>1</v>
      </c>
      <c r="AK307" s="5">
        <v>2</v>
      </c>
      <c r="AL307" s="5">
        <v>16</v>
      </c>
    </row>
    <row r="308" spans="1:38" x14ac:dyDescent="0.3">
      <c r="A308" s="3">
        <v>1961770</v>
      </c>
      <c r="B308" s="3" t="s">
        <v>2496</v>
      </c>
      <c r="C308" s="3" t="s">
        <v>2497</v>
      </c>
      <c r="D308" s="3" t="s">
        <v>702</v>
      </c>
      <c r="E308" s="10">
        <v>194</v>
      </c>
      <c r="F308" s="11" t="s">
        <v>2058</v>
      </c>
      <c r="G308" s="12" t="s">
        <v>2059</v>
      </c>
      <c r="H308" s="13">
        <v>70893</v>
      </c>
      <c r="I308" s="12">
        <v>0.13200000000000001</v>
      </c>
      <c r="J308" s="12">
        <v>7.2847682119205295E-2</v>
      </c>
      <c r="K308" s="12">
        <v>0</v>
      </c>
      <c r="L308" s="12">
        <v>2.1000000000000001E-2</v>
      </c>
      <c r="M308" s="12">
        <v>0.21299999999999999</v>
      </c>
      <c r="N308" s="12">
        <v>5.1813471502590597E-3</v>
      </c>
      <c r="O308" s="12">
        <v>0.56914893617021201</v>
      </c>
      <c r="P308" s="12">
        <v>3.8216560509554097E-2</v>
      </c>
      <c r="Q308" s="12">
        <v>0.30463576158940397</v>
      </c>
      <c r="R308" s="14">
        <v>0.59933774834437004</v>
      </c>
      <c r="S308" s="14">
        <v>0.70276008492568998</v>
      </c>
      <c r="T308" s="14">
        <v>0.38535031847133699</v>
      </c>
      <c r="U308" s="14">
        <v>0</v>
      </c>
      <c r="V308" s="14">
        <v>0.47127659574468</v>
      </c>
      <c r="W308" s="14">
        <v>4.7770700636942602E-2</v>
      </c>
      <c r="X308" s="14"/>
      <c r="Y308" s="14">
        <v>0.82165605095541405</v>
      </c>
      <c r="Z308" s="14">
        <v>0.20382165605095501</v>
      </c>
      <c r="AA308" s="14">
        <v>0.92569002123142197</v>
      </c>
      <c r="AB308" s="5">
        <v>1</v>
      </c>
      <c r="AC308" s="5">
        <v>2</v>
      </c>
      <c r="AD308" s="5">
        <v>1</v>
      </c>
      <c r="AE308" s="5">
        <v>0</v>
      </c>
      <c r="AF308" s="5">
        <v>1</v>
      </c>
      <c r="AG308" s="5">
        <v>0</v>
      </c>
      <c r="AH308" s="5">
        <v>0</v>
      </c>
      <c r="AI308" s="5">
        <v>2</v>
      </c>
      <c r="AJ308" s="5">
        <v>0</v>
      </c>
      <c r="AK308" s="5">
        <v>2</v>
      </c>
      <c r="AL308" s="5">
        <v>9</v>
      </c>
    </row>
    <row r="309" spans="1:38" x14ac:dyDescent="0.3">
      <c r="A309" s="3">
        <v>1916140</v>
      </c>
      <c r="B309" s="3" t="s">
        <v>1507</v>
      </c>
      <c r="C309" s="3" t="s">
        <v>1508</v>
      </c>
      <c r="D309" s="3" t="s">
        <v>220</v>
      </c>
      <c r="E309" s="10">
        <v>36</v>
      </c>
      <c r="F309" s="11" t="s">
        <v>1509</v>
      </c>
      <c r="G309" s="12" t="s">
        <v>1510</v>
      </c>
      <c r="H309" s="13" t="s">
        <v>3083</v>
      </c>
      <c r="I309" s="12">
        <v>0.17199999999999999</v>
      </c>
      <c r="J309" s="12">
        <v>0</v>
      </c>
      <c r="K309" s="12">
        <v>0</v>
      </c>
      <c r="L309" s="12">
        <v>0</v>
      </c>
      <c r="M309" s="12">
        <v>0.44400000000000001</v>
      </c>
      <c r="N309" s="12">
        <v>-0.23404255319148901</v>
      </c>
      <c r="O309" s="12">
        <v>0.61111111111111105</v>
      </c>
      <c r="P309" s="12">
        <v>0</v>
      </c>
      <c r="Q309" s="12">
        <v>0.22222222222222199</v>
      </c>
      <c r="R309" s="14">
        <v>0</v>
      </c>
      <c r="S309" s="14">
        <v>0.83121019108280203</v>
      </c>
      <c r="T309" s="14">
        <v>0</v>
      </c>
      <c r="U309" s="14">
        <v>0</v>
      </c>
      <c r="V309" s="14">
        <v>0</v>
      </c>
      <c r="W309" s="14">
        <v>0.83333333333333304</v>
      </c>
      <c r="X309" s="14"/>
      <c r="Y309" s="14">
        <v>0.89065817409766401</v>
      </c>
      <c r="Z309" s="14">
        <v>0</v>
      </c>
      <c r="AA309" s="14">
        <v>0.70276008492568998</v>
      </c>
      <c r="AB309" s="5">
        <v>2</v>
      </c>
      <c r="AC309" s="5">
        <v>2</v>
      </c>
      <c r="AD309" s="5">
        <v>0</v>
      </c>
      <c r="AE309" s="5">
        <v>0</v>
      </c>
      <c r="AF309" s="5">
        <v>0</v>
      </c>
      <c r="AG309" s="5">
        <v>2</v>
      </c>
      <c r="AH309" s="5">
        <v>2</v>
      </c>
      <c r="AI309" s="5">
        <v>2</v>
      </c>
      <c r="AJ309" s="5">
        <v>0</v>
      </c>
      <c r="AK309" s="5">
        <v>2</v>
      </c>
      <c r="AL309" s="5">
        <v>12</v>
      </c>
    </row>
    <row r="310" spans="1:38" x14ac:dyDescent="0.3">
      <c r="A310" s="3">
        <v>1929190</v>
      </c>
      <c r="B310" s="3" t="s">
        <v>1782</v>
      </c>
      <c r="C310" s="3" t="s">
        <v>1783</v>
      </c>
      <c r="D310" s="3" t="s">
        <v>347</v>
      </c>
      <c r="E310" s="10">
        <v>708</v>
      </c>
      <c r="F310" s="11" t="s">
        <v>1208</v>
      </c>
      <c r="G310" s="12" t="s">
        <v>1209</v>
      </c>
      <c r="H310" s="13">
        <v>78333</v>
      </c>
      <c r="I310" s="12">
        <v>0.109</v>
      </c>
      <c r="J310" s="12">
        <v>0.13636363636363599</v>
      </c>
      <c r="K310" s="12">
        <v>3.5714285714285698E-2</v>
      </c>
      <c r="L310" s="12">
        <v>4.8000000000000001E-2</v>
      </c>
      <c r="M310" s="12">
        <v>0.188</v>
      </c>
      <c r="N310" s="12">
        <v>-4.7106325706594801E-2</v>
      </c>
      <c r="O310" s="12">
        <v>0.45048543689320297</v>
      </c>
      <c r="P310" s="12">
        <v>0.13239436619718301</v>
      </c>
      <c r="Q310" s="12">
        <v>0.11688311688311601</v>
      </c>
      <c r="R310" s="14">
        <v>0.74613686534216295</v>
      </c>
      <c r="S310" s="14">
        <v>0.58386411889596601</v>
      </c>
      <c r="T310" s="14">
        <v>0.73142250530785502</v>
      </c>
      <c r="U310" s="14">
        <v>0.47876857749469198</v>
      </c>
      <c r="V310" s="14">
        <v>0.76489361702127601</v>
      </c>
      <c r="W310" s="14">
        <v>1.9108280254777E-2</v>
      </c>
      <c r="X310" s="14"/>
      <c r="Y310" s="14">
        <v>0.48195329087048799</v>
      </c>
      <c r="Z310" s="14">
        <v>0.66772823779193202</v>
      </c>
      <c r="AA310" s="14">
        <v>0.176220806794055</v>
      </c>
      <c r="AB310" s="5">
        <v>0</v>
      </c>
      <c r="AC310" s="5">
        <v>1</v>
      </c>
      <c r="AD310" s="5">
        <v>2</v>
      </c>
      <c r="AE310" s="5">
        <v>1</v>
      </c>
      <c r="AF310" s="5">
        <v>2</v>
      </c>
      <c r="AG310" s="5">
        <v>0</v>
      </c>
      <c r="AH310" s="5">
        <v>1</v>
      </c>
      <c r="AI310" s="5">
        <v>1</v>
      </c>
      <c r="AJ310" s="5">
        <v>1</v>
      </c>
      <c r="AK310" s="5">
        <v>0</v>
      </c>
      <c r="AL310" s="5">
        <v>9</v>
      </c>
    </row>
    <row r="311" spans="1:38" x14ac:dyDescent="0.3">
      <c r="A311" s="3">
        <v>1978510</v>
      </c>
      <c r="B311" s="3" t="s">
        <v>2862</v>
      </c>
      <c r="C311" s="3" t="s">
        <v>2863</v>
      </c>
      <c r="D311" s="3" t="s">
        <v>885</v>
      </c>
      <c r="E311" s="10">
        <v>2369</v>
      </c>
      <c r="F311" s="11" t="s">
        <v>871</v>
      </c>
      <c r="G311" s="12" t="s">
        <v>1425</v>
      </c>
      <c r="H311" s="13">
        <v>53333</v>
      </c>
      <c r="I311" s="12">
        <v>0.222</v>
      </c>
      <c r="J311" s="12">
        <v>0.17882352941176399</v>
      </c>
      <c r="K311" s="12">
        <v>3.05882352941176E-2</v>
      </c>
      <c r="L311" s="12">
        <v>6.7000000000000004E-2</v>
      </c>
      <c r="M311" s="12">
        <v>0.41599999999999998</v>
      </c>
      <c r="N311" s="12">
        <v>1.1960700555318201E-2</v>
      </c>
      <c r="O311" s="12">
        <v>0.55158730158730096</v>
      </c>
      <c r="P311" s="12">
        <v>0.18582375478927199</v>
      </c>
      <c r="Q311" s="12">
        <v>0.23764705882352899</v>
      </c>
      <c r="R311" s="14">
        <v>0.17991169977924901</v>
      </c>
      <c r="S311" s="14">
        <v>0.91188959660297197</v>
      </c>
      <c r="T311" s="14">
        <v>0.86942675159235605</v>
      </c>
      <c r="U311" s="14">
        <v>0.41082802547770703</v>
      </c>
      <c r="V311" s="14">
        <v>0.87553191489361704</v>
      </c>
      <c r="W311" s="14">
        <v>0.76114649681528601</v>
      </c>
      <c r="X311" s="14"/>
      <c r="Y311" s="14">
        <v>0.78025477707006297</v>
      </c>
      <c r="Z311" s="14">
        <v>0.82696390658174102</v>
      </c>
      <c r="AA311" s="14">
        <v>0.76645435244161297</v>
      </c>
      <c r="AB311" s="5">
        <v>2</v>
      </c>
      <c r="AC311" s="5">
        <v>2</v>
      </c>
      <c r="AD311" s="5">
        <v>2</v>
      </c>
      <c r="AE311" s="5">
        <v>1</v>
      </c>
      <c r="AF311" s="5">
        <v>2</v>
      </c>
      <c r="AG311" s="5">
        <v>2</v>
      </c>
      <c r="AH311" s="5">
        <v>0</v>
      </c>
      <c r="AI311" s="5">
        <v>2</v>
      </c>
      <c r="AJ311" s="5">
        <v>2</v>
      </c>
      <c r="AK311" s="5">
        <v>2</v>
      </c>
      <c r="AL311" s="5">
        <v>17</v>
      </c>
    </row>
    <row r="312" spans="1:38" x14ac:dyDescent="0.3">
      <c r="A312" s="3">
        <v>1948450</v>
      </c>
      <c r="B312" s="3" t="s">
        <v>2188</v>
      </c>
      <c r="C312" s="3" t="s">
        <v>2189</v>
      </c>
      <c r="D312" s="3" t="s">
        <v>549</v>
      </c>
      <c r="E312" s="10">
        <v>2802</v>
      </c>
      <c r="F312" s="11" t="s">
        <v>134</v>
      </c>
      <c r="G312" s="12" t="s">
        <v>1237</v>
      </c>
      <c r="H312" s="13">
        <v>89844</v>
      </c>
      <c r="I312" s="12">
        <v>6.3E-2</v>
      </c>
      <c r="J312" s="12">
        <v>4.7491039426523197E-2</v>
      </c>
      <c r="K312" s="12">
        <v>3.9426523297491002E-2</v>
      </c>
      <c r="L312" s="12">
        <v>1.7000000000000001E-2</v>
      </c>
      <c r="M312" s="12">
        <v>0.34299999999999897</v>
      </c>
      <c r="N312" s="12">
        <v>0.101848210774675</v>
      </c>
      <c r="O312" s="12">
        <v>0.43795267986479902</v>
      </c>
      <c r="P312" s="12">
        <v>8.3887043189368696E-2</v>
      </c>
      <c r="Q312" s="12">
        <v>0.16935483870967699</v>
      </c>
      <c r="R312" s="14">
        <v>0.87527593818984495</v>
      </c>
      <c r="S312" s="14">
        <v>0.29193205944798301</v>
      </c>
      <c r="T312" s="14">
        <v>0.22080679405520101</v>
      </c>
      <c r="U312" s="14">
        <v>0.53290870488322695</v>
      </c>
      <c r="V312" s="14">
        <v>0.40531914893616999</v>
      </c>
      <c r="W312" s="14">
        <v>0.45647558386411802</v>
      </c>
      <c r="X312" s="14"/>
      <c r="Y312" s="14">
        <v>0.44267515923566803</v>
      </c>
      <c r="Z312" s="14">
        <v>0.43099787685774898</v>
      </c>
      <c r="AA312" s="14">
        <v>0.43842887473460701</v>
      </c>
      <c r="AB312" s="5">
        <v>0</v>
      </c>
      <c r="AC312" s="5">
        <v>0</v>
      </c>
      <c r="AD312" s="5">
        <v>0</v>
      </c>
      <c r="AE312" s="5">
        <v>1</v>
      </c>
      <c r="AF312" s="5">
        <v>1</v>
      </c>
      <c r="AG312" s="5">
        <v>1</v>
      </c>
      <c r="AH312" s="5">
        <v>0</v>
      </c>
      <c r="AI312" s="5">
        <v>1</v>
      </c>
      <c r="AJ312" s="5">
        <v>1</v>
      </c>
      <c r="AK312" s="5">
        <v>1</v>
      </c>
      <c r="AL312" s="5">
        <v>6</v>
      </c>
    </row>
    <row r="313" spans="1:38" x14ac:dyDescent="0.3">
      <c r="A313" s="3">
        <v>1953265</v>
      </c>
      <c r="B313" s="3" t="s">
        <v>2316</v>
      </c>
      <c r="C313" s="3" t="s">
        <v>2317</v>
      </c>
      <c r="D313" s="3" t="s">
        <v>613</v>
      </c>
      <c r="E313" s="10">
        <v>129</v>
      </c>
      <c r="F313" s="11" t="s">
        <v>1109</v>
      </c>
      <c r="G313" s="12" t="s">
        <v>1110</v>
      </c>
      <c r="H313" s="13">
        <v>51875</v>
      </c>
      <c r="I313" s="12">
        <v>0.182</v>
      </c>
      <c r="J313" s="12">
        <v>0.122807017543859</v>
      </c>
      <c r="K313" s="12">
        <v>5.2631578947368397E-2</v>
      </c>
      <c r="L313" s="12">
        <v>1.4999999999999999E-2</v>
      </c>
      <c r="M313" s="12">
        <v>0.40899999999999997</v>
      </c>
      <c r="N313" s="12">
        <v>-0.15686274509803899</v>
      </c>
      <c r="O313" s="12">
        <v>0.72815533980582503</v>
      </c>
      <c r="P313" s="12">
        <v>0</v>
      </c>
      <c r="Q313" s="12">
        <v>0.140350877192982</v>
      </c>
      <c r="R313" s="14">
        <v>0.15452538631346499</v>
      </c>
      <c r="S313" s="14">
        <v>0.85031847133757898</v>
      </c>
      <c r="T313" s="14">
        <v>0.65923566878980799</v>
      </c>
      <c r="U313" s="14">
        <v>0.67303609341825898</v>
      </c>
      <c r="V313" s="14">
        <v>0.37553191489361698</v>
      </c>
      <c r="W313" s="14">
        <v>0.74522292993630501</v>
      </c>
      <c r="X313" s="14"/>
      <c r="Y313" s="14">
        <v>0.97876857749469204</v>
      </c>
      <c r="Z313" s="14">
        <v>0</v>
      </c>
      <c r="AA313" s="14">
        <v>0.28131634819532902</v>
      </c>
      <c r="AB313" s="5">
        <v>2</v>
      </c>
      <c r="AC313" s="5">
        <v>2</v>
      </c>
      <c r="AD313" s="5">
        <v>1</v>
      </c>
      <c r="AE313" s="5">
        <v>2</v>
      </c>
      <c r="AF313" s="5">
        <v>1</v>
      </c>
      <c r="AG313" s="5">
        <v>2</v>
      </c>
      <c r="AH313" s="5">
        <v>2</v>
      </c>
      <c r="AI313" s="5">
        <v>2</v>
      </c>
      <c r="AJ313" s="5">
        <v>0</v>
      </c>
      <c r="AK313" s="5">
        <v>0</v>
      </c>
      <c r="AL313" s="5">
        <v>14</v>
      </c>
    </row>
    <row r="314" spans="1:38" x14ac:dyDescent="0.3">
      <c r="A314" s="3">
        <v>1906895</v>
      </c>
      <c r="B314" s="3" t="s">
        <v>1281</v>
      </c>
      <c r="C314" s="3" t="s">
        <v>1282</v>
      </c>
      <c r="D314" s="3" t="s">
        <v>126</v>
      </c>
      <c r="E314" s="10">
        <v>29</v>
      </c>
      <c r="F314" s="11" t="s">
        <v>1283</v>
      </c>
      <c r="G314" s="12" t="s">
        <v>1284</v>
      </c>
      <c r="H314" s="13">
        <v>56250</v>
      </c>
      <c r="I314" s="12">
        <v>0</v>
      </c>
      <c r="J314" s="12">
        <v>8.3333333333333301E-2</v>
      </c>
      <c r="K314" s="12">
        <v>0.25</v>
      </c>
      <c r="L314" s="12">
        <v>0</v>
      </c>
      <c r="M314" s="12">
        <v>0.66700000000000004</v>
      </c>
      <c r="N314" s="12">
        <v>-0.23684210526315699</v>
      </c>
      <c r="O314" s="12">
        <v>0.625</v>
      </c>
      <c r="P314" s="12">
        <v>0.55555555555555503</v>
      </c>
      <c r="Q314" s="12">
        <v>0</v>
      </c>
      <c r="R314" s="14">
        <v>0.239514348785871</v>
      </c>
      <c r="S314" s="14">
        <v>0</v>
      </c>
      <c r="T314" s="14">
        <v>0.45329087048832201</v>
      </c>
      <c r="U314" s="14">
        <v>0.99469214437367304</v>
      </c>
      <c r="V314" s="14">
        <v>0</v>
      </c>
      <c r="W314" s="14">
        <v>0.98832271762208002</v>
      </c>
      <c r="X314" s="14"/>
      <c r="Y314" s="14">
        <v>0.91082802547770703</v>
      </c>
      <c r="Z314" s="14">
        <v>0.98619957537154901</v>
      </c>
      <c r="AA314" s="14">
        <v>0</v>
      </c>
      <c r="AB314" s="5">
        <v>2</v>
      </c>
      <c r="AC314" s="5">
        <v>0</v>
      </c>
      <c r="AD314" s="5">
        <v>1</v>
      </c>
      <c r="AE314" s="5">
        <v>2</v>
      </c>
      <c r="AF314" s="5">
        <v>0</v>
      </c>
      <c r="AG314" s="5">
        <v>2</v>
      </c>
      <c r="AH314" s="5">
        <v>2</v>
      </c>
      <c r="AI314" s="5">
        <v>2</v>
      </c>
      <c r="AJ314" s="5">
        <v>2</v>
      </c>
      <c r="AK314" s="5">
        <v>0</v>
      </c>
      <c r="AL314" s="5">
        <v>13</v>
      </c>
    </row>
    <row r="315" spans="1:38" x14ac:dyDescent="0.3">
      <c r="A315" s="3">
        <v>1930675</v>
      </c>
      <c r="B315" s="3" t="s">
        <v>1810</v>
      </c>
      <c r="C315" s="3" t="s">
        <v>1811</v>
      </c>
      <c r="D315" s="3" t="s">
        <v>361</v>
      </c>
      <c r="E315" s="10">
        <v>794</v>
      </c>
      <c r="F315" s="11" t="s">
        <v>1397</v>
      </c>
      <c r="G315" s="12" t="s">
        <v>1398</v>
      </c>
      <c r="H315" s="13">
        <v>79583</v>
      </c>
      <c r="I315" s="12">
        <v>3.2000000000000001E-2</v>
      </c>
      <c r="J315" s="12">
        <v>5.2023121387283197E-2</v>
      </c>
      <c r="K315" s="12">
        <v>5.7803468208092396E-3</v>
      </c>
      <c r="L315" s="12">
        <v>3.6999999999999998E-2</v>
      </c>
      <c r="M315" s="12">
        <v>0.27600000000000002</v>
      </c>
      <c r="N315" s="12">
        <v>0.11516853932584201</v>
      </c>
      <c r="O315" s="12">
        <v>0.395644283121597</v>
      </c>
      <c r="P315" s="12">
        <v>4.98614958448753E-2</v>
      </c>
      <c r="Q315" s="12">
        <v>0.20231213872832299</v>
      </c>
      <c r="R315" s="14">
        <v>0.76931567328918304</v>
      </c>
      <c r="S315" s="14">
        <v>0.111464968152866</v>
      </c>
      <c r="T315" s="14">
        <v>0.24628450106157099</v>
      </c>
      <c r="U315" s="14">
        <v>0.14012738853503101</v>
      </c>
      <c r="V315" s="14">
        <v>0.67978723404255303</v>
      </c>
      <c r="W315" s="14">
        <v>0.18895966029723901</v>
      </c>
      <c r="X315" s="14"/>
      <c r="Y315" s="14">
        <v>0.29299363057324801</v>
      </c>
      <c r="Z315" s="14">
        <v>0.25583864118895899</v>
      </c>
      <c r="AA315" s="14">
        <v>0.60191082802547702</v>
      </c>
      <c r="AB315" s="5">
        <v>0</v>
      </c>
      <c r="AC315" s="5">
        <v>0</v>
      </c>
      <c r="AD315" s="5">
        <v>0</v>
      </c>
      <c r="AE315" s="5">
        <v>0</v>
      </c>
      <c r="AF315" s="5">
        <v>2</v>
      </c>
      <c r="AG315" s="5">
        <v>0</v>
      </c>
      <c r="AH315" s="5">
        <v>0</v>
      </c>
      <c r="AI315" s="5">
        <v>0</v>
      </c>
      <c r="AJ315" s="5">
        <v>0</v>
      </c>
      <c r="AK315" s="5">
        <v>1</v>
      </c>
      <c r="AL315" s="5">
        <v>3</v>
      </c>
    </row>
    <row r="316" spans="1:38" x14ac:dyDescent="0.3">
      <c r="A316" s="3">
        <v>1918435</v>
      </c>
      <c r="B316" s="3" t="s">
        <v>1561</v>
      </c>
      <c r="C316" s="3" t="s">
        <v>1562</v>
      </c>
      <c r="D316" s="3" t="s">
        <v>245</v>
      </c>
      <c r="E316" s="10">
        <v>927</v>
      </c>
      <c r="F316" s="11" t="s">
        <v>264</v>
      </c>
      <c r="G316" s="12" t="s">
        <v>1350</v>
      </c>
      <c r="H316" s="13">
        <v>80192</v>
      </c>
      <c r="I316" s="12">
        <v>0.155</v>
      </c>
      <c r="J316" s="12">
        <v>0.14285714285714199</v>
      </c>
      <c r="K316" s="12">
        <v>4.8571428571428502E-2</v>
      </c>
      <c r="L316" s="12">
        <v>2.4E-2</v>
      </c>
      <c r="M316" s="12">
        <v>0.312</v>
      </c>
      <c r="N316" s="12">
        <v>-7.49464668094218E-3</v>
      </c>
      <c r="O316" s="12">
        <v>0.37745098039215602</v>
      </c>
      <c r="P316" s="12">
        <v>5.91397849462365E-2</v>
      </c>
      <c r="Q316" s="12">
        <v>0.22</v>
      </c>
      <c r="R316" s="14">
        <v>0.77814569536423805</v>
      </c>
      <c r="S316" s="14">
        <v>0.79511677282377902</v>
      </c>
      <c r="T316" s="14">
        <v>0.75371549893842804</v>
      </c>
      <c r="U316" s="14">
        <v>0.63906581740976598</v>
      </c>
      <c r="V316" s="14">
        <v>0.50957446808510598</v>
      </c>
      <c r="W316" s="14">
        <v>0.31740976645435198</v>
      </c>
      <c r="X316" s="14"/>
      <c r="Y316" s="14">
        <v>0.25265392781316298</v>
      </c>
      <c r="Z316" s="14">
        <v>0.305732484076433</v>
      </c>
      <c r="AA316" s="14">
        <v>0.69214437367303605</v>
      </c>
      <c r="AB316" s="5">
        <v>0</v>
      </c>
      <c r="AC316" s="5">
        <v>2</v>
      </c>
      <c r="AD316" s="5">
        <v>2</v>
      </c>
      <c r="AE316" s="5">
        <v>1</v>
      </c>
      <c r="AF316" s="5">
        <v>1</v>
      </c>
      <c r="AG316" s="5">
        <v>0</v>
      </c>
      <c r="AH316" s="5">
        <v>1</v>
      </c>
      <c r="AI316" s="5">
        <v>0</v>
      </c>
      <c r="AJ316" s="5">
        <v>0</v>
      </c>
      <c r="AK316" s="5">
        <v>2</v>
      </c>
      <c r="AL316" s="5">
        <v>9</v>
      </c>
    </row>
    <row r="317" spans="1:38" x14ac:dyDescent="0.3">
      <c r="A317" s="3">
        <v>1932115</v>
      </c>
      <c r="B317" s="3" t="s">
        <v>1844</v>
      </c>
      <c r="C317" s="3" t="s">
        <v>1845</v>
      </c>
      <c r="D317" s="3" t="s">
        <v>378</v>
      </c>
      <c r="E317" s="10">
        <v>437</v>
      </c>
      <c r="F317" s="11" t="s">
        <v>1493</v>
      </c>
      <c r="G317" s="12" t="s">
        <v>1494</v>
      </c>
      <c r="H317" s="13">
        <v>57625</v>
      </c>
      <c r="I317" s="12">
        <v>9.6000000000000002E-2</v>
      </c>
      <c r="J317" s="12">
        <v>6.8669527896995694E-2</v>
      </c>
      <c r="K317" s="12">
        <v>2.14592274678111E-2</v>
      </c>
      <c r="L317" s="12">
        <v>0</v>
      </c>
      <c r="M317" s="12">
        <v>0.55299999999999905</v>
      </c>
      <c r="N317" s="12">
        <v>-0.21402877697841699</v>
      </c>
      <c r="O317" s="12">
        <v>0.55431754874651795</v>
      </c>
      <c r="P317" s="12">
        <v>4.1152263374485597E-2</v>
      </c>
      <c r="Q317" s="12">
        <v>0.15450643776824</v>
      </c>
      <c r="R317" s="14">
        <v>0.278145695364238</v>
      </c>
      <c r="S317" s="14">
        <v>0.51167728237791898</v>
      </c>
      <c r="T317" s="14">
        <v>0.36199575371549803</v>
      </c>
      <c r="U317" s="14">
        <v>0.30467091295116699</v>
      </c>
      <c r="V317" s="14">
        <v>0</v>
      </c>
      <c r="W317" s="14">
        <v>0.95116772823779105</v>
      </c>
      <c r="X317" s="14"/>
      <c r="Y317" s="14">
        <v>0.78556263269639004</v>
      </c>
      <c r="Z317" s="14">
        <v>0.21868365180467</v>
      </c>
      <c r="AA317" s="14">
        <v>0.355626326963906</v>
      </c>
      <c r="AB317" s="5">
        <v>2</v>
      </c>
      <c r="AC317" s="5">
        <v>1</v>
      </c>
      <c r="AD317" s="5">
        <v>1</v>
      </c>
      <c r="AE317" s="5">
        <v>0</v>
      </c>
      <c r="AF317" s="5">
        <v>0</v>
      </c>
      <c r="AG317" s="5">
        <v>2</v>
      </c>
      <c r="AH317" s="5">
        <v>2</v>
      </c>
      <c r="AI317" s="5">
        <v>2</v>
      </c>
      <c r="AJ317" s="5">
        <v>0</v>
      </c>
      <c r="AK317" s="5">
        <v>1</v>
      </c>
      <c r="AL317" s="5">
        <v>11</v>
      </c>
    </row>
    <row r="318" spans="1:38" x14ac:dyDescent="0.3">
      <c r="A318" s="3">
        <v>1915105</v>
      </c>
      <c r="B318" s="3" t="s">
        <v>1485</v>
      </c>
      <c r="C318" s="3" t="s">
        <v>1486</v>
      </c>
      <c r="D318" s="3" t="s">
        <v>210</v>
      </c>
      <c r="E318" s="10">
        <v>172</v>
      </c>
      <c r="F318" s="11" t="s">
        <v>1283</v>
      </c>
      <c r="G318" s="12" t="s">
        <v>1284</v>
      </c>
      <c r="H318" s="13">
        <v>72888</v>
      </c>
      <c r="I318" s="12">
        <v>0.17499999999999999</v>
      </c>
      <c r="J318" s="12">
        <v>0.11111111111111099</v>
      </c>
      <c r="K318" s="12">
        <v>2.4691358024691301E-2</v>
      </c>
      <c r="L318" s="12">
        <v>2.8999999999999901E-2</v>
      </c>
      <c r="M318" s="12">
        <v>0.29699999999999999</v>
      </c>
      <c r="N318" s="12">
        <v>-0.19626168224299001</v>
      </c>
      <c r="O318" s="12">
        <v>0.51388888888888795</v>
      </c>
      <c r="P318" s="12">
        <v>4.7058823529411702E-2</v>
      </c>
      <c r="Q318" s="12">
        <v>0.11111111111111099</v>
      </c>
      <c r="R318" s="14">
        <v>0.64569536423841001</v>
      </c>
      <c r="S318" s="14">
        <v>0.83864118895966</v>
      </c>
      <c r="T318" s="14">
        <v>0.59660297239914994</v>
      </c>
      <c r="U318" s="14">
        <v>0.339702760084925</v>
      </c>
      <c r="V318" s="14">
        <v>0.58191489361702098</v>
      </c>
      <c r="W318" s="14">
        <v>0.26539278131634803</v>
      </c>
      <c r="X318" s="14"/>
      <c r="Y318" s="14">
        <v>0.67622080679405505</v>
      </c>
      <c r="Z318" s="14">
        <v>0.24522292993630501</v>
      </c>
      <c r="AA318" s="14">
        <v>0.161358811040339</v>
      </c>
      <c r="AB318" s="5">
        <v>1</v>
      </c>
      <c r="AC318" s="5">
        <v>2</v>
      </c>
      <c r="AD318" s="5">
        <v>1</v>
      </c>
      <c r="AE318" s="5">
        <v>1</v>
      </c>
      <c r="AF318" s="5">
        <v>1</v>
      </c>
      <c r="AG318" s="5">
        <v>0</v>
      </c>
      <c r="AH318" s="5">
        <v>2</v>
      </c>
      <c r="AI318" s="5">
        <v>2</v>
      </c>
      <c r="AJ318" s="5">
        <v>0</v>
      </c>
      <c r="AK318" s="5">
        <v>0</v>
      </c>
      <c r="AL318" s="5">
        <v>10</v>
      </c>
    </row>
    <row r="319" spans="1:38" x14ac:dyDescent="0.3">
      <c r="A319" s="3">
        <v>1913980</v>
      </c>
      <c r="B319" s="3" t="s">
        <v>1456</v>
      </c>
      <c r="C319" s="3" t="s">
        <v>1457</v>
      </c>
      <c r="D319" s="3" t="s">
        <v>198</v>
      </c>
      <c r="E319" s="10">
        <v>278</v>
      </c>
      <c r="F319" s="11" t="s">
        <v>1240</v>
      </c>
      <c r="G319" s="12" t="s">
        <v>1241</v>
      </c>
      <c r="H319" s="13">
        <v>48250</v>
      </c>
      <c r="I319" s="12">
        <v>0.20799999999999999</v>
      </c>
      <c r="J319" s="12">
        <v>0.206060606060606</v>
      </c>
      <c r="K319" s="12">
        <v>0.103030303030303</v>
      </c>
      <c r="L319" s="12">
        <v>9.6000000000000002E-2</v>
      </c>
      <c r="M319" s="12">
        <v>0.46299999999999902</v>
      </c>
      <c r="N319" s="12">
        <v>-0.23415977961432499</v>
      </c>
      <c r="O319" s="12">
        <v>0.589090909090909</v>
      </c>
      <c r="P319" s="12">
        <v>6.7796610169491497E-2</v>
      </c>
      <c r="Q319" s="12">
        <v>0.22424242424242399</v>
      </c>
      <c r="R319" s="14">
        <v>9.0507726269315594E-2</v>
      </c>
      <c r="S319" s="14">
        <v>0.89278131634819502</v>
      </c>
      <c r="T319" s="14">
        <v>0.91401273885350298</v>
      </c>
      <c r="U319" s="14">
        <v>0.90658174097664501</v>
      </c>
      <c r="V319" s="14">
        <v>0.94148936170212705</v>
      </c>
      <c r="W319" s="14">
        <v>0.86518046709129504</v>
      </c>
      <c r="X319" s="14"/>
      <c r="Y319" s="14">
        <v>0.85562632696390595</v>
      </c>
      <c r="Z319" s="14">
        <v>0.35881104033970201</v>
      </c>
      <c r="AA319" s="14">
        <v>0.71549893842887402</v>
      </c>
      <c r="AB319" s="5">
        <v>2</v>
      </c>
      <c r="AC319" s="5">
        <v>2</v>
      </c>
      <c r="AD319" s="5">
        <v>2</v>
      </c>
      <c r="AE319" s="5">
        <v>2</v>
      </c>
      <c r="AF319" s="5">
        <v>2</v>
      </c>
      <c r="AG319" s="5">
        <v>2</v>
      </c>
      <c r="AH319" s="5">
        <v>2</v>
      </c>
      <c r="AI319" s="5">
        <v>2</v>
      </c>
      <c r="AJ319" s="5">
        <v>1</v>
      </c>
      <c r="AK319" s="5">
        <v>2</v>
      </c>
      <c r="AL319" s="5">
        <v>19</v>
      </c>
    </row>
    <row r="320" spans="1:38" x14ac:dyDescent="0.3">
      <c r="A320" s="3">
        <v>1972075</v>
      </c>
      <c r="B320" s="3" t="s">
        <v>2706</v>
      </c>
      <c r="C320" s="3" t="s">
        <v>2707</v>
      </c>
      <c r="D320" s="3" t="s">
        <v>807</v>
      </c>
      <c r="E320" s="10">
        <v>72</v>
      </c>
      <c r="F320" s="11" t="s">
        <v>1240</v>
      </c>
      <c r="G320" s="12" t="s">
        <v>1241</v>
      </c>
      <c r="H320" s="13">
        <v>71250</v>
      </c>
      <c r="I320" s="12">
        <v>4.8000000000000001E-2</v>
      </c>
      <c r="J320" s="12">
        <v>5.8823529411764698E-2</v>
      </c>
      <c r="K320" s="12">
        <v>0.11764705882352899</v>
      </c>
      <c r="L320" s="12">
        <v>6.4000000000000001E-2</v>
      </c>
      <c r="M320" s="12">
        <v>0.39</v>
      </c>
      <c r="N320" s="12">
        <v>-0.19101123595505601</v>
      </c>
      <c r="O320" s="12">
        <v>0.534246575342465</v>
      </c>
      <c r="P320" s="12">
        <v>0.24444444444444399</v>
      </c>
      <c r="Q320" s="12">
        <v>0</v>
      </c>
      <c r="R320" s="14">
        <v>0.60596026490066202</v>
      </c>
      <c r="S320" s="14">
        <v>0.20382165605095501</v>
      </c>
      <c r="T320" s="14">
        <v>0.30148619957537098</v>
      </c>
      <c r="U320" s="14">
        <v>0.93524416135881105</v>
      </c>
      <c r="V320" s="14">
        <v>0.86702127659574402</v>
      </c>
      <c r="W320" s="14">
        <v>0.67728237791932</v>
      </c>
      <c r="X320" s="14"/>
      <c r="Y320" s="14">
        <v>0.73566878980891703</v>
      </c>
      <c r="Z320" s="14">
        <v>0.91082802547770703</v>
      </c>
      <c r="AA320" s="14">
        <v>0</v>
      </c>
      <c r="AB320" s="5">
        <v>1</v>
      </c>
      <c r="AC320" s="5">
        <v>0</v>
      </c>
      <c r="AD320" s="5">
        <v>0</v>
      </c>
      <c r="AE320" s="5">
        <v>2</v>
      </c>
      <c r="AF320" s="5">
        <v>2</v>
      </c>
      <c r="AG320" s="5">
        <v>2</v>
      </c>
      <c r="AH320" s="5">
        <v>2</v>
      </c>
      <c r="AI320" s="5">
        <v>2</v>
      </c>
      <c r="AJ320" s="5">
        <v>2</v>
      </c>
      <c r="AK320" s="5">
        <v>0</v>
      </c>
      <c r="AL320" s="5">
        <v>13</v>
      </c>
    </row>
    <row r="321" spans="1:38" x14ac:dyDescent="0.3">
      <c r="A321" s="3">
        <v>1966585</v>
      </c>
      <c r="B321" s="3" t="s">
        <v>2606</v>
      </c>
      <c r="C321" s="3" t="s">
        <v>2607</v>
      </c>
      <c r="D321" s="3" t="s">
        <v>757</v>
      </c>
      <c r="E321" s="10">
        <v>806</v>
      </c>
      <c r="F321" s="11" t="s">
        <v>609</v>
      </c>
      <c r="G321" s="12" t="s">
        <v>1380</v>
      </c>
      <c r="H321" s="13">
        <v>44615</v>
      </c>
      <c r="I321" s="12">
        <v>0.109</v>
      </c>
      <c r="J321" s="12">
        <v>0.10858585858585799</v>
      </c>
      <c r="K321" s="12">
        <v>2.52525252525252E-2</v>
      </c>
      <c r="L321" s="12">
        <v>0.01</v>
      </c>
      <c r="M321" s="12">
        <v>0.36199999999999999</v>
      </c>
      <c r="N321" s="12">
        <v>2.6751592356687899E-2</v>
      </c>
      <c r="O321" s="12">
        <v>0.41551724137931001</v>
      </c>
      <c r="P321" s="12">
        <v>8.8992974238875797E-2</v>
      </c>
      <c r="Q321" s="12">
        <v>0.28535353535353503</v>
      </c>
      <c r="R321" s="14">
        <v>5.2980132450331098E-2</v>
      </c>
      <c r="S321" s="14">
        <v>0.58386411889596601</v>
      </c>
      <c r="T321" s="14">
        <v>0.58492569002123096</v>
      </c>
      <c r="U321" s="14">
        <v>0.34819532908704798</v>
      </c>
      <c r="V321" s="14">
        <v>0.3</v>
      </c>
      <c r="W321" s="14">
        <v>0.55201698513800401</v>
      </c>
      <c r="X321" s="14"/>
      <c r="Y321" s="14">
        <v>0.35668789808917101</v>
      </c>
      <c r="Z321" s="14">
        <v>0.46072186836517998</v>
      </c>
      <c r="AA321" s="14">
        <v>0.88959660297239895</v>
      </c>
      <c r="AB321" s="5">
        <v>2</v>
      </c>
      <c r="AC321" s="5">
        <v>1</v>
      </c>
      <c r="AD321" s="5">
        <v>1</v>
      </c>
      <c r="AE321" s="5">
        <v>1</v>
      </c>
      <c r="AF321" s="5">
        <v>0</v>
      </c>
      <c r="AG321" s="5">
        <v>1</v>
      </c>
      <c r="AH321" s="5">
        <v>0</v>
      </c>
      <c r="AI321" s="5">
        <v>1</v>
      </c>
      <c r="AJ321" s="5">
        <v>1</v>
      </c>
      <c r="AK321" s="5">
        <v>2</v>
      </c>
      <c r="AL321" s="5">
        <v>10</v>
      </c>
    </row>
    <row r="322" spans="1:38" x14ac:dyDescent="0.3">
      <c r="A322" s="3">
        <v>1921720</v>
      </c>
      <c r="B322" s="3" t="s">
        <v>1620</v>
      </c>
      <c r="C322" s="3" t="s">
        <v>1621</v>
      </c>
      <c r="D322" s="3" t="s">
        <v>272</v>
      </c>
      <c r="E322" s="10">
        <v>335</v>
      </c>
      <c r="F322" s="11" t="s">
        <v>1264</v>
      </c>
      <c r="G322" s="12" t="s">
        <v>1265</v>
      </c>
      <c r="H322" s="13">
        <v>104063</v>
      </c>
      <c r="I322" s="12">
        <v>3.9E-2</v>
      </c>
      <c r="J322" s="12">
        <v>1.32450331125827E-2</v>
      </c>
      <c r="K322" s="12">
        <v>6.6225165562913899E-3</v>
      </c>
      <c r="L322" s="12">
        <v>1.9E-2</v>
      </c>
      <c r="M322" s="12">
        <v>0.27600000000000002</v>
      </c>
      <c r="N322" s="12">
        <v>-3.1791907514450803E-2</v>
      </c>
      <c r="O322" s="12">
        <v>0.32234432234432198</v>
      </c>
      <c r="P322" s="12">
        <v>1.30718954248366E-2</v>
      </c>
      <c r="Q322" s="12">
        <v>0.23841059602649001</v>
      </c>
      <c r="R322" s="14">
        <v>0.94481236203090502</v>
      </c>
      <c r="S322" s="14">
        <v>0.144373673036093</v>
      </c>
      <c r="T322" s="14">
        <v>7.6433121019108194E-2</v>
      </c>
      <c r="U322" s="14">
        <v>0.14861995753715401</v>
      </c>
      <c r="V322" s="14">
        <v>0.43723404255319098</v>
      </c>
      <c r="W322" s="14">
        <v>0.18895966029723901</v>
      </c>
      <c r="X322" s="14"/>
      <c r="Y322" s="14">
        <v>0.13481953290870399</v>
      </c>
      <c r="Z322" s="14">
        <v>0.12208067940552</v>
      </c>
      <c r="AA322" s="14">
        <v>0.77070063694267499</v>
      </c>
      <c r="AB322" s="5">
        <v>0</v>
      </c>
      <c r="AC322" s="5">
        <v>0</v>
      </c>
      <c r="AD322" s="5">
        <v>0</v>
      </c>
      <c r="AE322" s="5">
        <v>0</v>
      </c>
      <c r="AF322" s="5">
        <v>1</v>
      </c>
      <c r="AG322" s="5">
        <v>0</v>
      </c>
      <c r="AH322" s="5">
        <v>1</v>
      </c>
      <c r="AI322" s="5">
        <v>0</v>
      </c>
      <c r="AJ322" s="5">
        <v>0</v>
      </c>
      <c r="AK322" s="5">
        <v>2</v>
      </c>
      <c r="AL322" s="5">
        <v>4</v>
      </c>
    </row>
    <row r="323" spans="1:38" x14ac:dyDescent="0.3">
      <c r="A323" s="3">
        <v>1965730</v>
      </c>
      <c r="B323" s="3" t="s">
        <v>2582</v>
      </c>
      <c r="C323" s="3" t="s">
        <v>2583</v>
      </c>
      <c r="D323" s="3" t="s">
        <v>745</v>
      </c>
      <c r="E323" s="10">
        <v>43</v>
      </c>
      <c r="F323" s="11" t="s">
        <v>1405</v>
      </c>
      <c r="G323" s="12" t="s">
        <v>1406</v>
      </c>
      <c r="H323" s="13">
        <v>71875</v>
      </c>
      <c r="I323" s="12">
        <v>6.7000000000000004E-2</v>
      </c>
      <c r="J323" s="12">
        <v>0</v>
      </c>
      <c r="K323" s="12">
        <v>0</v>
      </c>
      <c r="L323" s="12">
        <v>6.7000000000000004E-2</v>
      </c>
      <c r="M323" s="12">
        <v>0.5</v>
      </c>
      <c r="N323" s="12">
        <v>-0.51685393258426904</v>
      </c>
      <c r="O323" s="12">
        <v>0.37931034482758602</v>
      </c>
      <c r="P323" s="12">
        <v>0.90697674418604601</v>
      </c>
      <c r="Q323" s="12">
        <v>5.8823529411764698E-2</v>
      </c>
      <c r="R323" s="14">
        <v>0.62030905077262599</v>
      </c>
      <c r="S323" s="14">
        <v>0.323779193205944</v>
      </c>
      <c r="T323" s="14">
        <v>0</v>
      </c>
      <c r="U323" s="14">
        <v>0</v>
      </c>
      <c r="V323" s="14">
        <v>0.87553191489361704</v>
      </c>
      <c r="W323" s="14">
        <v>0.91295116772823703</v>
      </c>
      <c r="X323" s="14"/>
      <c r="Y323" s="14">
        <v>0.256900212314225</v>
      </c>
      <c r="Z323" s="14">
        <v>0.99150743099787597</v>
      </c>
      <c r="AA323" s="14">
        <v>5.30785562632696E-2</v>
      </c>
      <c r="AB323" s="5">
        <v>1</v>
      </c>
      <c r="AC323" s="5">
        <v>0</v>
      </c>
      <c r="AD323" s="5">
        <v>0</v>
      </c>
      <c r="AE323" s="5">
        <v>0</v>
      </c>
      <c r="AF323" s="5">
        <v>2</v>
      </c>
      <c r="AG323" s="5">
        <v>2</v>
      </c>
      <c r="AH323" s="5">
        <v>2</v>
      </c>
      <c r="AI323" s="5">
        <v>0</v>
      </c>
      <c r="AJ323" s="5">
        <v>2</v>
      </c>
      <c r="AK323" s="5">
        <v>0</v>
      </c>
      <c r="AL323" s="5">
        <v>9</v>
      </c>
    </row>
    <row r="324" spans="1:38" x14ac:dyDescent="0.3">
      <c r="A324" s="3">
        <v>1909685</v>
      </c>
      <c r="B324" s="3" t="s">
        <v>1351</v>
      </c>
      <c r="C324" s="3" t="s">
        <v>1352</v>
      </c>
      <c r="D324" s="3" t="s">
        <v>155</v>
      </c>
      <c r="E324" s="10">
        <v>418</v>
      </c>
      <c r="F324" s="11" t="s">
        <v>1066</v>
      </c>
      <c r="G324" s="12" t="s">
        <v>1067</v>
      </c>
      <c r="H324" s="13">
        <v>66750</v>
      </c>
      <c r="I324" s="12">
        <v>0.188</v>
      </c>
      <c r="J324" s="12">
        <v>0.10377358490565999</v>
      </c>
      <c r="K324" s="12">
        <v>9.4339622641509396E-3</v>
      </c>
      <c r="L324" s="12">
        <v>0.01</v>
      </c>
      <c r="M324" s="12">
        <v>0.49</v>
      </c>
      <c r="N324" s="12">
        <v>-0.21575984990619099</v>
      </c>
      <c r="O324" s="12">
        <v>0.48618784530386699</v>
      </c>
      <c r="P324" s="12">
        <v>0.17509727626459101</v>
      </c>
      <c r="Q324" s="12">
        <v>0.160377358490566</v>
      </c>
      <c r="R324" s="14">
        <v>0.51766004415011002</v>
      </c>
      <c r="S324" s="14">
        <v>0.86305732484076403</v>
      </c>
      <c r="T324" s="14">
        <v>0.55520169851379997</v>
      </c>
      <c r="U324" s="14">
        <v>0.169851380042462</v>
      </c>
      <c r="V324" s="14">
        <v>0.3</v>
      </c>
      <c r="W324" s="14">
        <v>0.902335456475583</v>
      </c>
      <c r="X324" s="14"/>
      <c r="Y324" s="14">
        <v>0.59978768577494601</v>
      </c>
      <c r="Z324" s="14">
        <v>0.80254777070063699</v>
      </c>
      <c r="AA324" s="14">
        <v>0.39808917197452198</v>
      </c>
      <c r="AB324" s="5">
        <v>1</v>
      </c>
      <c r="AC324" s="5">
        <v>2</v>
      </c>
      <c r="AD324" s="5">
        <v>1</v>
      </c>
      <c r="AE324" s="5">
        <v>0</v>
      </c>
      <c r="AF324" s="5">
        <v>0</v>
      </c>
      <c r="AG324" s="5">
        <v>2</v>
      </c>
      <c r="AH324" s="5">
        <v>2</v>
      </c>
      <c r="AI324" s="5">
        <v>1</v>
      </c>
      <c r="AJ324" s="5">
        <v>2</v>
      </c>
      <c r="AK324" s="5">
        <v>1</v>
      </c>
      <c r="AL324" s="5">
        <v>12</v>
      </c>
    </row>
    <row r="325" spans="1:38" x14ac:dyDescent="0.3">
      <c r="A325" s="3">
        <v>1934545</v>
      </c>
      <c r="B325" s="3" t="s">
        <v>1900</v>
      </c>
      <c r="C325" s="3" t="s">
        <v>1901</v>
      </c>
      <c r="D325" s="3" t="s">
        <v>406</v>
      </c>
      <c r="E325" s="10">
        <v>118</v>
      </c>
      <c r="F325" s="11" t="s">
        <v>466</v>
      </c>
      <c r="G325" s="12" t="s">
        <v>1594</v>
      </c>
      <c r="H325" s="13">
        <v>100417</v>
      </c>
      <c r="I325" s="12">
        <v>7.6999999999999999E-2</v>
      </c>
      <c r="J325" s="12">
        <v>6.25E-2</v>
      </c>
      <c r="K325" s="12">
        <v>0.10416666666666601</v>
      </c>
      <c r="L325" s="12">
        <v>7.1999999999999995E-2</v>
      </c>
      <c r="M325" s="12">
        <v>0.16399999999999901</v>
      </c>
      <c r="N325" s="12">
        <v>3.5087719298245598E-2</v>
      </c>
      <c r="O325" s="12">
        <v>0.62820512820512797</v>
      </c>
      <c r="P325" s="12">
        <v>0</v>
      </c>
      <c r="Q325" s="12">
        <v>0.10416666666666601</v>
      </c>
      <c r="R325" s="14">
        <v>0.92604856512141198</v>
      </c>
      <c r="S325" s="14">
        <v>0.39171974522292902</v>
      </c>
      <c r="T325" s="14">
        <v>0.31953290870488299</v>
      </c>
      <c r="U325" s="14">
        <v>0.90764331210190996</v>
      </c>
      <c r="V325" s="14">
        <v>0.88723404255319105</v>
      </c>
      <c r="W325" s="14">
        <v>9.5541401273885294E-3</v>
      </c>
      <c r="X325" s="14"/>
      <c r="Y325" s="14">
        <v>0.91613588110403399</v>
      </c>
      <c r="Z325" s="14">
        <v>0</v>
      </c>
      <c r="AA325" s="14">
        <v>0.14331210191082799</v>
      </c>
      <c r="AB325" s="5">
        <v>0</v>
      </c>
      <c r="AC325" s="5">
        <v>1</v>
      </c>
      <c r="AD325" s="5">
        <v>0</v>
      </c>
      <c r="AE325" s="5">
        <v>2</v>
      </c>
      <c r="AF325" s="5">
        <v>2</v>
      </c>
      <c r="AG325" s="5">
        <v>0</v>
      </c>
      <c r="AH325" s="5">
        <v>0</v>
      </c>
      <c r="AI325" s="5">
        <v>2</v>
      </c>
      <c r="AJ325" s="5">
        <v>0</v>
      </c>
      <c r="AK325" s="5">
        <v>0</v>
      </c>
      <c r="AL325" s="5">
        <v>7</v>
      </c>
    </row>
    <row r="326" spans="1:38" x14ac:dyDescent="0.3">
      <c r="A326" s="3">
        <v>1986880</v>
      </c>
      <c r="B326" s="3" t="s">
        <v>3036</v>
      </c>
      <c r="C326" s="3" t="s">
        <v>3037</v>
      </c>
      <c r="D326" s="3" t="s">
        <v>971</v>
      </c>
      <c r="E326" s="10">
        <v>146</v>
      </c>
      <c r="F326" s="11" t="s">
        <v>2356</v>
      </c>
      <c r="G326" s="12" t="s">
        <v>2357</v>
      </c>
      <c r="H326" s="13">
        <v>46000</v>
      </c>
      <c r="I326" s="12">
        <v>0.35199999999999998</v>
      </c>
      <c r="J326" s="12">
        <v>8.1081081081081002E-2</v>
      </c>
      <c r="K326" s="12">
        <v>9.45945945945946E-2</v>
      </c>
      <c r="L326" s="12">
        <v>2.8999999999999901E-2</v>
      </c>
      <c r="M326" s="12">
        <v>0.48499999999999999</v>
      </c>
      <c r="N326" s="12">
        <v>-0.27722772277227697</v>
      </c>
      <c r="O326" s="12">
        <v>0.62393162393162305</v>
      </c>
      <c r="P326" s="12">
        <v>0.15909090909090901</v>
      </c>
      <c r="Q326" s="12">
        <v>0.28378378378378299</v>
      </c>
      <c r="R326" s="14">
        <v>6.6225165562913899E-2</v>
      </c>
      <c r="S326" s="14">
        <v>0.98832271762208002</v>
      </c>
      <c r="T326" s="14">
        <v>0.44373673036093397</v>
      </c>
      <c r="U326" s="14">
        <v>0.89065817409766401</v>
      </c>
      <c r="V326" s="14">
        <v>0.58191489361702098</v>
      </c>
      <c r="W326" s="14">
        <v>0.89596602972399098</v>
      </c>
      <c r="X326" s="14"/>
      <c r="Y326" s="14">
        <v>0.90764331210190996</v>
      </c>
      <c r="Z326" s="14">
        <v>0.75796178343949006</v>
      </c>
      <c r="AA326" s="14">
        <v>0.88535031847133705</v>
      </c>
      <c r="AB326" s="5">
        <v>2</v>
      </c>
      <c r="AC326" s="5">
        <v>2</v>
      </c>
      <c r="AD326" s="5">
        <v>1</v>
      </c>
      <c r="AE326" s="5">
        <v>2</v>
      </c>
      <c r="AF326" s="5">
        <v>1</v>
      </c>
      <c r="AG326" s="5">
        <v>2</v>
      </c>
      <c r="AH326" s="5">
        <v>2</v>
      </c>
      <c r="AI326" s="5">
        <v>2</v>
      </c>
      <c r="AJ326" s="5">
        <v>2</v>
      </c>
      <c r="AK326" s="5">
        <v>2</v>
      </c>
      <c r="AL326" s="5">
        <v>18</v>
      </c>
    </row>
    <row r="327" spans="1:38" x14ac:dyDescent="0.3">
      <c r="A327" s="3">
        <v>1909145</v>
      </c>
      <c r="B327" s="3" t="s">
        <v>1338</v>
      </c>
      <c r="C327" s="3" t="s">
        <v>1339</v>
      </c>
      <c r="D327" s="3" t="s">
        <v>150</v>
      </c>
      <c r="E327" s="10">
        <v>34</v>
      </c>
      <c r="F327" s="11" t="s">
        <v>1134</v>
      </c>
      <c r="G327" s="12" t="s">
        <v>1135</v>
      </c>
      <c r="H327" s="13">
        <v>70417</v>
      </c>
      <c r="I327" s="12">
        <v>2.4E-2</v>
      </c>
      <c r="J327" s="12">
        <v>7.69230769230769E-2</v>
      </c>
      <c r="K327" s="12">
        <v>0.15384615384615299</v>
      </c>
      <c r="L327" s="12">
        <v>7.0999999999999994E-2</v>
      </c>
      <c r="M327" s="12">
        <v>9.6999999999999906E-2</v>
      </c>
      <c r="N327" s="12">
        <v>-0.209302325581395</v>
      </c>
      <c r="O327" s="12">
        <v>0.38095238095237999</v>
      </c>
      <c r="P327" s="12">
        <v>0.31578947368421001</v>
      </c>
      <c r="Q327" s="12">
        <v>0.15384615384615299</v>
      </c>
      <c r="R327" s="14">
        <v>0.58940397350993301</v>
      </c>
      <c r="S327" s="14">
        <v>7.4309978768577395E-2</v>
      </c>
      <c r="T327" s="14">
        <v>0.40870488322717602</v>
      </c>
      <c r="U327" s="14">
        <v>0.96921443736730295</v>
      </c>
      <c r="V327" s="14">
        <v>0.88617021276595698</v>
      </c>
      <c r="W327" s="14">
        <v>1.0615711252653899E-3</v>
      </c>
      <c r="X327" s="14"/>
      <c r="Y327" s="14">
        <v>0.26114649681528601</v>
      </c>
      <c r="Z327" s="14">
        <v>0.94692144373673004</v>
      </c>
      <c r="AA327" s="14">
        <v>0.34925690021231398</v>
      </c>
      <c r="AB327" s="5">
        <v>1</v>
      </c>
      <c r="AC327" s="5">
        <v>0</v>
      </c>
      <c r="AD327" s="5">
        <v>1</v>
      </c>
      <c r="AE327" s="5">
        <v>2</v>
      </c>
      <c r="AF327" s="5">
        <v>2</v>
      </c>
      <c r="AG327" s="5">
        <v>0</v>
      </c>
      <c r="AH327" s="5">
        <v>2</v>
      </c>
      <c r="AI327" s="5">
        <v>0</v>
      </c>
      <c r="AJ327" s="5">
        <v>2</v>
      </c>
      <c r="AK327" s="5">
        <v>1</v>
      </c>
      <c r="AL327" s="5">
        <v>11</v>
      </c>
    </row>
    <row r="328" spans="1:38" x14ac:dyDescent="0.3">
      <c r="A328" s="3">
        <v>1944265</v>
      </c>
      <c r="B328" s="3" t="s">
        <v>2106</v>
      </c>
      <c r="C328" s="3" t="s">
        <v>2107</v>
      </c>
      <c r="D328" s="3" t="s">
        <v>508</v>
      </c>
      <c r="E328" s="10">
        <v>395</v>
      </c>
      <c r="F328" s="11" t="s">
        <v>934</v>
      </c>
      <c r="G328" s="12" t="s">
        <v>1193</v>
      </c>
      <c r="H328" s="13">
        <v>54500</v>
      </c>
      <c r="I328" s="12">
        <v>0.153</v>
      </c>
      <c r="J328" s="12">
        <v>0.11764705882352899</v>
      </c>
      <c r="K328" s="12">
        <v>1.7647058823529401E-2</v>
      </c>
      <c r="L328" s="12">
        <v>0</v>
      </c>
      <c r="M328" s="12">
        <v>0.39700000000000002</v>
      </c>
      <c r="N328" s="12">
        <v>-5.0480769230769197E-2</v>
      </c>
      <c r="O328" s="12">
        <v>0.47154471544715398</v>
      </c>
      <c r="P328" s="12">
        <v>3.9548022598869997E-2</v>
      </c>
      <c r="Q328" s="12">
        <v>0.16470588235294101</v>
      </c>
      <c r="R328" s="14">
        <v>0.205298013245033</v>
      </c>
      <c r="S328" s="14">
        <v>0.78662420382165599</v>
      </c>
      <c r="T328" s="14">
        <v>0.62738853503184699</v>
      </c>
      <c r="U328" s="14">
        <v>0.249469214437367</v>
      </c>
      <c r="V328" s="14">
        <v>0</v>
      </c>
      <c r="W328" s="14">
        <v>0.709129511677282</v>
      </c>
      <c r="X328" s="14"/>
      <c r="Y328" s="14">
        <v>0.55838641188959603</v>
      </c>
      <c r="Z328" s="14">
        <v>0.21125265392781301</v>
      </c>
      <c r="AA328" s="14">
        <v>0.41401273885350298</v>
      </c>
      <c r="AB328" s="5">
        <v>2</v>
      </c>
      <c r="AC328" s="5">
        <v>2</v>
      </c>
      <c r="AD328" s="5">
        <v>1</v>
      </c>
      <c r="AE328" s="5">
        <v>0</v>
      </c>
      <c r="AF328" s="5">
        <v>0</v>
      </c>
      <c r="AG328" s="5">
        <v>2</v>
      </c>
      <c r="AH328" s="5">
        <v>1</v>
      </c>
      <c r="AI328" s="5">
        <v>1</v>
      </c>
      <c r="AJ328" s="5">
        <v>0</v>
      </c>
      <c r="AK328" s="5">
        <v>1</v>
      </c>
      <c r="AL328" s="5">
        <v>10</v>
      </c>
    </row>
    <row r="329" spans="1:38" x14ac:dyDescent="0.3">
      <c r="A329" s="3">
        <v>1966000</v>
      </c>
      <c r="B329" s="3" t="s">
        <v>2592</v>
      </c>
      <c r="C329" s="3" t="s">
        <v>2593</v>
      </c>
      <c r="D329" s="3" t="s">
        <v>750</v>
      </c>
      <c r="E329" s="10">
        <v>63</v>
      </c>
      <c r="F329" s="11" t="s">
        <v>1229</v>
      </c>
      <c r="G329" s="12" t="s">
        <v>1230</v>
      </c>
      <c r="H329" s="13">
        <v>73750</v>
      </c>
      <c r="I329" s="12">
        <v>7.8E-2</v>
      </c>
      <c r="J329" s="12">
        <v>3.125E-2</v>
      </c>
      <c r="K329" s="12">
        <v>3.125E-2</v>
      </c>
      <c r="L329" s="12">
        <v>0</v>
      </c>
      <c r="M329" s="12">
        <v>0.625</v>
      </c>
      <c r="N329" s="12">
        <v>-0.23170731707316999</v>
      </c>
      <c r="O329" s="12">
        <v>0.40425531914893598</v>
      </c>
      <c r="P329" s="12">
        <v>0.30434782608695599</v>
      </c>
      <c r="Q329" s="12">
        <v>0.15625</v>
      </c>
      <c r="R329" s="14">
        <v>0.66556291390728395</v>
      </c>
      <c r="S329" s="14">
        <v>0.39915074309978699</v>
      </c>
      <c r="T329" s="14">
        <v>0.14861995753715401</v>
      </c>
      <c r="U329" s="14">
        <v>0.41719745222929899</v>
      </c>
      <c r="V329" s="14">
        <v>0</v>
      </c>
      <c r="W329" s="14">
        <v>0.97876857749469204</v>
      </c>
      <c r="X329" s="14"/>
      <c r="Y329" s="14">
        <v>0.31847133757961699</v>
      </c>
      <c r="Z329" s="14">
        <v>0.94373673036093397</v>
      </c>
      <c r="AA329" s="14">
        <v>0.371549893842887</v>
      </c>
      <c r="AB329" s="5">
        <v>0</v>
      </c>
      <c r="AC329" s="5">
        <v>1</v>
      </c>
      <c r="AD329" s="5">
        <v>0</v>
      </c>
      <c r="AE329" s="5">
        <v>1</v>
      </c>
      <c r="AF329" s="5">
        <v>0</v>
      </c>
      <c r="AG329" s="5">
        <v>2</v>
      </c>
      <c r="AH329" s="5">
        <v>2</v>
      </c>
      <c r="AI329" s="5">
        <v>0</v>
      </c>
      <c r="AJ329" s="5">
        <v>2</v>
      </c>
      <c r="AK329" s="5">
        <v>1</v>
      </c>
      <c r="AL329" s="5">
        <v>9</v>
      </c>
    </row>
    <row r="330" spans="1:38" x14ac:dyDescent="0.3">
      <c r="A330" s="3">
        <v>1923385</v>
      </c>
      <c r="B330" s="3" t="s">
        <v>1662</v>
      </c>
      <c r="C330" s="3" t="s">
        <v>1663</v>
      </c>
      <c r="D330" s="3" t="s">
        <v>291</v>
      </c>
      <c r="E330" s="10">
        <v>397</v>
      </c>
      <c r="F330" s="11" t="s">
        <v>809</v>
      </c>
      <c r="G330" s="12" t="s">
        <v>1583</v>
      </c>
      <c r="H330" s="13">
        <v>43750</v>
      </c>
      <c r="I330" s="12">
        <v>9.2999999999999999E-2</v>
      </c>
      <c r="J330" s="12">
        <v>0.13302752293577899</v>
      </c>
      <c r="K330" s="12">
        <v>3.2110091743119198E-2</v>
      </c>
      <c r="L330" s="12">
        <v>5.2999999999999999E-2</v>
      </c>
      <c r="M330" s="12">
        <v>0.45</v>
      </c>
      <c r="N330" s="12">
        <v>-9.1533180778032006E-2</v>
      </c>
      <c r="O330" s="12">
        <v>0.34935897435897401</v>
      </c>
      <c r="P330" s="12">
        <v>3.9647577092511002E-2</v>
      </c>
      <c r="Q330" s="12">
        <v>0.28899082568807299</v>
      </c>
      <c r="R330" s="14">
        <v>4.0838852097130202E-2</v>
      </c>
      <c r="S330" s="14">
        <v>0.48832271762208002</v>
      </c>
      <c r="T330" s="14">
        <v>0.71337579617834301</v>
      </c>
      <c r="U330" s="14">
        <v>0.44055201698513802</v>
      </c>
      <c r="V330" s="14">
        <v>0.81170212765957395</v>
      </c>
      <c r="W330" s="14">
        <v>0.84713375796178303</v>
      </c>
      <c r="X330" s="14"/>
      <c r="Y330" s="14">
        <v>0.17728237791932</v>
      </c>
      <c r="Z330" s="14">
        <v>0.21231422505307801</v>
      </c>
      <c r="AA330" s="14">
        <v>0.89808917197452198</v>
      </c>
      <c r="AB330" s="5">
        <v>2</v>
      </c>
      <c r="AC330" s="5">
        <v>1</v>
      </c>
      <c r="AD330" s="5">
        <v>2</v>
      </c>
      <c r="AE330" s="5">
        <v>1</v>
      </c>
      <c r="AF330" s="5">
        <v>2</v>
      </c>
      <c r="AG330" s="5">
        <v>2</v>
      </c>
      <c r="AH330" s="5">
        <v>2</v>
      </c>
      <c r="AI330" s="5">
        <v>0</v>
      </c>
      <c r="AJ330" s="5">
        <v>0</v>
      </c>
      <c r="AK330" s="5">
        <v>2</v>
      </c>
      <c r="AL330" s="5">
        <v>14</v>
      </c>
    </row>
    <row r="331" spans="1:38" x14ac:dyDescent="0.3">
      <c r="A331" s="3">
        <v>1964200</v>
      </c>
      <c r="B331" s="3" t="s">
        <v>2544</v>
      </c>
      <c r="C331" s="3" t="s">
        <v>2545</v>
      </c>
      <c r="D331" s="3" t="s">
        <v>726</v>
      </c>
      <c r="E331" s="10">
        <v>182</v>
      </c>
      <c r="F331" s="11" t="s">
        <v>809</v>
      </c>
      <c r="G331" s="12" t="s">
        <v>1583</v>
      </c>
      <c r="H331" s="13">
        <v>80781</v>
      </c>
      <c r="I331" s="12">
        <v>4.9000000000000002E-2</v>
      </c>
      <c r="J331" s="12">
        <v>4.85436893203883E-2</v>
      </c>
      <c r="K331" s="12">
        <v>1.94174757281553E-2</v>
      </c>
      <c r="L331" s="12">
        <v>0</v>
      </c>
      <c r="M331" s="12">
        <v>0.22</v>
      </c>
      <c r="N331" s="12">
        <v>-6.6666666666666596E-2</v>
      </c>
      <c r="O331" s="12">
        <v>0.43506493506493499</v>
      </c>
      <c r="P331" s="12">
        <v>3.73831775700934E-2</v>
      </c>
      <c r="Q331" s="12">
        <v>0.17475728155339801</v>
      </c>
      <c r="R331" s="14">
        <v>0.78697571743929295</v>
      </c>
      <c r="S331" s="14">
        <v>0.20806794055201699</v>
      </c>
      <c r="T331" s="14">
        <v>0.23036093418258999</v>
      </c>
      <c r="U331" s="14">
        <v>0.27600849256900201</v>
      </c>
      <c r="V331" s="14">
        <v>0</v>
      </c>
      <c r="W331" s="14">
        <v>5.9447983014861899E-2</v>
      </c>
      <c r="X331" s="14"/>
      <c r="Y331" s="14">
        <v>0.43099787685774898</v>
      </c>
      <c r="Z331" s="14">
        <v>0.19957537154989299</v>
      </c>
      <c r="AA331" s="14">
        <v>0.47133757961783401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1</v>
      </c>
      <c r="AI331" s="5">
        <v>1</v>
      </c>
      <c r="AJ331" s="5">
        <v>0</v>
      </c>
      <c r="AK331" s="5">
        <v>1</v>
      </c>
      <c r="AL331" s="5">
        <v>3</v>
      </c>
    </row>
    <row r="332" spans="1:38" x14ac:dyDescent="0.3">
      <c r="A332" s="3">
        <v>1933195</v>
      </c>
      <c r="B332" s="3" t="s">
        <v>1870</v>
      </c>
      <c r="C332" s="3" t="s">
        <v>1871</v>
      </c>
      <c r="D332" s="3" t="s">
        <v>391</v>
      </c>
      <c r="E332" s="10">
        <v>2796</v>
      </c>
      <c r="F332" s="11" t="s">
        <v>1233</v>
      </c>
      <c r="G332" s="12" t="s">
        <v>1234</v>
      </c>
      <c r="H332" s="13">
        <v>80357</v>
      </c>
      <c r="I332" s="12">
        <v>0.111</v>
      </c>
      <c r="J332" s="12">
        <v>0.10034602076124501</v>
      </c>
      <c r="K332" s="12">
        <v>6.0553633217993001E-2</v>
      </c>
      <c r="L332" s="12">
        <v>1.4999999999999999E-2</v>
      </c>
      <c r="M332" s="12">
        <v>0.39100000000000001</v>
      </c>
      <c r="N332" s="12">
        <v>3.3259423503325898E-2</v>
      </c>
      <c r="O332" s="12">
        <v>0.42694889003613801</v>
      </c>
      <c r="P332" s="12">
        <v>5.4590570719602903E-2</v>
      </c>
      <c r="Q332" s="12">
        <v>0.17041522491349401</v>
      </c>
      <c r="R332" s="14">
        <v>0.78145695364238399</v>
      </c>
      <c r="S332" s="14">
        <v>0.595541401273885</v>
      </c>
      <c r="T332" s="14">
        <v>0.53821656050955402</v>
      </c>
      <c r="U332" s="14">
        <v>0.74203821656050895</v>
      </c>
      <c r="V332" s="14">
        <v>0.37553191489361698</v>
      </c>
      <c r="W332" s="14">
        <v>0.68259023354564696</v>
      </c>
      <c r="X332" s="14"/>
      <c r="Y332" s="14">
        <v>0.39278131634819502</v>
      </c>
      <c r="Z332" s="14">
        <v>0.27919320594479802</v>
      </c>
      <c r="AA332" s="14">
        <v>0.44585987261146498</v>
      </c>
      <c r="AB332" s="5">
        <v>0</v>
      </c>
      <c r="AC332" s="5">
        <v>1</v>
      </c>
      <c r="AD332" s="5">
        <v>1</v>
      </c>
      <c r="AE332" s="5">
        <v>2</v>
      </c>
      <c r="AF332" s="5">
        <v>1</v>
      </c>
      <c r="AG332" s="5">
        <v>2</v>
      </c>
      <c r="AH332" s="5">
        <v>0</v>
      </c>
      <c r="AI332" s="5">
        <v>1</v>
      </c>
      <c r="AJ332" s="5">
        <v>0</v>
      </c>
      <c r="AK332" s="5">
        <v>1</v>
      </c>
      <c r="AL332" s="5">
        <v>9</v>
      </c>
    </row>
    <row r="333" spans="1:38" x14ac:dyDescent="0.3">
      <c r="A333" s="3">
        <v>1960825</v>
      </c>
      <c r="B333" s="3" t="s">
        <v>2480</v>
      </c>
      <c r="C333" s="3" t="s">
        <v>2481</v>
      </c>
      <c r="D333" s="3" t="s">
        <v>694</v>
      </c>
      <c r="E333" s="10">
        <v>96</v>
      </c>
      <c r="F333" s="11" t="s">
        <v>1706</v>
      </c>
      <c r="G333" s="12" t="s">
        <v>1707</v>
      </c>
      <c r="H333" s="13" t="s">
        <v>3083</v>
      </c>
      <c r="I333" s="12">
        <v>0.14000000000000001</v>
      </c>
      <c r="J333" s="12">
        <v>8.3333333333333301E-2</v>
      </c>
      <c r="K333" s="12">
        <v>0.125</v>
      </c>
      <c r="L333" s="12">
        <v>0</v>
      </c>
      <c r="M333" s="12">
        <v>0.63300000000000001</v>
      </c>
      <c r="N333" s="12">
        <v>-0.79617834394904397</v>
      </c>
      <c r="O333" s="12">
        <v>0.797752808988764</v>
      </c>
      <c r="P333" s="12">
        <v>0.28358208955223801</v>
      </c>
      <c r="Q333" s="12">
        <v>0.20833333333333301</v>
      </c>
      <c r="R333" s="14">
        <v>0</v>
      </c>
      <c r="S333" s="14">
        <v>0.73354564755838603</v>
      </c>
      <c r="T333" s="14">
        <v>0.45329087048832201</v>
      </c>
      <c r="U333" s="14">
        <v>0.94585987261146498</v>
      </c>
      <c r="V333" s="14">
        <v>0</v>
      </c>
      <c r="W333" s="14">
        <v>0.98195329087048799</v>
      </c>
      <c r="X333" s="14"/>
      <c r="Y333" s="14">
        <v>0.99044585987261102</v>
      </c>
      <c r="Z333" s="14">
        <v>0.93842887473460701</v>
      </c>
      <c r="AA333" s="14">
        <v>0.63694267515923497</v>
      </c>
      <c r="AB333" s="5">
        <v>2</v>
      </c>
      <c r="AC333" s="5">
        <v>2</v>
      </c>
      <c r="AD333" s="5">
        <v>1</v>
      </c>
      <c r="AE333" s="5">
        <v>2</v>
      </c>
      <c r="AF333" s="5">
        <v>0</v>
      </c>
      <c r="AG333" s="5">
        <v>2</v>
      </c>
      <c r="AH333" s="5">
        <v>2</v>
      </c>
      <c r="AI333" s="5">
        <v>2</v>
      </c>
      <c r="AJ333" s="5">
        <v>2</v>
      </c>
      <c r="AK333" s="5">
        <v>1</v>
      </c>
      <c r="AL333" s="5">
        <v>16</v>
      </c>
    </row>
    <row r="334" spans="1:38" x14ac:dyDescent="0.3">
      <c r="A334" s="3">
        <v>1977565</v>
      </c>
      <c r="B334" s="3" t="s">
        <v>2842</v>
      </c>
      <c r="C334" s="3" t="s">
        <v>2843</v>
      </c>
      <c r="D334" s="3" t="s">
        <v>875</v>
      </c>
      <c r="E334" s="10">
        <v>51</v>
      </c>
      <c r="F334" s="11" t="s">
        <v>895</v>
      </c>
      <c r="G334" s="12" t="s">
        <v>1034</v>
      </c>
      <c r="H334" s="13">
        <v>55000</v>
      </c>
      <c r="I334" s="12">
        <v>4.3999999999999997E-2</v>
      </c>
      <c r="J334" s="12">
        <v>0.214285714285714</v>
      </c>
      <c r="K334" s="12">
        <v>0.214285714285714</v>
      </c>
      <c r="L334" s="12">
        <v>0.222</v>
      </c>
      <c r="M334" s="12">
        <v>0.33299999999999902</v>
      </c>
      <c r="N334" s="12">
        <v>-0.13559322033898299</v>
      </c>
      <c r="O334" s="12">
        <v>0.55555555555555503</v>
      </c>
      <c r="P334" s="12">
        <v>0.36363636363636298</v>
      </c>
      <c r="Q334" s="12">
        <v>7.1428571428571397E-2</v>
      </c>
      <c r="R334" s="14">
        <v>0.21523178807946999</v>
      </c>
      <c r="S334" s="14">
        <v>0.17409766454352399</v>
      </c>
      <c r="T334" s="14">
        <v>0.92250530785562601</v>
      </c>
      <c r="U334" s="14">
        <v>0.99044585987261102</v>
      </c>
      <c r="V334" s="14">
        <v>0.99255319148936105</v>
      </c>
      <c r="W334" s="14">
        <v>0.40658174097664501</v>
      </c>
      <c r="X334" s="14"/>
      <c r="Y334" s="14">
        <v>0.78662420382165599</v>
      </c>
      <c r="Z334" s="14">
        <v>0.96709129511677205</v>
      </c>
      <c r="AA334" s="14">
        <v>7.1125265392781301E-2</v>
      </c>
      <c r="AB334" s="5">
        <v>2</v>
      </c>
      <c r="AC334" s="5">
        <v>0</v>
      </c>
      <c r="AD334" s="5">
        <v>2</v>
      </c>
      <c r="AE334" s="5">
        <v>2</v>
      </c>
      <c r="AF334" s="5">
        <v>2</v>
      </c>
      <c r="AG334" s="5">
        <v>1</v>
      </c>
      <c r="AH334" s="5">
        <v>2</v>
      </c>
      <c r="AI334" s="5">
        <v>2</v>
      </c>
      <c r="AJ334" s="5">
        <v>2</v>
      </c>
      <c r="AK334" s="5">
        <v>0</v>
      </c>
      <c r="AL334" s="5">
        <v>15</v>
      </c>
    </row>
    <row r="335" spans="1:38" x14ac:dyDescent="0.3">
      <c r="A335" s="3">
        <v>1953895</v>
      </c>
      <c r="B335" s="3" t="s">
        <v>2332</v>
      </c>
      <c r="C335" s="3" t="s">
        <v>2333</v>
      </c>
      <c r="D335" s="3" t="s">
        <v>621</v>
      </c>
      <c r="E335" s="10">
        <v>168</v>
      </c>
      <c r="F335" s="11" t="s">
        <v>934</v>
      </c>
      <c r="G335" s="12" t="s">
        <v>1193</v>
      </c>
      <c r="H335" s="13">
        <v>80250</v>
      </c>
      <c r="I335" s="12">
        <v>0.114</v>
      </c>
      <c r="J335" s="12">
        <v>0.08</v>
      </c>
      <c r="K335" s="12">
        <v>0</v>
      </c>
      <c r="L335" s="12">
        <v>4.9000000000000002E-2</v>
      </c>
      <c r="M335" s="12">
        <v>0.40399999999999903</v>
      </c>
      <c r="N335" s="12">
        <v>-5.9171597633135998E-3</v>
      </c>
      <c r="O335" s="12">
        <v>0.47058823529411697</v>
      </c>
      <c r="P335" s="12">
        <v>0.127906976744186</v>
      </c>
      <c r="Q335" s="12">
        <v>0.12</v>
      </c>
      <c r="R335" s="14">
        <v>0.77924944812361996</v>
      </c>
      <c r="S335" s="14">
        <v>0.60934182590233499</v>
      </c>
      <c r="T335" s="14">
        <v>0.43099787685774898</v>
      </c>
      <c r="U335" s="14">
        <v>0</v>
      </c>
      <c r="V335" s="14">
        <v>0.77978723404255301</v>
      </c>
      <c r="W335" s="14">
        <v>0.73036093418258996</v>
      </c>
      <c r="X335" s="14"/>
      <c r="Y335" s="14">
        <v>0.55626326963906503</v>
      </c>
      <c r="Z335" s="14">
        <v>0.64649681528662395</v>
      </c>
      <c r="AA335" s="14">
        <v>0.19532908704883201</v>
      </c>
      <c r="AB335" s="5">
        <v>0</v>
      </c>
      <c r="AC335" s="5">
        <v>1</v>
      </c>
      <c r="AD335" s="5">
        <v>1</v>
      </c>
      <c r="AE335" s="5">
        <v>0</v>
      </c>
      <c r="AF335" s="5">
        <v>2</v>
      </c>
      <c r="AG335" s="5">
        <v>2</v>
      </c>
      <c r="AH335" s="5">
        <v>1</v>
      </c>
      <c r="AI335" s="5">
        <v>1</v>
      </c>
      <c r="AJ335" s="5">
        <v>1</v>
      </c>
      <c r="AK335" s="5">
        <v>0</v>
      </c>
      <c r="AL335" s="5">
        <v>9</v>
      </c>
    </row>
    <row r="336" spans="1:38" x14ac:dyDescent="0.3">
      <c r="A336" s="3">
        <v>1963750</v>
      </c>
      <c r="B336" s="3" t="s">
        <v>2530</v>
      </c>
      <c r="C336" s="3" t="s">
        <v>2531</v>
      </c>
      <c r="D336" s="3" t="s">
        <v>719</v>
      </c>
      <c r="E336" s="10">
        <v>1676</v>
      </c>
      <c r="F336" s="11" t="s">
        <v>567</v>
      </c>
      <c r="G336" s="12" t="s">
        <v>1355</v>
      </c>
      <c r="H336" s="13">
        <v>67614</v>
      </c>
      <c r="I336" s="12">
        <v>4.0999999999999898E-2</v>
      </c>
      <c r="J336" s="12">
        <v>0.14160401002506201</v>
      </c>
      <c r="K336" s="12">
        <v>6.2656641604009994E-2</v>
      </c>
      <c r="L336" s="12">
        <v>2.1000000000000001E-2</v>
      </c>
      <c r="M336" s="12">
        <v>0.33399999999999902</v>
      </c>
      <c r="N336" s="12">
        <v>-1.0625737898465101E-2</v>
      </c>
      <c r="O336" s="12">
        <v>0.458268933539412</v>
      </c>
      <c r="P336" s="12">
        <v>3.9711191335739998E-2</v>
      </c>
      <c r="Q336" s="12">
        <v>0.203007518796992</v>
      </c>
      <c r="R336" s="14">
        <v>0.53090507726269298</v>
      </c>
      <c r="S336" s="14">
        <v>0.15817409766454299</v>
      </c>
      <c r="T336" s="14">
        <v>0.74628450106157096</v>
      </c>
      <c r="U336" s="14">
        <v>0.75477707006369399</v>
      </c>
      <c r="V336" s="14">
        <v>0.47127659574468</v>
      </c>
      <c r="W336" s="14">
        <v>0.41719745222929899</v>
      </c>
      <c r="X336" s="14"/>
      <c r="Y336" s="14">
        <v>0.50424628450106102</v>
      </c>
      <c r="Z336" s="14">
        <v>0.21337579617834301</v>
      </c>
      <c r="AA336" s="14">
        <v>0.60509554140127297</v>
      </c>
      <c r="AB336" s="5">
        <v>1</v>
      </c>
      <c r="AC336" s="5">
        <v>0</v>
      </c>
      <c r="AD336" s="5">
        <v>2</v>
      </c>
      <c r="AE336" s="5">
        <v>2</v>
      </c>
      <c r="AF336" s="5">
        <v>1</v>
      </c>
      <c r="AG336" s="5">
        <v>1</v>
      </c>
      <c r="AH336" s="5">
        <v>1</v>
      </c>
      <c r="AI336" s="5">
        <v>1</v>
      </c>
      <c r="AJ336" s="5">
        <v>0</v>
      </c>
      <c r="AK336" s="5">
        <v>1</v>
      </c>
      <c r="AL336" s="5">
        <v>10</v>
      </c>
    </row>
    <row r="337" spans="1:38" x14ac:dyDescent="0.3">
      <c r="A337" s="3">
        <v>1975000</v>
      </c>
      <c r="B337" s="3" t="s">
        <v>2790</v>
      </c>
      <c r="C337" s="3" t="s">
        <v>2791</v>
      </c>
      <c r="D337" s="3" t="s">
        <v>849</v>
      </c>
      <c r="E337" s="10">
        <v>678</v>
      </c>
      <c r="F337" s="11" t="s">
        <v>1474</v>
      </c>
      <c r="G337" s="12" t="s">
        <v>1475</v>
      </c>
      <c r="H337" s="13">
        <v>66667</v>
      </c>
      <c r="I337" s="12">
        <v>9.4E-2</v>
      </c>
      <c r="J337" s="12">
        <v>7.7235772357723498E-2</v>
      </c>
      <c r="K337" s="12">
        <v>2.8455284552845499E-2</v>
      </c>
      <c r="L337" s="12">
        <v>2.3E-2</v>
      </c>
      <c r="M337" s="12">
        <v>0.45399999999999902</v>
      </c>
      <c r="N337" s="12">
        <v>-1.5965166908563099E-2</v>
      </c>
      <c r="O337" s="12">
        <v>0.30679156908665101</v>
      </c>
      <c r="P337" s="12">
        <v>8.8888888888888795E-2</v>
      </c>
      <c r="Q337" s="12">
        <v>0.19512195121951201</v>
      </c>
      <c r="R337" s="14">
        <v>0.51545253863134599</v>
      </c>
      <c r="S337" s="14">
        <v>0.49787685774946899</v>
      </c>
      <c r="T337" s="14">
        <v>0.41507430997876799</v>
      </c>
      <c r="U337" s="14">
        <v>0.38535031847133699</v>
      </c>
      <c r="V337" s="14">
        <v>0.49680851063829701</v>
      </c>
      <c r="W337" s="14">
        <v>0.85244161358810999</v>
      </c>
      <c r="X337" s="14"/>
      <c r="Y337" s="14">
        <v>0.112526539278131</v>
      </c>
      <c r="Z337" s="14">
        <v>0.45753715498938402</v>
      </c>
      <c r="AA337" s="14">
        <v>0.56687898089171895</v>
      </c>
      <c r="AB337" s="5">
        <v>1</v>
      </c>
      <c r="AC337" s="5">
        <v>1</v>
      </c>
      <c r="AD337" s="5">
        <v>1</v>
      </c>
      <c r="AE337" s="5">
        <v>1</v>
      </c>
      <c r="AF337" s="5">
        <v>1</v>
      </c>
      <c r="AG337" s="5">
        <v>2</v>
      </c>
      <c r="AH337" s="5">
        <v>1</v>
      </c>
      <c r="AI337" s="5">
        <v>0</v>
      </c>
      <c r="AJ337" s="5">
        <v>1</v>
      </c>
      <c r="AK337" s="5">
        <v>1</v>
      </c>
      <c r="AL337" s="5">
        <v>10</v>
      </c>
    </row>
    <row r="338" spans="1:38" x14ac:dyDescent="0.3">
      <c r="A338" s="3">
        <v>1939135</v>
      </c>
      <c r="B338" s="3" t="s">
        <v>1988</v>
      </c>
      <c r="C338" s="3" t="s">
        <v>1989</v>
      </c>
      <c r="D338" s="3" t="s">
        <v>450</v>
      </c>
      <c r="E338" s="10">
        <v>37</v>
      </c>
      <c r="F338" s="11" t="s">
        <v>1362</v>
      </c>
      <c r="G338" s="12" t="s">
        <v>1363</v>
      </c>
      <c r="H338" s="13" t="s">
        <v>3083</v>
      </c>
      <c r="I338" s="12">
        <v>0</v>
      </c>
      <c r="J338" s="12">
        <v>0</v>
      </c>
      <c r="K338" s="12">
        <v>0.15384615384615299</v>
      </c>
      <c r="L338" s="12">
        <v>0</v>
      </c>
      <c r="M338" s="12">
        <v>0.56000000000000005</v>
      </c>
      <c r="N338" s="12">
        <v>-0.36206896551724099</v>
      </c>
      <c r="O338" s="12">
        <v>0.7</v>
      </c>
      <c r="P338" s="12">
        <v>0</v>
      </c>
      <c r="Q338" s="12">
        <v>0</v>
      </c>
      <c r="R338" s="14">
        <v>0</v>
      </c>
      <c r="S338" s="14">
        <v>0</v>
      </c>
      <c r="T338" s="14">
        <v>0</v>
      </c>
      <c r="U338" s="14">
        <v>0.96921443736730295</v>
      </c>
      <c r="V338" s="14">
        <v>0</v>
      </c>
      <c r="W338" s="14">
        <v>0.95329087048832195</v>
      </c>
      <c r="X338" s="14"/>
      <c r="Y338" s="14">
        <v>0.96390658174097599</v>
      </c>
      <c r="Z338" s="14">
        <v>0</v>
      </c>
      <c r="AA338" s="14">
        <v>0</v>
      </c>
      <c r="AB338" s="5">
        <v>2</v>
      </c>
      <c r="AC338" s="5">
        <v>0</v>
      </c>
      <c r="AD338" s="5">
        <v>0</v>
      </c>
      <c r="AE338" s="5">
        <v>2</v>
      </c>
      <c r="AF338" s="5">
        <v>0</v>
      </c>
      <c r="AG338" s="5">
        <v>2</v>
      </c>
      <c r="AH338" s="5">
        <v>2</v>
      </c>
      <c r="AI338" s="5">
        <v>2</v>
      </c>
      <c r="AJ338" s="5">
        <v>0</v>
      </c>
      <c r="AK338" s="5">
        <v>0</v>
      </c>
      <c r="AL338" s="5">
        <v>10</v>
      </c>
    </row>
    <row r="339" spans="1:38" x14ac:dyDescent="0.3">
      <c r="A339" s="3">
        <v>1930000</v>
      </c>
      <c r="B339" s="3" t="s">
        <v>1798</v>
      </c>
      <c r="C339" s="3" t="s">
        <v>1799</v>
      </c>
      <c r="D339" s="3" t="s">
        <v>355</v>
      </c>
      <c r="E339" s="10">
        <v>344</v>
      </c>
      <c r="F339" s="11" t="s">
        <v>116</v>
      </c>
      <c r="G339" s="12" t="s">
        <v>1166</v>
      </c>
      <c r="H339" s="13">
        <v>60313</v>
      </c>
      <c r="I339" s="12">
        <v>0.19899999999999901</v>
      </c>
      <c r="J339" s="12">
        <v>0.145299145299145</v>
      </c>
      <c r="K339" s="12">
        <v>2.5641025641025599E-2</v>
      </c>
      <c r="L339" s="12">
        <v>7.5999999999999998E-2</v>
      </c>
      <c r="M339" s="12">
        <v>0.34399999999999997</v>
      </c>
      <c r="N339" s="12">
        <v>-7.2776280323450099E-2</v>
      </c>
      <c r="O339" s="12">
        <v>0.59512195121951195</v>
      </c>
      <c r="P339" s="12">
        <v>6.4000000000000001E-2</v>
      </c>
      <c r="Q339" s="12">
        <v>0.24786324786324701</v>
      </c>
      <c r="R339" s="14">
        <v>0.338852097130242</v>
      </c>
      <c r="S339" s="14">
        <v>0.88322717622080604</v>
      </c>
      <c r="T339" s="14">
        <v>0.76433121019108197</v>
      </c>
      <c r="U339" s="14">
        <v>0.353503184713375</v>
      </c>
      <c r="V339" s="14">
        <v>0.89787234042553099</v>
      </c>
      <c r="W339" s="14">
        <v>0.46284501061571098</v>
      </c>
      <c r="X339" s="14"/>
      <c r="Y339" s="14">
        <v>0.86942675159235605</v>
      </c>
      <c r="Z339" s="14">
        <v>0.33545647558386399</v>
      </c>
      <c r="AA339" s="14">
        <v>0.79830148619957497</v>
      </c>
      <c r="AB339" s="5">
        <v>1</v>
      </c>
      <c r="AC339" s="5">
        <v>2</v>
      </c>
      <c r="AD339" s="5">
        <v>2</v>
      </c>
      <c r="AE339" s="5">
        <v>1</v>
      </c>
      <c r="AF339" s="5">
        <v>2</v>
      </c>
      <c r="AG339" s="5">
        <v>1</v>
      </c>
      <c r="AH339" s="5">
        <v>1</v>
      </c>
      <c r="AI339" s="5">
        <v>2</v>
      </c>
      <c r="AJ339" s="5">
        <v>1</v>
      </c>
      <c r="AK339" s="5">
        <v>2</v>
      </c>
      <c r="AL339" s="5">
        <v>15</v>
      </c>
    </row>
    <row r="340" spans="1:38" x14ac:dyDescent="0.3">
      <c r="A340" s="3">
        <v>1927255</v>
      </c>
      <c r="B340" s="3" t="s">
        <v>1747</v>
      </c>
      <c r="C340" s="3" t="s">
        <v>1748</v>
      </c>
      <c r="D340" s="3" t="s">
        <v>331</v>
      </c>
      <c r="E340" s="10">
        <v>97</v>
      </c>
      <c r="F340" s="11" t="s">
        <v>1053</v>
      </c>
      <c r="G340" s="12" t="s">
        <v>1054</v>
      </c>
      <c r="H340" s="13">
        <v>52500</v>
      </c>
      <c r="I340" s="12">
        <v>0.11</v>
      </c>
      <c r="J340" s="12">
        <v>0.125</v>
      </c>
      <c r="K340" s="12">
        <v>0.05</v>
      </c>
      <c r="L340" s="12">
        <v>0</v>
      </c>
      <c r="M340" s="12">
        <v>0.60799999999999998</v>
      </c>
      <c r="N340" s="12">
        <v>-0.23015873015873001</v>
      </c>
      <c r="O340" s="12">
        <v>0.45901639344262202</v>
      </c>
      <c r="P340" s="12">
        <v>0.2</v>
      </c>
      <c r="Q340" s="12">
        <v>0.3</v>
      </c>
      <c r="R340" s="14">
        <v>0.16666666666666599</v>
      </c>
      <c r="S340" s="14">
        <v>0.59235668789808904</v>
      </c>
      <c r="T340" s="14">
        <v>0.66560509554140102</v>
      </c>
      <c r="U340" s="14">
        <v>0.65074309978768496</v>
      </c>
      <c r="V340" s="14">
        <v>0</v>
      </c>
      <c r="W340" s="14">
        <v>0.97346072186836496</v>
      </c>
      <c r="X340" s="14"/>
      <c r="Y340" s="14">
        <v>0.50849256900212303</v>
      </c>
      <c r="Z340" s="14">
        <v>0.84182590233545596</v>
      </c>
      <c r="AA340" s="14">
        <v>0.920382165605095</v>
      </c>
      <c r="AB340" s="5">
        <v>2</v>
      </c>
      <c r="AC340" s="5">
        <v>1</v>
      </c>
      <c r="AD340" s="5">
        <v>1</v>
      </c>
      <c r="AE340" s="5">
        <v>1</v>
      </c>
      <c r="AF340" s="5">
        <v>0</v>
      </c>
      <c r="AG340" s="5">
        <v>2</v>
      </c>
      <c r="AH340" s="5">
        <v>2</v>
      </c>
      <c r="AI340" s="5">
        <v>1</v>
      </c>
      <c r="AJ340" s="5">
        <v>2</v>
      </c>
      <c r="AK340" s="5">
        <v>2</v>
      </c>
      <c r="AL340" s="5">
        <v>14</v>
      </c>
    </row>
    <row r="341" spans="1:38" x14ac:dyDescent="0.3">
      <c r="A341" s="3">
        <v>1960780</v>
      </c>
      <c r="B341" s="3" t="s">
        <v>2478</v>
      </c>
      <c r="C341" s="3" t="s">
        <v>2479</v>
      </c>
      <c r="D341" s="3" t="s">
        <v>693</v>
      </c>
      <c r="E341" s="10">
        <v>92</v>
      </c>
      <c r="F341" s="11" t="s">
        <v>721</v>
      </c>
      <c r="G341" s="12" t="s">
        <v>1043</v>
      </c>
      <c r="H341" s="13">
        <v>100625</v>
      </c>
      <c r="I341" s="12">
        <v>0</v>
      </c>
      <c r="J341" s="12">
        <v>0</v>
      </c>
      <c r="K341" s="12">
        <v>6.4516129032257993E-2</v>
      </c>
      <c r="L341" s="12">
        <v>3.5000000000000003E-2</v>
      </c>
      <c r="M341" s="12">
        <v>0.16200000000000001</v>
      </c>
      <c r="N341" s="12">
        <v>-0.106796116504854</v>
      </c>
      <c r="O341" s="12">
        <v>0.35</v>
      </c>
      <c r="P341" s="12">
        <v>0</v>
      </c>
      <c r="Q341" s="12">
        <v>0</v>
      </c>
      <c r="R341" s="14">
        <v>0.93046357615894004</v>
      </c>
      <c r="S341" s="14">
        <v>0</v>
      </c>
      <c r="T341" s="14">
        <v>0</v>
      </c>
      <c r="U341" s="14">
        <v>0.76963906581740904</v>
      </c>
      <c r="V341" s="14">
        <v>0.65</v>
      </c>
      <c r="W341" s="14">
        <v>8.4925690021231404E-3</v>
      </c>
      <c r="X341" s="14"/>
      <c r="Y341" s="14">
        <v>0.178343949044585</v>
      </c>
      <c r="Z341" s="14">
        <v>0</v>
      </c>
      <c r="AA341" s="14">
        <v>0</v>
      </c>
      <c r="AB341" s="5">
        <v>0</v>
      </c>
      <c r="AC341" s="5">
        <v>0</v>
      </c>
      <c r="AD341" s="5">
        <v>0</v>
      </c>
      <c r="AE341" s="5">
        <v>2</v>
      </c>
      <c r="AF341" s="5">
        <v>1</v>
      </c>
      <c r="AG341" s="5">
        <v>0</v>
      </c>
      <c r="AH341" s="5">
        <v>2</v>
      </c>
      <c r="AI341" s="5">
        <v>0</v>
      </c>
      <c r="AJ341" s="5">
        <v>0</v>
      </c>
      <c r="AK341" s="5">
        <v>0</v>
      </c>
      <c r="AL341" s="5">
        <v>5</v>
      </c>
    </row>
    <row r="342" spans="1:38" x14ac:dyDescent="0.3">
      <c r="A342" s="3">
        <v>1919495</v>
      </c>
      <c r="B342" s="3" t="s">
        <v>1579</v>
      </c>
      <c r="C342" s="3" t="s">
        <v>1580</v>
      </c>
      <c r="D342" s="3" t="s">
        <v>254</v>
      </c>
      <c r="E342" s="10">
        <v>249</v>
      </c>
      <c r="F342" s="11" t="s">
        <v>1334</v>
      </c>
      <c r="G342" s="12" t="s">
        <v>1335</v>
      </c>
      <c r="H342" s="13">
        <v>83125</v>
      </c>
      <c r="I342" s="12">
        <v>3.5999999999999997E-2</v>
      </c>
      <c r="J342" s="12">
        <v>0.14093959731543601</v>
      </c>
      <c r="K342" s="12">
        <v>4.6979865771811999E-2</v>
      </c>
      <c r="L342" s="12">
        <v>6.9999999999999897E-3</v>
      </c>
      <c r="M342" s="12">
        <v>0.33799999999999902</v>
      </c>
      <c r="N342" s="12">
        <v>-0.10752688172043</v>
      </c>
      <c r="O342" s="12">
        <v>0.745</v>
      </c>
      <c r="P342" s="12">
        <v>0</v>
      </c>
      <c r="Q342" s="12">
        <v>0.12080536912751599</v>
      </c>
      <c r="R342" s="14">
        <v>0.814569536423841</v>
      </c>
      <c r="S342" s="14">
        <v>0.13057324840764301</v>
      </c>
      <c r="T342" s="14">
        <v>0.74522292993630501</v>
      </c>
      <c r="U342" s="14">
        <v>0.61677282377919296</v>
      </c>
      <c r="V342" s="14">
        <v>0.25957446808510598</v>
      </c>
      <c r="W342" s="14">
        <v>0.436305732484076</v>
      </c>
      <c r="X342" s="14"/>
      <c r="Y342" s="14">
        <v>0.98089171974522205</v>
      </c>
      <c r="Z342" s="14">
        <v>0</v>
      </c>
      <c r="AA342" s="14">
        <v>0.19851380042462799</v>
      </c>
      <c r="AB342" s="5">
        <v>0</v>
      </c>
      <c r="AC342" s="5">
        <v>0</v>
      </c>
      <c r="AD342" s="5">
        <v>2</v>
      </c>
      <c r="AE342" s="5">
        <v>1</v>
      </c>
      <c r="AF342" s="5">
        <v>0</v>
      </c>
      <c r="AG342" s="5">
        <v>1</v>
      </c>
      <c r="AH342" s="5">
        <v>2</v>
      </c>
      <c r="AI342" s="5">
        <v>2</v>
      </c>
      <c r="AJ342" s="5">
        <v>0</v>
      </c>
      <c r="AK342" s="5">
        <v>0</v>
      </c>
      <c r="AL342" s="5">
        <v>8</v>
      </c>
    </row>
    <row r="343" spans="1:38" x14ac:dyDescent="0.3">
      <c r="A343" s="3">
        <v>1965640</v>
      </c>
      <c r="B343" s="3" t="s">
        <v>2580</v>
      </c>
      <c r="C343" s="3" t="s">
        <v>2581</v>
      </c>
      <c r="D343" s="3" t="s">
        <v>744</v>
      </c>
      <c r="E343" s="10">
        <v>189</v>
      </c>
      <c r="F343" s="11" t="s">
        <v>347</v>
      </c>
      <c r="G343" s="12" t="s">
        <v>1742</v>
      </c>
      <c r="H343" s="13">
        <v>46500</v>
      </c>
      <c r="I343" s="12">
        <v>6.8000000000000005E-2</v>
      </c>
      <c r="J343" s="12">
        <v>0.36842105263157798</v>
      </c>
      <c r="K343" s="12">
        <v>5.2631578947368397E-2</v>
      </c>
      <c r="L343" s="12">
        <v>6.4000000000000001E-2</v>
      </c>
      <c r="M343" s="12">
        <v>0.43</v>
      </c>
      <c r="N343" s="12">
        <v>0.125</v>
      </c>
      <c r="O343" s="12">
        <v>0.54304635761589404</v>
      </c>
      <c r="P343" s="12">
        <v>1.2987012987012899E-2</v>
      </c>
      <c r="Q343" s="12">
        <v>0.355263157894736</v>
      </c>
      <c r="R343" s="14">
        <v>7.0640176600441501E-2</v>
      </c>
      <c r="S343" s="14">
        <v>0.33014861995753703</v>
      </c>
      <c r="T343" s="14">
        <v>0.99044585987261102</v>
      </c>
      <c r="U343" s="14">
        <v>0.67303609341825898</v>
      </c>
      <c r="V343" s="14">
        <v>0.86702127659574402</v>
      </c>
      <c r="W343" s="14">
        <v>0.78980891719745205</v>
      </c>
      <c r="X343" s="14"/>
      <c r="Y343" s="14">
        <v>0.75796178343949006</v>
      </c>
      <c r="Z343" s="14">
        <v>0.121019108280254</v>
      </c>
      <c r="AA343" s="14">
        <v>0.97452229299363002</v>
      </c>
      <c r="AB343" s="5">
        <v>2</v>
      </c>
      <c r="AC343" s="5">
        <v>1</v>
      </c>
      <c r="AD343" s="5">
        <v>2</v>
      </c>
      <c r="AE343" s="5">
        <v>2</v>
      </c>
      <c r="AF343" s="5">
        <v>2</v>
      </c>
      <c r="AG343" s="5">
        <v>2</v>
      </c>
      <c r="AH343" s="5">
        <v>0</v>
      </c>
      <c r="AI343" s="5">
        <v>2</v>
      </c>
      <c r="AJ343" s="5">
        <v>0</v>
      </c>
      <c r="AK343" s="5">
        <v>2</v>
      </c>
      <c r="AL343" s="5">
        <v>15</v>
      </c>
    </row>
    <row r="344" spans="1:38" x14ac:dyDescent="0.3">
      <c r="A344" s="3">
        <v>1908155</v>
      </c>
      <c r="B344" s="3" t="s">
        <v>1315</v>
      </c>
      <c r="C344" s="3" t="s">
        <v>1316</v>
      </c>
      <c r="D344" s="3" t="s">
        <v>140</v>
      </c>
      <c r="E344" s="10">
        <v>341</v>
      </c>
      <c r="F344" s="11" t="s">
        <v>1181</v>
      </c>
      <c r="G344" s="12" t="s">
        <v>1182</v>
      </c>
      <c r="H344" s="13">
        <v>61250</v>
      </c>
      <c r="I344" s="12">
        <v>0.13</v>
      </c>
      <c r="J344" s="12">
        <v>0.13380281690140799</v>
      </c>
      <c r="K344" s="12">
        <v>5.6338028169014003E-2</v>
      </c>
      <c r="L344" s="12">
        <v>3.5999999999999997E-2</v>
      </c>
      <c r="M344" s="12">
        <v>0.28599999999999998</v>
      </c>
      <c r="N344" s="12">
        <v>0.103559870550161</v>
      </c>
      <c r="O344" s="12">
        <v>0.56923076923076898</v>
      </c>
      <c r="P344" s="12">
        <v>3.4013605442176797E-2</v>
      </c>
      <c r="Q344" s="12">
        <v>0.25352112676056299</v>
      </c>
      <c r="R344" s="14">
        <v>0.36865342163355402</v>
      </c>
      <c r="S344" s="14">
        <v>0.69214437367303605</v>
      </c>
      <c r="T344" s="14">
        <v>0.71974522292993603</v>
      </c>
      <c r="U344" s="14">
        <v>0.70063694267515897</v>
      </c>
      <c r="V344" s="14">
        <v>0.66595744680850999</v>
      </c>
      <c r="W344" s="14">
        <v>0.21443736730360899</v>
      </c>
      <c r="X344" s="14"/>
      <c r="Y344" s="14">
        <v>0.822717622080679</v>
      </c>
      <c r="Z344" s="14">
        <v>0.18046709129511601</v>
      </c>
      <c r="AA344" s="14">
        <v>0.81210191082802496</v>
      </c>
      <c r="AB344" s="5">
        <v>1</v>
      </c>
      <c r="AC344" s="5">
        <v>2</v>
      </c>
      <c r="AD344" s="5">
        <v>2</v>
      </c>
      <c r="AE344" s="5">
        <v>2</v>
      </c>
      <c r="AF344" s="5">
        <v>1</v>
      </c>
      <c r="AG344" s="5">
        <v>0</v>
      </c>
      <c r="AH344" s="5">
        <v>0</v>
      </c>
      <c r="AI344" s="5">
        <v>2</v>
      </c>
      <c r="AJ344" s="5">
        <v>0</v>
      </c>
      <c r="AK344" s="5">
        <v>2</v>
      </c>
      <c r="AL344" s="5">
        <v>12</v>
      </c>
    </row>
    <row r="345" spans="1:38" x14ac:dyDescent="0.3">
      <c r="A345" s="3">
        <v>1965235</v>
      </c>
      <c r="B345" s="3" t="s">
        <v>2566</v>
      </c>
      <c r="C345" s="3" t="s">
        <v>2567</v>
      </c>
      <c r="D345" s="3" t="s">
        <v>737</v>
      </c>
      <c r="E345" s="10">
        <v>570</v>
      </c>
      <c r="F345" s="11" t="s">
        <v>1181</v>
      </c>
      <c r="G345" s="12" t="s">
        <v>1182</v>
      </c>
      <c r="H345" s="13">
        <v>75000</v>
      </c>
      <c r="I345" s="12">
        <v>0.127</v>
      </c>
      <c r="J345" s="12">
        <v>4.1958041958041897E-2</v>
      </c>
      <c r="K345" s="12">
        <v>3.8461538461538401E-2</v>
      </c>
      <c r="L345" s="12">
        <v>2.5000000000000001E-2</v>
      </c>
      <c r="M345" s="12">
        <v>0.34299999999999897</v>
      </c>
      <c r="N345" s="12">
        <v>2.8880866425992701E-2</v>
      </c>
      <c r="O345" s="12">
        <v>0.53252032520325199</v>
      </c>
      <c r="P345" s="12">
        <v>0.125382262996941</v>
      </c>
      <c r="Q345" s="12">
        <v>0.178321678321678</v>
      </c>
      <c r="R345" s="14">
        <v>0.69205298013244998</v>
      </c>
      <c r="S345" s="14">
        <v>0.67091295116772798</v>
      </c>
      <c r="T345" s="14">
        <v>0.19851380042462799</v>
      </c>
      <c r="U345" s="14">
        <v>0.51910828025477695</v>
      </c>
      <c r="V345" s="14">
        <v>0.52978723404255301</v>
      </c>
      <c r="W345" s="14">
        <v>0.45647558386411802</v>
      </c>
      <c r="X345" s="14"/>
      <c r="Y345" s="14">
        <v>0.73036093418258996</v>
      </c>
      <c r="Z345" s="14">
        <v>0.63375796178343902</v>
      </c>
      <c r="AA345" s="14">
        <v>0.48938428874734602</v>
      </c>
      <c r="AB345" s="5">
        <v>0</v>
      </c>
      <c r="AC345" s="5">
        <v>2</v>
      </c>
      <c r="AD345" s="5">
        <v>0</v>
      </c>
      <c r="AE345" s="5">
        <v>1</v>
      </c>
      <c r="AF345" s="5">
        <v>1</v>
      </c>
      <c r="AG345" s="5">
        <v>1</v>
      </c>
      <c r="AH345" s="5">
        <v>0</v>
      </c>
      <c r="AI345" s="5">
        <v>2</v>
      </c>
      <c r="AJ345" s="5">
        <v>1</v>
      </c>
      <c r="AK345" s="5">
        <v>1</v>
      </c>
      <c r="AL345" s="5">
        <v>9</v>
      </c>
    </row>
    <row r="346" spans="1:38" x14ac:dyDescent="0.3">
      <c r="A346" s="3">
        <v>1971085</v>
      </c>
      <c r="B346" s="3" t="s">
        <v>2690</v>
      </c>
      <c r="C346" s="3" t="s">
        <v>2691</v>
      </c>
      <c r="D346" s="3" t="s">
        <v>799</v>
      </c>
      <c r="E346" s="10">
        <v>729</v>
      </c>
      <c r="F346" s="11" t="s">
        <v>1171</v>
      </c>
      <c r="G346" s="12" t="s">
        <v>1172</v>
      </c>
      <c r="H346" s="13">
        <v>66510</v>
      </c>
      <c r="I346" s="12">
        <v>7.0999999999999994E-2</v>
      </c>
      <c r="J346" s="12">
        <v>7.8369905956112804E-2</v>
      </c>
      <c r="K346" s="12">
        <v>5.0156739811912203E-2</v>
      </c>
      <c r="L346" s="12">
        <v>0.03</v>
      </c>
      <c r="M346" s="12">
        <v>0.28799999999999998</v>
      </c>
      <c r="N346" s="12">
        <v>-5.5699481865284901E-2</v>
      </c>
      <c r="O346" s="12">
        <v>0.50854700854700796</v>
      </c>
      <c r="P346" s="12">
        <v>0.11142061281337</v>
      </c>
      <c r="Q346" s="12">
        <v>0.15360501567398099</v>
      </c>
      <c r="R346" s="14">
        <v>0.51214128035319995</v>
      </c>
      <c r="S346" s="14">
        <v>0.35244161358810999</v>
      </c>
      <c r="T346" s="14">
        <v>0.42144373673036001</v>
      </c>
      <c r="U346" s="14">
        <v>0.65286624203821597</v>
      </c>
      <c r="V346" s="14">
        <v>0.59574468085106302</v>
      </c>
      <c r="W346" s="14">
        <v>0.22292993630573199</v>
      </c>
      <c r="X346" s="14"/>
      <c r="Y346" s="14">
        <v>0.66666666666666596</v>
      </c>
      <c r="Z346" s="14">
        <v>0.58067940552016895</v>
      </c>
      <c r="AA346" s="14">
        <v>0.34607218683651803</v>
      </c>
      <c r="AB346" s="5">
        <v>1</v>
      </c>
      <c r="AC346" s="5">
        <v>1</v>
      </c>
      <c r="AD346" s="5">
        <v>1</v>
      </c>
      <c r="AE346" s="5">
        <v>1</v>
      </c>
      <c r="AF346" s="5">
        <v>1</v>
      </c>
      <c r="AG346" s="5">
        <v>0</v>
      </c>
      <c r="AH346" s="5">
        <v>1</v>
      </c>
      <c r="AI346" s="5">
        <v>1</v>
      </c>
      <c r="AJ346" s="5">
        <v>1</v>
      </c>
      <c r="AK346" s="5">
        <v>1</v>
      </c>
      <c r="AL346" s="5">
        <v>9</v>
      </c>
    </row>
    <row r="347" spans="1:38" x14ac:dyDescent="0.3">
      <c r="A347" s="3">
        <v>1950385</v>
      </c>
      <c r="B347" s="3" t="s">
        <v>2246</v>
      </c>
      <c r="C347" s="3" t="s">
        <v>2247</v>
      </c>
      <c r="D347" s="3" t="s">
        <v>578</v>
      </c>
      <c r="E347" s="10">
        <v>74</v>
      </c>
      <c r="F347" s="11" t="s">
        <v>1088</v>
      </c>
      <c r="G347" s="12" t="s">
        <v>1089</v>
      </c>
      <c r="H347" s="13">
        <v>83365</v>
      </c>
      <c r="I347" s="12">
        <v>1.39999999999999E-2</v>
      </c>
      <c r="J347" s="12">
        <v>0.101694915254237</v>
      </c>
      <c r="K347" s="12">
        <v>1.6949152542372801E-2</v>
      </c>
      <c r="L347" s="12">
        <v>0</v>
      </c>
      <c r="M347" s="12">
        <v>0.25900000000000001</v>
      </c>
      <c r="N347" s="12">
        <v>-0.14942528735632099</v>
      </c>
      <c r="O347" s="12">
        <v>0.6</v>
      </c>
      <c r="P347" s="12">
        <v>6.3492063492063405E-2</v>
      </c>
      <c r="Q347" s="12">
        <v>0.169491525423728</v>
      </c>
      <c r="R347" s="14">
        <v>0.81677704194260403</v>
      </c>
      <c r="S347" s="14">
        <v>4.6709129511677203E-2</v>
      </c>
      <c r="T347" s="14">
        <v>0.54670912951167705</v>
      </c>
      <c r="U347" s="14">
        <v>0.242038216560509</v>
      </c>
      <c r="V347" s="14">
        <v>0</v>
      </c>
      <c r="W347" s="14">
        <v>0.129511677282377</v>
      </c>
      <c r="X347" s="14"/>
      <c r="Y347" s="14">
        <v>0.87685774946921402</v>
      </c>
      <c r="Z347" s="14">
        <v>0.33227176220806698</v>
      </c>
      <c r="AA347" s="14">
        <v>0.43949044585987201</v>
      </c>
      <c r="AB347" s="5">
        <v>0</v>
      </c>
      <c r="AC347" s="5">
        <v>0</v>
      </c>
      <c r="AD347" s="5">
        <v>1</v>
      </c>
      <c r="AE347" s="5">
        <v>0</v>
      </c>
      <c r="AF347" s="5">
        <v>0</v>
      </c>
      <c r="AG347" s="5">
        <v>0</v>
      </c>
      <c r="AH347" s="5">
        <v>2</v>
      </c>
      <c r="AI347" s="5">
        <v>2</v>
      </c>
      <c r="AJ347" s="5">
        <v>1</v>
      </c>
      <c r="AK347" s="5">
        <v>1</v>
      </c>
      <c r="AL347" s="5">
        <v>7</v>
      </c>
    </row>
    <row r="348" spans="1:38" x14ac:dyDescent="0.3">
      <c r="A348" s="3">
        <v>1909100</v>
      </c>
      <c r="B348" s="3" t="s">
        <v>1340</v>
      </c>
      <c r="C348" s="3" t="s">
        <v>1341</v>
      </c>
      <c r="D348" s="3" t="s">
        <v>151</v>
      </c>
      <c r="E348" s="10">
        <v>86</v>
      </c>
      <c r="F348" s="11" t="s">
        <v>1019</v>
      </c>
      <c r="G348" s="12" t="s">
        <v>1020</v>
      </c>
      <c r="H348" s="13">
        <v>44167</v>
      </c>
      <c r="I348" s="12">
        <v>0.12</v>
      </c>
      <c r="J348" s="12">
        <v>9.375E-2</v>
      </c>
      <c r="K348" s="12">
        <v>0.125</v>
      </c>
      <c r="L348" s="12">
        <v>0</v>
      </c>
      <c r="M348" s="12">
        <v>0.41699999999999998</v>
      </c>
      <c r="N348" s="12">
        <v>-0.203703703703703</v>
      </c>
      <c r="O348" s="12">
        <v>0.61538461538461497</v>
      </c>
      <c r="P348" s="12">
        <v>0.238095238095238</v>
      </c>
      <c r="Q348" s="12">
        <v>0.375</v>
      </c>
      <c r="R348" s="14">
        <v>4.6357615894039701E-2</v>
      </c>
      <c r="S348" s="14">
        <v>0.63269639065817396</v>
      </c>
      <c r="T348" s="14">
        <v>0.50636942675159202</v>
      </c>
      <c r="U348" s="14">
        <v>0.94585987261146498</v>
      </c>
      <c r="V348" s="14">
        <v>0</v>
      </c>
      <c r="W348" s="14">
        <v>0.76433121019108197</v>
      </c>
      <c r="X348" s="14"/>
      <c r="Y348" s="14">
        <v>0.89596602972399098</v>
      </c>
      <c r="Z348" s="14">
        <v>0.902335456475583</v>
      </c>
      <c r="AA348" s="14">
        <v>0.98089171974522205</v>
      </c>
      <c r="AB348" s="5">
        <v>2</v>
      </c>
      <c r="AC348" s="5">
        <v>1</v>
      </c>
      <c r="AD348" s="5">
        <v>1</v>
      </c>
      <c r="AE348" s="5">
        <v>2</v>
      </c>
      <c r="AF348" s="5">
        <v>0</v>
      </c>
      <c r="AG348" s="5">
        <v>2</v>
      </c>
      <c r="AH348" s="5">
        <v>2</v>
      </c>
      <c r="AI348" s="5">
        <v>2</v>
      </c>
      <c r="AJ348" s="5">
        <v>2</v>
      </c>
      <c r="AK348" s="5">
        <v>2</v>
      </c>
      <c r="AL348" s="5">
        <v>16</v>
      </c>
    </row>
    <row r="349" spans="1:38" x14ac:dyDescent="0.3">
      <c r="A349" s="3">
        <v>1964065</v>
      </c>
      <c r="B349" s="3" t="s">
        <v>2540</v>
      </c>
      <c r="C349" s="3" t="s">
        <v>2541</v>
      </c>
      <c r="D349" s="3" t="s">
        <v>724</v>
      </c>
      <c r="E349" s="10">
        <v>526</v>
      </c>
      <c r="F349" s="11" t="s">
        <v>1738</v>
      </c>
      <c r="G349" s="12" t="s">
        <v>1739</v>
      </c>
      <c r="H349" s="13">
        <v>53542</v>
      </c>
      <c r="I349" s="12">
        <v>0.13100000000000001</v>
      </c>
      <c r="J349" s="12">
        <v>0.17226890756302499</v>
      </c>
      <c r="K349" s="12">
        <v>3.3613445378151197E-2</v>
      </c>
      <c r="L349" s="12">
        <v>1.2E-2</v>
      </c>
      <c r="M349" s="12">
        <v>0.35599999999999998</v>
      </c>
      <c r="N349" s="12">
        <v>-0.205438066465256</v>
      </c>
      <c r="O349" s="12">
        <v>0.42076502732240401</v>
      </c>
      <c r="P349" s="12">
        <v>0.21967213114754</v>
      </c>
      <c r="Q349" s="12">
        <v>0.21008403361344499</v>
      </c>
      <c r="R349" s="14">
        <v>0.18432671081677701</v>
      </c>
      <c r="S349" s="14">
        <v>0.69851380042462796</v>
      </c>
      <c r="T349" s="14">
        <v>0.84713375796178303</v>
      </c>
      <c r="U349" s="14">
        <v>0.45966029723991497</v>
      </c>
      <c r="V349" s="14">
        <v>0.33510638297872303</v>
      </c>
      <c r="W349" s="14">
        <v>0.52123142250530696</v>
      </c>
      <c r="X349" s="14"/>
      <c r="Y349" s="14">
        <v>0.37473460721868301</v>
      </c>
      <c r="Z349" s="14">
        <v>0.87473460721868301</v>
      </c>
      <c r="AA349" s="14">
        <v>0.64968152866242002</v>
      </c>
      <c r="AB349" s="5">
        <v>2</v>
      </c>
      <c r="AC349" s="5">
        <v>2</v>
      </c>
      <c r="AD349" s="5">
        <v>2</v>
      </c>
      <c r="AE349" s="5">
        <v>1</v>
      </c>
      <c r="AF349" s="5">
        <v>1</v>
      </c>
      <c r="AG349" s="5">
        <v>1</v>
      </c>
      <c r="AH349" s="5">
        <v>2</v>
      </c>
      <c r="AI349" s="5">
        <v>1</v>
      </c>
      <c r="AJ349" s="5">
        <v>2</v>
      </c>
      <c r="AK349" s="5">
        <v>1</v>
      </c>
      <c r="AL349" s="5">
        <v>15</v>
      </c>
    </row>
    <row r="350" spans="1:38" x14ac:dyDescent="0.3">
      <c r="A350" s="3">
        <v>1904870</v>
      </c>
      <c r="B350" s="3" t="s">
        <v>1217</v>
      </c>
      <c r="C350" s="3" t="s">
        <v>1218</v>
      </c>
      <c r="D350" s="3" t="s">
        <v>104</v>
      </c>
      <c r="E350" s="10">
        <v>700</v>
      </c>
      <c r="F350" s="11" t="s">
        <v>1151</v>
      </c>
      <c r="G350" s="12" t="s">
        <v>1152</v>
      </c>
      <c r="H350" s="13">
        <v>59688</v>
      </c>
      <c r="I350" s="12">
        <v>8.1999999999999906E-2</v>
      </c>
      <c r="J350" s="12">
        <v>0.107255520504731</v>
      </c>
      <c r="K350" s="12">
        <v>1.26182965299684E-2</v>
      </c>
      <c r="L350" s="12">
        <v>0.01</v>
      </c>
      <c r="M350" s="12">
        <v>0.309</v>
      </c>
      <c r="N350" s="12">
        <v>-1.82328190743338E-2</v>
      </c>
      <c r="O350" s="12">
        <v>0.48295454545454503</v>
      </c>
      <c r="P350" s="12">
        <v>0.167979002624671</v>
      </c>
      <c r="Q350" s="12">
        <v>0.116719242902208</v>
      </c>
      <c r="R350" s="14">
        <v>0.32891832229580498</v>
      </c>
      <c r="S350" s="14">
        <v>0.42144373673036001</v>
      </c>
      <c r="T350" s="14">
        <v>0.57749469214437299</v>
      </c>
      <c r="U350" s="14">
        <v>0.19745222929936301</v>
      </c>
      <c r="V350" s="14">
        <v>0.3</v>
      </c>
      <c r="W350" s="14">
        <v>0.30360934182590199</v>
      </c>
      <c r="X350" s="14"/>
      <c r="Y350" s="14">
        <v>0.59447983014861905</v>
      </c>
      <c r="Z350" s="14">
        <v>0.78768577494692105</v>
      </c>
      <c r="AA350" s="14">
        <v>0.17409766454352399</v>
      </c>
      <c r="AB350" s="5">
        <v>2</v>
      </c>
      <c r="AC350" s="5">
        <v>1</v>
      </c>
      <c r="AD350" s="5">
        <v>1</v>
      </c>
      <c r="AE350" s="5">
        <v>0</v>
      </c>
      <c r="AF350" s="5">
        <v>0</v>
      </c>
      <c r="AG350" s="5">
        <v>0</v>
      </c>
      <c r="AH350" s="5">
        <v>1</v>
      </c>
      <c r="AI350" s="5">
        <v>1</v>
      </c>
      <c r="AJ350" s="5">
        <v>2</v>
      </c>
      <c r="AK350" s="5">
        <v>0</v>
      </c>
      <c r="AL350" s="5">
        <v>8</v>
      </c>
    </row>
    <row r="351" spans="1:38" x14ac:dyDescent="0.3">
      <c r="A351" s="3">
        <v>1935445</v>
      </c>
      <c r="B351" s="3" t="s">
        <v>1926</v>
      </c>
      <c r="C351" s="3" t="s">
        <v>1927</v>
      </c>
      <c r="D351" s="3" t="s">
        <v>418</v>
      </c>
      <c r="E351" s="10">
        <v>41</v>
      </c>
      <c r="F351" s="11" t="s">
        <v>466</v>
      </c>
      <c r="G351" s="12" t="s">
        <v>1594</v>
      </c>
      <c r="H351" s="13" t="s">
        <v>3083</v>
      </c>
      <c r="I351" s="12">
        <v>0.32700000000000001</v>
      </c>
      <c r="J351" s="12">
        <v>0.16666666666666599</v>
      </c>
      <c r="K351" s="12">
        <v>8.3333333333333301E-2</v>
      </c>
      <c r="L351" s="12">
        <v>5.5999999999999897E-2</v>
      </c>
      <c r="M351" s="12">
        <v>0.59099999999999997</v>
      </c>
      <c r="N351" s="12">
        <v>-0.18</v>
      </c>
      <c r="O351" s="12">
        <v>0.54545454545454497</v>
      </c>
      <c r="P351" s="12">
        <v>0.38461538461538403</v>
      </c>
      <c r="Q351" s="12">
        <v>0.29166666666666602</v>
      </c>
      <c r="R351" s="14">
        <v>0</v>
      </c>
      <c r="S351" s="14">
        <v>0.98301486199575305</v>
      </c>
      <c r="T351" s="14">
        <v>0.83227176220806798</v>
      </c>
      <c r="U351" s="14">
        <v>0.85350318471337505</v>
      </c>
      <c r="V351" s="14">
        <v>0.822340425531914</v>
      </c>
      <c r="W351" s="14">
        <v>0.96709129511677205</v>
      </c>
      <c r="X351" s="14"/>
      <c r="Y351" s="14">
        <v>0.76220806794055196</v>
      </c>
      <c r="Z351" s="14">
        <v>0.97239915074309902</v>
      </c>
      <c r="AA351" s="14">
        <v>0.90339702760084895</v>
      </c>
      <c r="AB351" s="5">
        <v>2</v>
      </c>
      <c r="AC351" s="5">
        <v>2</v>
      </c>
      <c r="AD351" s="5">
        <v>2</v>
      </c>
      <c r="AE351" s="5">
        <v>2</v>
      </c>
      <c r="AF351" s="5">
        <v>2</v>
      </c>
      <c r="AG351" s="5">
        <v>2</v>
      </c>
      <c r="AH351" s="5">
        <v>2</v>
      </c>
      <c r="AI351" s="5">
        <v>2</v>
      </c>
      <c r="AJ351" s="5">
        <v>2</v>
      </c>
      <c r="AK351" s="5">
        <v>2</v>
      </c>
      <c r="AL351" s="5">
        <v>20</v>
      </c>
    </row>
    <row r="352" spans="1:38" x14ac:dyDescent="0.3">
      <c r="A352" s="3">
        <v>1957495</v>
      </c>
      <c r="B352" s="3" t="s">
        <v>2408</v>
      </c>
      <c r="C352" s="3" t="s">
        <v>2409</v>
      </c>
      <c r="D352" s="3" t="s">
        <v>658</v>
      </c>
      <c r="E352" s="10">
        <v>112</v>
      </c>
      <c r="F352" s="11" t="s">
        <v>1084</v>
      </c>
      <c r="G352" s="12" t="s">
        <v>1085</v>
      </c>
      <c r="H352" s="13">
        <v>71964</v>
      </c>
      <c r="I352" s="12">
        <v>0.106</v>
      </c>
      <c r="J352" s="12">
        <v>4.2553191489361701E-2</v>
      </c>
      <c r="K352" s="12">
        <v>4.2553191489361701E-2</v>
      </c>
      <c r="L352" s="12">
        <v>1.4999999999999999E-2</v>
      </c>
      <c r="M352" s="12">
        <v>0.35599999999999998</v>
      </c>
      <c r="N352" s="12">
        <v>-4.2735042735042701E-2</v>
      </c>
      <c r="O352" s="12">
        <v>0.44791666666666602</v>
      </c>
      <c r="P352" s="12">
        <v>0</v>
      </c>
      <c r="Q352" s="12">
        <v>0.10638297872340401</v>
      </c>
      <c r="R352" s="14">
        <v>0.62582781456953596</v>
      </c>
      <c r="S352" s="14">
        <v>0.56475583864118895</v>
      </c>
      <c r="T352" s="14">
        <v>0.200636942675159</v>
      </c>
      <c r="U352" s="14">
        <v>0.56900212314224996</v>
      </c>
      <c r="V352" s="14">
        <v>0.37553191489361698</v>
      </c>
      <c r="W352" s="14">
        <v>0.52123142250530696</v>
      </c>
      <c r="X352" s="14"/>
      <c r="Y352" s="14">
        <v>0.47346072186836502</v>
      </c>
      <c r="Z352" s="14">
        <v>0</v>
      </c>
      <c r="AA352" s="14">
        <v>0.15074309978768499</v>
      </c>
      <c r="AB352" s="5">
        <v>1</v>
      </c>
      <c r="AC352" s="5">
        <v>1</v>
      </c>
      <c r="AD352" s="5">
        <v>0</v>
      </c>
      <c r="AE352" s="5">
        <v>1</v>
      </c>
      <c r="AF352" s="5">
        <v>1</v>
      </c>
      <c r="AG352" s="5">
        <v>1</v>
      </c>
      <c r="AH352" s="5">
        <v>1</v>
      </c>
      <c r="AI352" s="5">
        <v>1</v>
      </c>
      <c r="AJ352" s="5">
        <v>0</v>
      </c>
      <c r="AK352" s="5">
        <v>0</v>
      </c>
      <c r="AL352" s="5">
        <v>7</v>
      </c>
    </row>
    <row r="353" spans="1:38" x14ac:dyDescent="0.3">
      <c r="A353" s="3">
        <v>1932745</v>
      </c>
      <c r="B353" s="3" t="s">
        <v>1858</v>
      </c>
      <c r="C353" s="3" t="s">
        <v>1859</v>
      </c>
      <c r="D353" s="3" t="s">
        <v>385</v>
      </c>
      <c r="E353" s="10">
        <v>990</v>
      </c>
      <c r="F353" s="11" t="s">
        <v>1078</v>
      </c>
      <c r="G353" s="12" t="s">
        <v>1079</v>
      </c>
      <c r="H353" s="13">
        <v>56335</v>
      </c>
      <c r="I353" s="12">
        <v>0.17199999999999999</v>
      </c>
      <c r="J353" s="12">
        <v>7.5213675213675196E-2</v>
      </c>
      <c r="K353" s="12">
        <v>1.53846153846153E-2</v>
      </c>
      <c r="L353" s="12">
        <v>3.3000000000000002E-2</v>
      </c>
      <c r="M353" s="12">
        <v>0.47399999999999998</v>
      </c>
      <c r="N353" s="12">
        <v>-0.123893805309734</v>
      </c>
      <c r="O353" s="12">
        <v>0.37735849056603699</v>
      </c>
      <c r="P353" s="12">
        <v>0.14285714285714199</v>
      </c>
      <c r="Q353" s="12">
        <v>0.208547008547008</v>
      </c>
      <c r="R353" s="14">
        <v>0.24834437086092701</v>
      </c>
      <c r="S353" s="14">
        <v>0.83121019108280203</v>
      </c>
      <c r="T353" s="14">
        <v>0.40127388535031799</v>
      </c>
      <c r="U353" s="14">
        <v>0.225053078556263</v>
      </c>
      <c r="V353" s="14">
        <v>0.626595744680851</v>
      </c>
      <c r="W353" s="14">
        <v>0.886411889596603</v>
      </c>
      <c r="X353" s="14"/>
      <c r="Y353" s="14">
        <v>0.25159235668789798</v>
      </c>
      <c r="Z353" s="14">
        <v>0.70594479830148604</v>
      </c>
      <c r="AA353" s="14">
        <v>0.63906581740976598</v>
      </c>
      <c r="AB353" s="5">
        <v>2</v>
      </c>
      <c r="AC353" s="5">
        <v>2</v>
      </c>
      <c r="AD353" s="5">
        <v>1</v>
      </c>
      <c r="AE353" s="5">
        <v>0</v>
      </c>
      <c r="AF353" s="5">
        <v>1</v>
      </c>
      <c r="AG353" s="5">
        <v>2</v>
      </c>
      <c r="AH353" s="5">
        <v>2</v>
      </c>
      <c r="AI353" s="5">
        <v>0</v>
      </c>
      <c r="AJ353" s="5">
        <v>2</v>
      </c>
      <c r="AK353" s="5">
        <v>1</v>
      </c>
      <c r="AL353" s="5">
        <v>13</v>
      </c>
    </row>
    <row r="354" spans="1:38" x14ac:dyDescent="0.3">
      <c r="A354" s="3">
        <v>1943815</v>
      </c>
      <c r="B354" s="3" t="s">
        <v>2092</v>
      </c>
      <c r="C354" s="3" t="s">
        <v>2093</v>
      </c>
      <c r="D354" s="3" t="s">
        <v>501</v>
      </c>
      <c r="E354" s="10">
        <v>406</v>
      </c>
      <c r="F354" s="11" t="s">
        <v>1084</v>
      </c>
      <c r="G354" s="12" t="s">
        <v>1085</v>
      </c>
      <c r="H354" s="13">
        <v>65833</v>
      </c>
      <c r="I354" s="12">
        <v>0.105</v>
      </c>
      <c r="J354" s="12">
        <v>6.3291139240506306E-2</v>
      </c>
      <c r="K354" s="12">
        <v>6.3291139240506306E-2</v>
      </c>
      <c r="L354" s="12">
        <v>4.9000000000000002E-2</v>
      </c>
      <c r="M354" s="12">
        <v>0.32100000000000001</v>
      </c>
      <c r="N354" s="12">
        <v>-7.5170842824601306E-2</v>
      </c>
      <c r="O354" s="12">
        <v>0.55200000000000005</v>
      </c>
      <c r="P354" s="12">
        <v>0.32211538461538403</v>
      </c>
      <c r="Q354" s="12">
        <v>0.170886075949367</v>
      </c>
      <c r="R354" s="14">
        <v>0.48675496688741698</v>
      </c>
      <c r="S354" s="14">
        <v>0.56050955414012704</v>
      </c>
      <c r="T354" s="14">
        <v>0.32590233545647501</v>
      </c>
      <c r="U354" s="14">
        <v>0.75796178343949006</v>
      </c>
      <c r="V354" s="14">
        <v>0.77978723404255301</v>
      </c>
      <c r="W354" s="14">
        <v>0.35987261146496802</v>
      </c>
      <c r="X354" s="14"/>
      <c r="Y354" s="14">
        <v>0.78237791932059397</v>
      </c>
      <c r="Z354" s="14">
        <v>0.94904458598726105</v>
      </c>
      <c r="AA354" s="14">
        <v>0.44904458598726099</v>
      </c>
      <c r="AB354" s="5">
        <v>1</v>
      </c>
      <c r="AC354" s="5">
        <v>1</v>
      </c>
      <c r="AD354" s="5">
        <v>0</v>
      </c>
      <c r="AE354" s="5">
        <v>2</v>
      </c>
      <c r="AF354" s="5">
        <v>2</v>
      </c>
      <c r="AG354" s="5">
        <v>1</v>
      </c>
      <c r="AH354" s="5">
        <v>2</v>
      </c>
      <c r="AI354" s="5">
        <v>2</v>
      </c>
      <c r="AJ354" s="5">
        <v>2</v>
      </c>
      <c r="AK354" s="5">
        <v>1</v>
      </c>
      <c r="AL354" s="5">
        <v>14</v>
      </c>
    </row>
    <row r="355" spans="1:38" x14ac:dyDescent="0.3">
      <c r="A355" s="3">
        <v>1939405</v>
      </c>
      <c r="B355" s="3" t="s">
        <v>1992</v>
      </c>
      <c r="C355" s="3" t="s">
        <v>1993</v>
      </c>
      <c r="D355" s="3" t="s">
        <v>452</v>
      </c>
      <c r="E355" s="10">
        <v>1034</v>
      </c>
      <c r="F355" s="11" t="s">
        <v>1599</v>
      </c>
      <c r="G355" s="12" t="s">
        <v>1600</v>
      </c>
      <c r="H355" s="13">
        <v>103542</v>
      </c>
      <c r="I355" s="12">
        <v>5.5E-2</v>
      </c>
      <c r="J355" s="12">
        <v>5.5401662049861397E-2</v>
      </c>
      <c r="K355" s="12">
        <v>2.2160664819944598E-2</v>
      </c>
      <c r="L355" s="12">
        <v>2.8999999999999901E-2</v>
      </c>
      <c r="M355" s="12">
        <v>0.28599999999999998</v>
      </c>
      <c r="N355" s="12">
        <v>0.111827956989247</v>
      </c>
      <c r="O355" s="12">
        <v>0.25036179450072299</v>
      </c>
      <c r="P355" s="12">
        <v>0.16783216783216701</v>
      </c>
      <c r="Q355" s="12">
        <v>0.12465373961218799</v>
      </c>
      <c r="R355" s="14">
        <v>0.94260485651214099</v>
      </c>
      <c r="S355" s="14">
        <v>0.24522292993630501</v>
      </c>
      <c r="T355" s="14">
        <v>0.27176220806793999</v>
      </c>
      <c r="U355" s="14">
        <v>0.31104033970276002</v>
      </c>
      <c r="V355" s="14">
        <v>0.58191489361702098</v>
      </c>
      <c r="W355" s="14">
        <v>0.21443736730360899</v>
      </c>
      <c r="X355" s="14"/>
      <c r="Y355" s="14">
        <v>5.9447983014861899E-2</v>
      </c>
      <c r="Z355" s="14">
        <v>0.78556263269639004</v>
      </c>
      <c r="AA355" s="14">
        <v>0.21231422505307801</v>
      </c>
      <c r="AB355" s="5">
        <v>0</v>
      </c>
      <c r="AC355" s="5">
        <v>0</v>
      </c>
      <c r="AD355" s="5">
        <v>0</v>
      </c>
      <c r="AE355" s="5">
        <v>0</v>
      </c>
      <c r="AF355" s="5">
        <v>1</v>
      </c>
      <c r="AG355" s="5">
        <v>0</v>
      </c>
      <c r="AH355" s="5">
        <v>0</v>
      </c>
      <c r="AI355" s="5">
        <v>0</v>
      </c>
      <c r="AJ355" s="5">
        <v>2</v>
      </c>
      <c r="AK355" s="5">
        <v>0</v>
      </c>
      <c r="AL355" s="5">
        <v>3</v>
      </c>
    </row>
    <row r="356" spans="1:38" x14ac:dyDescent="0.3">
      <c r="A356" s="3">
        <v>1942285</v>
      </c>
      <c r="B356" s="3" t="s">
        <v>2054</v>
      </c>
      <c r="C356" s="3" t="s">
        <v>2055</v>
      </c>
      <c r="D356" s="3" t="s">
        <v>483</v>
      </c>
      <c r="E356" s="10">
        <v>345</v>
      </c>
      <c r="F356" s="11" t="s">
        <v>1023</v>
      </c>
      <c r="G356" s="12" t="s">
        <v>1024</v>
      </c>
      <c r="H356" s="13">
        <v>70100</v>
      </c>
      <c r="I356" s="12">
        <v>0.107</v>
      </c>
      <c r="J356" s="12">
        <v>0.15584415584415501</v>
      </c>
      <c r="K356" s="12">
        <v>5.8441558441558399E-2</v>
      </c>
      <c r="L356" s="12">
        <v>7.6999999999999999E-2</v>
      </c>
      <c r="M356" s="12">
        <v>0.48299999999999998</v>
      </c>
      <c r="N356" s="12">
        <v>-4.4321329639889197E-2</v>
      </c>
      <c r="O356" s="12">
        <v>0.57751937984496104</v>
      </c>
      <c r="P356" s="12">
        <v>0.15384615384615299</v>
      </c>
      <c r="Q356" s="12">
        <v>0.168831168831168</v>
      </c>
      <c r="R356" s="14">
        <v>0.58388520971302404</v>
      </c>
      <c r="S356" s="14">
        <v>0.56687898089171895</v>
      </c>
      <c r="T356" s="14">
        <v>0.80042462845010598</v>
      </c>
      <c r="U356" s="14">
        <v>0.71868365180466998</v>
      </c>
      <c r="V356" s="14">
        <v>0.9</v>
      </c>
      <c r="W356" s="14">
        <v>0.89490445859872603</v>
      </c>
      <c r="X356" s="14"/>
      <c r="Y356" s="14">
        <v>0.83439490445859799</v>
      </c>
      <c r="Z356" s="14">
        <v>0.73991507430997805</v>
      </c>
      <c r="AA356" s="14">
        <v>0.436305732484076</v>
      </c>
      <c r="AB356" s="5">
        <v>1</v>
      </c>
      <c r="AC356" s="5">
        <v>1</v>
      </c>
      <c r="AD356" s="5">
        <v>2</v>
      </c>
      <c r="AE356" s="5">
        <v>2</v>
      </c>
      <c r="AF356" s="5">
        <v>2</v>
      </c>
      <c r="AG356" s="5">
        <v>2</v>
      </c>
      <c r="AH356" s="5">
        <v>1</v>
      </c>
      <c r="AI356" s="5">
        <v>2</v>
      </c>
      <c r="AJ356" s="5">
        <v>2</v>
      </c>
      <c r="AK356" s="5">
        <v>1</v>
      </c>
      <c r="AL356" s="5">
        <v>16</v>
      </c>
    </row>
    <row r="357" spans="1:38" x14ac:dyDescent="0.3">
      <c r="A357" s="3">
        <v>1973110</v>
      </c>
      <c r="B357" s="3" t="s">
        <v>2730</v>
      </c>
      <c r="C357" s="3" t="s">
        <v>2731</v>
      </c>
      <c r="D357" s="3" t="s">
        <v>819</v>
      </c>
      <c r="E357" s="10">
        <v>2004</v>
      </c>
      <c r="F357" s="11" t="s">
        <v>466</v>
      </c>
      <c r="G357" s="12" t="s">
        <v>1594</v>
      </c>
      <c r="H357" s="13">
        <v>57813</v>
      </c>
      <c r="I357" s="12">
        <v>0.14799999999999999</v>
      </c>
      <c r="J357" s="12">
        <v>7.7008928571428506E-2</v>
      </c>
      <c r="K357" s="12">
        <v>5.9151785714285698E-2</v>
      </c>
      <c r="L357" s="12">
        <v>8.3000000000000004E-2</v>
      </c>
      <c r="M357" s="12">
        <v>0.435</v>
      </c>
      <c r="N357" s="12">
        <v>-2.6711996114618702E-2</v>
      </c>
      <c r="O357" s="12">
        <v>0.45083612040133703</v>
      </c>
      <c r="P357" s="12">
        <v>0.17464788732394301</v>
      </c>
      <c r="Q357" s="12">
        <v>0.28571428571428498</v>
      </c>
      <c r="R357" s="14">
        <v>0.28366445916114702</v>
      </c>
      <c r="S357" s="14">
        <v>0.76539278131634803</v>
      </c>
      <c r="T357" s="14">
        <v>0.41401273885350298</v>
      </c>
      <c r="U357" s="14">
        <v>0.72611464968152795</v>
      </c>
      <c r="V357" s="14">
        <v>0.91595744680850999</v>
      </c>
      <c r="W357" s="14">
        <v>0.80997876857749396</v>
      </c>
      <c r="X357" s="14"/>
      <c r="Y357" s="14">
        <v>0.483014861995753</v>
      </c>
      <c r="Z357" s="14">
        <v>0.80042462845010598</v>
      </c>
      <c r="AA357" s="14">
        <v>0.89065817409766401</v>
      </c>
      <c r="AB357" s="5">
        <v>2</v>
      </c>
      <c r="AC357" s="5">
        <v>2</v>
      </c>
      <c r="AD357" s="5">
        <v>1</v>
      </c>
      <c r="AE357" s="5">
        <v>2</v>
      </c>
      <c r="AF357" s="5">
        <v>2</v>
      </c>
      <c r="AG357" s="5">
        <v>2</v>
      </c>
      <c r="AH357" s="5">
        <v>1</v>
      </c>
      <c r="AI357" s="5">
        <v>1</v>
      </c>
      <c r="AJ357" s="5">
        <v>2</v>
      </c>
      <c r="AK357" s="5">
        <v>2</v>
      </c>
      <c r="AL357" s="5">
        <v>17</v>
      </c>
    </row>
    <row r="358" spans="1:38" x14ac:dyDescent="0.3">
      <c r="A358" s="3">
        <v>1909820</v>
      </c>
      <c r="B358" s="3" t="s">
        <v>1356</v>
      </c>
      <c r="C358" s="3" t="s">
        <v>1357</v>
      </c>
      <c r="D358" s="3" t="s">
        <v>157</v>
      </c>
      <c r="E358" s="10">
        <v>356</v>
      </c>
      <c r="F358" s="11" t="s">
        <v>202</v>
      </c>
      <c r="G358" s="12" t="s">
        <v>1106</v>
      </c>
      <c r="H358" s="13">
        <v>68250</v>
      </c>
      <c r="I358" s="12">
        <v>2.8999999999999901E-2</v>
      </c>
      <c r="J358" s="12">
        <v>5.2631578947368397E-2</v>
      </c>
      <c r="K358" s="12">
        <v>4.0935672514619798E-2</v>
      </c>
      <c r="L358" s="12">
        <v>1.4999999999999999E-2</v>
      </c>
      <c r="M358" s="12">
        <v>0.38700000000000001</v>
      </c>
      <c r="N358" s="12">
        <v>-0.18906605922551201</v>
      </c>
      <c r="O358" s="12">
        <v>0.42907801418439701</v>
      </c>
      <c r="P358" s="12">
        <v>2.2857142857142802E-2</v>
      </c>
      <c r="Q358" s="12">
        <v>0.15204678362572999</v>
      </c>
      <c r="R358" s="14">
        <v>0.54304635761589404</v>
      </c>
      <c r="S358" s="14">
        <v>9.9787685774946899E-2</v>
      </c>
      <c r="T358" s="14">
        <v>0.25159235668789798</v>
      </c>
      <c r="U358" s="14">
        <v>0.55414012738853502</v>
      </c>
      <c r="V358" s="14">
        <v>0.37553191489361698</v>
      </c>
      <c r="W358" s="14">
        <v>0.66348195329087001</v>
      </c>
      <c r="X358" s="14"/>
      <c r="Y358" s="14">
        <v>0.39915074309978699</v>
      </c>
      <c r="Z358" s="14">
        <v>0.14861995753715401</v>
      </c>
      <c r="AA358" s="14">
        <v>0.34076433121019101</v>
      </c>
      <c r="AB358" s="5">
        <v>1</v>
      </c>
      <c r="AC358" s="5">
        <v>0</v>
      </c>
      <c r="AD358" s="5">
        <v>0</v>
      </c>
      <c r="AE358" s="5">
        <v>1</v>
      </c>
      <c r="AF358" s="5">
        <v>1</v>
      </c>
      <c r="AG358" s="5">
        <v>1</v>
      </c>
      <c r="AH358" s="5">
        <v>2</v>
      </c>
      <c r="AI358" s="5">
        <v>1</v>
      </c>
      <c r="AJ358" s="5">
        <v>0</v>
      </c>
      <c r="AK358" s="5">
        <v>1</v>
      </c>
      <c r="AL358" s="5">
        <v>8</v>
      </c>
    </row>
    <row r="359" spans="1:38" x14ac:dyDescent="0.3">
      <c r="A359" s="3">
        <v>1983370</v>
      </c>
      <c r="B359" s="3" t="s">
        <v>2970</v>
      </c>
      <c r="C359" s="3" t="s">
        <v>2971</v>
      </c>
      <c r="D359" s="3" t="s">
        <v>939</v>
      </c>
      <c r="E359" s="10">
        <v>121</v>
      </c>
      <c r="F359" s="11" t="s">
        <v>202</v>
      </c>
      <c r="G359" s="12" t="s">
        <v>1106</v>
      </c>
      <c r="H359" s="13">
        <v>65625</v>
      </c>
      <c r="I359" s="12">
        <v>2.5999999999999999E-2</v>
      </c>
      <c r="J359" s="12">
        <v>0.16279069767441801</v>
      </c>
      <c r="K359" s="12">
        <v>0.186046511627906</v>
      </c>
      <c r="L359" s="12">
        <v>1.7000000000000001E-2</v>
      </c>
      <c r="M359" s="12">
        <v>0.36799999999999999</v>
      </c>
      <c r="N359" s="12">
        <v>-0.266666666666666</v>
      </c>
      <c r="O359" s="12">
        <v>0.468354430379746</v>
      </c>
      <c r="P359" s="12">
        <v>0.10416666666666601</v>
      </c>
      <c r="Q359" s="12">
        <v>0.209302325581395</v>
      </c>
      <c r="R359" s="14">
        <v>0.47792494481236197</v>
      </c>
      <c r="S359" s="14">
        <v>8.5987261146496796E-2</v>
      </c>
      <c r="T359" s="14">
        <v>0.82377919320594395</v>
      </c>
      <c r="U359" s="14">
        <v>0.984076433121019</v>
      </c>
      <c r="V359" s="14">
        <v>0.40531914893616999</v>
      </c>
      <c r="W359" s="14">
        <v>0.581740976645435</v>
      </c>
      <c r="X359" s="14"/>
      <c r="Y359" s="14">
        <v>0.54670912951167705</v>
      </c>
      <c r="Z359" s="14">
        <v>0.54246284501061504</v>
      </c>
      <c r="AA359" s="14">
        <v>0.64225053078556205</v>
      </c>
      <c r="AB359" s="5">
        <v>1</v>
      </c>
      <c r="AC359" s="5">
        <v>0</v>
      </c>
      <c r="AD359" s="5">
        <v>2</v>
      </c>
      <c r="AE359" s="5">
        <v>2</v>
      </c>
      <c r="AF359" s="5">
        <v>1</v>
      </c>
      <c r="AG359" s="5">
        <v>1</v>
      </c>
      <c r="AH359" s="5">
        <v>2</v>
      </c>
      <c r="AI359" s="5">
        <v>1</v>
      </c>
      <c r="AJ359" s="5">
        <v>1</v>
      </c>
      <c r="AK359" s="5">
        <v>1</v>
      </c>
      <c r="AL359" s="5">
        <v>12</v>
      </c>
    </row>
    <row r="360" spans="1:38" x14ac:dyDescent="0.3">
      <c r="A360" s="3">
        <v>1946245</v>
      </c>
      <c r="B360" s="3" t="s">
        <v>2150</v>
      </c>
      <c r="C360" s="3" t="s">
        <v>2151</v>
      </c>
      <c r="D360" s="3" t="s">
        <v>530</v>
      </c>
      <c r="E360" s="10">
        <v>381</v>
      </c>
      <c r="F360" s="11" t="s">
        <v>1738</v>
      </c>
      <c r="G360" s="12" t="s">
        <v>1739</v>
      </c>
      <c r="H360" s="13">
        <v>46250</v>
      </c>
      <c r="I360" s="12">
        <v>0.14099999999999999</v>
      </c>
      <c r="J360" s="12">
        <v>0.17213114754098299</v>
      </c>
      <c r="K360" s="12">
        <v>0.10655737704918</v>
      </c>
      <c r="L360" s="12">
        <v>1.4999999999999999E-2</v>
      </c>
      <c r="M360" s="12">
        <v>0.39100000000000001</v>
      </c>
      <c r="N360" s="12">
        <v>3.5326086956521702E-2</v>
      </c>
      <c r="O360" s="12">
        <v>0.47</v>
      </c>
      <c r="P360" s="12">
        <v>0.232704402515723</v>
      </c>
      <c r="Q360" s="12">
        <v>0.15573770491803199</v>
      </c>
      <c r="R360" s="14">
        <v>6.8432671081677707E-2</v>
      </c>
      <c r="S360" s="14">
        <v>0.73885350318471299</v>
      </c>
      <c r="T360" s="14">
        <v>0.84607218683651797</v>
      </c>
      <c r="U360" s="14">
        <v>0.91401273885350298</v>
      </c>
      <c r="V360" s="14">
        <v>0.37553191489361698</v>
      </c>
      <c r="W360" s="14">
        <v>0.68259023354564696</v>
      </c>
      <c r="X360" s="14"/>
      <c r="Y360" s="14">
        <v>0.55414012738853502</v>
      </c>
      <c r="Z360" s="14">
        <v>0.89065817409766401</v>
      </c>
      <c r="AA360" s="14">
        <v>0.36624203821655998</v>
      </c>
      <c r="AB360" s="5">
        <v>2</v>
      </c>
      <c r="AC360" s="5">
        <v>2</v>
      </c>
      <c r="AD360" s="5">
        <v>2</v>
      </c>
      <c r="AE360" s="5">
        <v>2</v>
      </c>
      <c r="AF360" s="5">
        <v>1</v>
      </c>
      <c r="AG360" s="5">
        <v>2</v>
      </c>
      <c r="AH360" s="5">
        <v>0</v>
      </c>
      <c r="AI360" s="5">
        <v>1</v>
      </c>
      <c r="AJ360" s="5">
        <v>2</v>
      </c>
      <c r="AK360" s="5">
        <v>1</v>
      </c>
      <c r="AL360" s="5">
        <v>15</v>
      </c>
    </row>
    <row r="361" spans="1:38" x14ac:dyDescent="0.3">
      <c r="A361" s="3">
        <v>1987375</v>
      </c>
      <c r="B361" s="3" t="s">
        <v>3048</v>
      </c>
      <c r="C361" s="3" t="s">
        <v>3049</v>
      </c>
      <c r="D361" s="3" t="s">
        <v>977</v>
      </c>
      <c r="E361" s="10">
        <v>19</v>
      </c>
      <c r="F361" s="11" t="s">
        <v>1738</v>
      </c>
      <c r="G361" s="12" t="s">
        <v>1739</v>
      </c>
      <c r="H361" s="13" t="s">
        <v>3083</v>
      </c>
      <c r="I361" s="12">
        <v>6.7000000000000004E-2</v>
      </c>
      <c r="J361" s="12">
        <v>0</v>
      </c>
      <c r="K361" s="12">
        <v>0</v>
      </c>
      <c r="L361" s="12">
        <v>0</v>
      </c>
      <c r="M361" s="12">
        <v>0.46700000000000003</v>
      </c>
      <c r="N361" s="12">
        <v>-0.441176470588235</v>
      </c>
      <c r="O361" s="12">
        <v>0.54545454545454497</v>
      </c>
      <c r="P361" s="12">
        <v>0.4375</v>
      </c>
      <c r="Q361" s="12">
        <v>0</v>
      </c>
      <c r="R361" s="14">
        <v>0</v>
      </c>
      <c r="S361" s="14">
        <v>0.323779193205944</v>
      </c>
      <c r="T361" s="14">
        <v>0</v>
      </c>
      <c r="U361" s="14">
        <v>0</v>
      </c>
      <c r="V361" s="14">
        <v>0</v>
      </c>
      <c r="W361" s="14">
        <v>0.87367303609341795</v>
      </c>
      <c r="X361" s="14"/>
      <c r="Y361" s="14">
        <v>0.76220806794055196</v>
      </c>
      <c r="Z361" s="14">
        <v>0.97770700636942598</v>
      </c>
      <c r="AA361" s="14">
        <v>0</v>
      </c>
      <c r="AB361" s="5">
        <v>2</v>
      </c>
      <c r="AC361" s="5">
        <v>0</v>
      </c>
      <c r="AD361" s="5">
        <v>0</v>
      </c>
      <c r="AE361" s="5">
        <v>0</v>
      </c>
      <c r="AF361" s="5">
        <v>0</v>
      </c>
      <c r="AG361" s="5">
        <v>2</v>
      </c>
      <c r="AH361" s="5">
        <v>2</v>
      </c>
      <c r="AI361" s="5">
        <v>2</v>
      </c>
      <c r="AJ361" s="5">
        <v>2</v>
      </c>
      <c r="AK361" s="5">
        <v>0</v>
      </c>
      <c r="AL361" s="5">
        <v>10</v>
      </c>
    </row>
    <row r="362" spans="1:38" x14ac:dyDescent="0.3">
      <c r="A362" s="3">
        <v>1977970</v>
      </c>
      <c r="B362" s="3" t="s">
        <v>2852</v>
      </c>
      <c r="C362" s="3" t="s">
        <v>2853</v>
      </c>
      <c r="D362" s="3" t="s">
        <v>880</v>
      </c>
      <c r="E362" s="10">
        <v>167</v>
      </c>
      <c r="F362" s="11" t="s">
        <v>347</v>
      </c>
      <c r="G362" s="12" t="s">
        <v>1742</v>
      </c>
      <c r="H362" s="13">
        <v>91188</v>
      </c>
      <c r="I362" s="12">
        <v>5.5E-2</v>
      </c>
      <c r="J362" s="12">
        <v>4.3478260869565202E-2</v>
      </c>
      <c r="K362" s="12">
        <v>2.8985507246376802E-2</v>
      </c>
      <c r="L362" s="12">
        <v>0</v>
      </c>
      <c r="M362" s="12">
        <v>0.38299999999999901</v>
      </c>
      <c r="N362" s="12">
        <v>-0.27074235807860197</v>
      </c>
      <c r="O362" s="12">
        <v>0.37226277372262701</v>
      </c>
      <c r="P362" s="12">
        <v>0</v>
      </c>
      <c r="Q362" s="12">
        <v>0.17391304347826</v>
      </c>
      <c r="R362" s="14">
        <v>0.88410596026489996</v>
      </c>
      <c r="S362" s="14">
        <v>0.24522292993630501</v>
      </c>
      <c r="T362" s="14">
        <v>0.20382165605095501</v>
      </c>
      <c r="U362" s="14">
        <v>0.38959660297239901</v>
      </c>
      <c r="V362" s="14">
        <v>0</v>
      </c>
      <c r="W362" s="14">
        <v>0.64649681528662395</v>
      </c>
      <c r="X362" s="14"/>
      <c r="Y362" s="14">
        <v>0.234607218683651</v>
      </c>
      <c r="Z362" s="14">
        <v>0</v>
      </c>
      <c r="AA362" s="14">
        <v>0.468152866242038</v>
      </c>
      <c r="AB362" s="5">
        <v>0</v>
      </c>
      <c r="AC362" s="5">
        <v>0</v>
      </c>
      <c r="AD362" s="5">
        <v>0</v>
      </c>
      <c r="AE362" s="5">
        <v>1</v>
      </c>
      <c r="AF362" s="5">
        <v>0</v>
      </c>
      <c r="AG362" s="5">
        <v>1</v>
      </c>
      <c r="AH362" s="5">
        <v>2</v>
      </c>
      <c r="AI362" s="5">
        <v>0</v>
      </c>
      <c r="AJ362" s="5">
        <v>0</v>
      </c>
      <c r="AK362" s="5">
        <v>1</v>
      </c>
      <c r="AL362" s="5">
        <v>5</v>
      </c>
    </row>
    <row r="363" spans="1:38" x14ac:dyDescent="0.3">
      <c r="A363" s="3">
        <v>1908560</v>
      </c>
      <c r="B363" s="3" t="s">
        <v>1325</v>
      </c>
      <c r="C363" s="3" t="s">
        <v>1326</v>
      </c>
      <c r="D363" s="3" t="s">
        <v>145</v>
      </c>
      <c r="E363" s="10">
        <v>145</v>
      </c>
      <c r="F363" s="11" t="s">
        <v>1078</v>
      </c>
      <c r="G363" s="12" t="s">
        <v>1079</v>
      </c>
      <c r="H363" s="13">
        <v>107542</v>
      </c>
      <c r="I363" s="12">
        <v>5.0999999999999997E-2</v>
      </c>
      <c r="J363" s="12">
        <v>0.132530120481927</v>
      </c>
      <c r="K363" s="12">
        <v>4.8192771084337303E-2</v>
      </c>
      <c r="L363" s="12">
        <v>0</v>
      </c>
      <c r="M363" s="12">
        <v>0.26400000000000001</v>
      </c>
      <c r="N363" s="12">
        <v>-9.375E-2</v>
      </c>
      <c r="O363" s="12">
        <v>0.52857142857142803</v>
      </c>
      <c r="P363" s="12">
        <v>0.15306122448979501</v>
      </c>
      <c r="Q363" s="12">
        <v>6.0240963855421603E-2</v>
      </c>
      <c r="R363" s="14">
        <v>0.95695364238410596</v>
      </c>
      <c r="S363" s="14">
        <v>0.21656050955414</v>
      </c>
      <c r="T363" s="14">
        <v>0.709129511677282</v>
      </c>
      <c r="U363" s="14">
        <v>0.63375796178343902</v>
      </c>
      <c r="V363" s="14">
        <v>0</v>
      </c>
      <c r="W363" s="14">
        <v>0.14755838641188901</v>
      </c>
      <c r="X363" s="14"/>
      <c r="Y363" s="14">
        <v>0.71868365180466998</v>
      </c>
      <c r="Z363" s="14">
        <v>0.73673036093418198</v>
      </c>
      <c r="AA363" s="14">
        <v>5.4140127388534999E-2</v>
      </c>
      <c r="AB363" s="5">
        <v>0</v>
      </c>
      <c r="AC363" s="5">
        <v>0</v>
      </c>
      <c r="AD363" s="5">
        <v>2</v>
      </c>
      <c r="AE363" s="5">
        <v>1</v>
      </c>
      <c r="AF363" s="5">
        <v>0</v>
      </c>
      <c r="AG363" s="5">
        <v>0</v>
      </c>
      <c r="AH363" s="5">
        <v>2</v>
      </c>
      <c r="AI363" s="5">
        <v>2</v>
      </c>
      <c r="AJ363" s="5">
        <v>2</v>
      </c>
      <c r="AK363" s="5">
        <v>0</v>
      </c>
      <c r="AL363" s="5">
        <v>9</v>
      </c>
    </row>
    <row r="364" spans="1:38" x14ac:dyDescent="0.3">
      <c r="A364" s="3">
        <v>1940170</v>
      </c>
      <c r="B364" s="3" t="s">
        <v>2006</v>
      </c>
      <c r="C364" s="3" t="s">
        <v>2007</v>
      </c>
      <c r="D364" s="3" t="s">
        <v>459</v>
      </c>
      <c r="E364" s="10">
        <v>2630</v>
      </c>
      <c r="F364" s="11" t="s">
        <v>924</v>
      </c>
      <c r="G364" s="12" t="s">
        <v>1040</v>
      </c>
      <c r="H364" s="13">
        <v>80129</v>
      </c>
      <c r="I364" s="12">
        <v>4.5999999999999999E-2</v>
      </c>
      <c r="J364" s="12">
        <v>8.4104289318755202E-2</v>
      </c>
      <c r="K364" s="12">
        <v>1.59798149705635E-2</v>
      </c>
      <c r="L364" s="12">
        <v>4.0000000000000001E-3</v>
      </c>
      <c r="M364" s="12">
        <v>0.28399999999999997</v>
      </c>
      <c r="N364" s="12">
        <v>0.112991959373677</v>
      </c>
      <c r="O364" s="12">
        <v>0.38805970149253699</v>
      </c>
      <c r="P364" s="12">
        <v>4.80384307445956E-2</v>
      </c>
      <c r="Q364" s="12">
        <v>0.21194280908326299</v>
      </c>
      <c r="R364" s="14">
        <v>0.77704194260485604</v>
      </c>
      <c r="S364" s="14">
        <v>0.19002123142250499</v>
      </c>
      <c r="T364" s="14">
        <v>0.46178343949044498</v>
      </c>
      <c r="U364" s="14">
        <v>0.23036093418258999</v>
      </c>
      <c r="V364" s="14">
        <v>0.22765957446808499</v>
      </c>
      <c r="W364" s="14">
        <v>0.20806794055201699</v>
      </c>
      <c r="X364" s="14"/>
      <c r="Y364" s="14">
        <v>0.27600849256900201</v>
      </c>
      <c r="Z364" s="14">
        <v>0.24734607218683599</v>
      </c>
      <c r="AA364" s="14">
        <v>0.65817409766454305</v>
      </c>
      <c r="AB364" s="5">
        <v>0</v>
      </c>
      <c r="AC364" s="5">
        <v>0</v>
      </c>
      <c r="AD364" s="5">
        <v>1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1</v>
      </c>
      <c r="AL364" s="5">
        <v>2</v>
      </c>
    </row>
    <row r="365" spans="1:38" x14ac:dyDescent="0.3">
      <c r="A365" s="3">
        <v>1934005</v>
      </c>
      <c r="B365" s="3" t="s">
        <v>1888</v>
      </c>
      <c r="C365" s="3" t="s">
        <v>1889</v>
      </c>
      <c r="D365" s="3" t="s">
        <v>400</v>
      </c>
      <c r="E365" s="10">
        <v>200</v>
      </c>
      <c r="F365" s="11" t="s">
        <v>1185</v>
      </c>
      <c r="G365" s="12" t="s">
        <v>1186</v>
      </c>
      <c r="H365" s="13">
        <v>82083</v>
      </c>
      <c r="I365" s="12">
        <v>5.5999999999999897E-2</v>
      </c>
      <c r="J365" s="12">
        <v>5.1546391752577303E-2</v>
      </c>
      <c r="K365" s="12">
        <v>5.1546391752577303E-2</v>
      </c>
      <c r="L365" s="12">
        <v>6.9999999999999897E-3</v>
      </c>
      <c r="M365" s="12">
        <v>0.27899999999999903</v>
      </c>
      <c r="N365" s="12">
        <v>2.04081632653061E-2</v>
      </c>
      <c r="O365" s="12">
        <v>0.331168831168831</v>
      </c>
      <c r="P365" s="12">
        <v>9.34579439252336E-2</v>
      </c>
      <c r="Q365" s="12">
        <v>7.2164948453608199E-2</v>
      </c>
      <c r="R365" s="14">
        <v>0.80022075055187603</v>
      </c>
      <c r="S365" s="14">
        <v>0.25053078556263197</v>
      </c>
      <c r="T365" s="14">
        <v>0.24522292993630501</v>
      </c>
      <c r="U365" s="14">
        <v>0.66560509554140102</v>
      </c>
      <c r="V365" s="14">
        <v>0.25957446808510598</v>
      </c>
      <c r="W365" s="14">
        <v>0.19639065817409701</v>
      </c>
      <c r="X365" s="14"/>
      <c r="Y365" s="14">
        <v>0.145435244161358</v>
      </c>
      <c r="Z365" s="14">
        <v>0.48195329087048799</v>
      </c>
      <c r="AA365" s="14">
        <v>7.32484076433121E-2</v>
      </c>
      <c r="AB365" s="5">
        <v>0</v>
      </c>
      <c r="AC365" s="5">
        <v>0</v>
      </c>
      <c r="AD365" s="5">
        <v>0</v>
      </c>
      <c r="AE365" s="5">
        <v>1</v>
      </c>
      <c r="AF365" s="5">
        <v>0</v>
      </c>
      <c r="AG365" s="5">
        <v>0</v>
      </c>
      <c r="AH365" s="5">
        <v>0</v>
      </c>
      <c r="AI365" s="5">
        <v>0</v>
      </c>
      <c r="AJ365" s="5">
        <v>1</v>
      </c>
      <c r="AK365" s="5">
        <v>0</v>
      </c>
      <c r="AL365" s="5">
        <v>2</v>
      </c>
    </row>
    <row r="366" spans="1:38" x14ac:dyDescent="0.3">
      <c r="A366" s="3">
        <v>1922350</v>
      </c>
      <c r="B366" s="3" t="s">
        <v>1634</v>
      </c>
      <c r="C366" s="3" t="s">
        <v>1635</v>
      </c>
      <c r="D366" s="3" t="s">
        <v>278</v>
      </c>
      <c r="E366" s="10">
        <v>164</v>
      </c>
      <c r="F366" s="11" t="s">
        <v>1292</v>
      </c>
      <c r="G366" s="12" t="s">
        <v>1293</v>
      </c>
      <c r="H366" s="13">
        <v>81250</v>
      </c>
      <c r="I366" s="12">
        <v>5.3999999999999999E-2</v>
      </c>
      <c r="J366" s="12">
        <v>6.6666666666666596E-2</v>
      </c>
      <c r="K366" s="12">
        <v>8.3333333333333301E-2</v>
      </c>
      <c r="L366" s="12">
        <v>0</v>
      </c>
      <c r="M366" s="12">
        <v>0.33600000000000002</v>
      </c>
      <c r="N366" s="12">
        <v>-0.108695652173913</v>
      </c>
      <c r="O366" s="12">
        <v>0.37272727272727202</v>
      </c>
      <c r="P366" s="12">
        <v>6.25E-2</v>
      </c>
      <c r="Q366" s="12">
        <v>0.1</v>
      </c>
      <c r="R366" s="14">
        <v>0.79139072847682101</v>
      </c>
      <c r="S366" s="14">
        <v>0.23991507430997799</v>
      </c>
      <c r="T366" s="14">
        <v>0.34713375796178297</v>
      </c>
      <c r="U366" s="14">
        <v>0.85350318471337505</v>
      </c>
      <c r="V366" s="14">
        <v>0</v>
      </c>
      <c r="W366" s="14">
        <v>0.42675159235668703</v>
      </c>
      <c r="X366" s="14"/>
      <c r="Y366" s="14">
        <v>0.23885350318471299</v>
      </c>
      <c r="Z366" s="14">
        <v>0.32802547770700602</v>
      </c>
      <c r="AA366" s="14">
        <v>0.13057324840764301</v>
      </c>
      <c r="AB366" s="5">
        <v>0</v>
      </c>
      <c r="AC366" s="5">
        <v>0</v>
      </c>
      <c r="AD366" s="5">
        <v>1</v>
      </c>
      <c r="AE366" s="5">
        <v>2</v>
      </c>
      <c r="AF366" s="5">
        <v>0</v>
      </c>
      <c r="AG366" s="5">
        <v>1</v>
      </c>
      <c r="AH366" s="5">
        <v>2</v>
      </c>
      <c r="AI366" s="5">
        <v>0</v>
      </c>
      <c r="AJ366" s="5">
        <v>0</v>
      </c>
      <c r="AK366" s="5">
        <v>0</v>
      </c>
      <c r="AL366" s="5">
        <v>6</v>
      </c>
    </row>
    <row r="367" spans="1:38" x14ac:dyDescent="0.3">
      <c r="A367" s="3">
        <v>1924825</v>
      </c>
      <c r="B367" s="3" t="s">
        <v>1692</v>
      </c>
      <c r="C367" s="3" t="s">
        <v>1693</v>
      </c>
      <c r="D367" s="3" t="s">
        <v>306</v>
      </c>
      <c r="E367" s="10">
        <v>29</v>
      </c>
      <c r="F367" s="11" t="s">
        <v>196</v>
      </c>
      <c r="G367" s="12" t="s">
        <v>1451</v>
      </c>
      <c r="H367" s="13" t="s">
        <v>3083</v>
      </c>
      <c r="I367" s="12">
        <v>4.4999999999999998E-2</v>
      </c>
      <c r="J367" s="12">
        <v>9.0909090909090898E-2</v>
      </c>
      <c r="K367" s="12">
        <v>0</v>
      </c>
      <c r="L367" s="12">
        <v>0</v>
      </c>
      <c r="M367" s="12">
        <v>0.81</v>
      </c>
      <c r="N367" s="12">
        <v>-0.21621621621621601</v>
      </c>
      <c r="O367" s="12">
        <v>0.52380952380952295</v>
      </c>
      <c r="P367" s="12">
        <v>0</v>
      </c>
      <c r="Q367" s="12">
        <v>0</v>
      </c>
      <c r="R367" s="14">
        <v>0</v>
      </c>
      <c r="S367" s="14">
        <v>0.18152866242038199</v>
      </c>
      <c r="T367" s="14">
        <v>0.49044585987261102</v>
      </c>
      <c r="U367" s="14">
        <v>0</v>
      </c>
      <c r="V367" s="14">
        <v>0</v>
      </c>
      <c r="W367" s="14">
        <v>0.99787685774946899</v>
      </c>
      <c r="X367" s="14"/>
      <c r="Y367" s="14">
        <v>0.70382165605095504</v>
      </c>
      <c r="Z367" s="14">
        <v>0</v>
      </c>
      <c r="AA367" s="14">
        <v>0</v>
      </c>
      <c r="AB367" s="5">
        <v>2</v>
      </c>
      <c r="AC367" s="5">
        <v>0</v>
      </c>
      <c r="AD367" s="5">
        <v>1</v>
      </c>
      <c r="AE367" s="5">
        <v>0</v>
      </c>
      <c r="AF367" s="5">
        <v>0</v>
      </c>
      <c r="AG367" s="5">
        <v>2</v>
      </c>
      <c r="AH367" s="5">
        <v>2</v>
      </c>
      <c r="AI367" s="5">
        <v>2</v>
      </c>
      <c r="AJ367" s="5">
        <v>0</v>
      </c>
      <c r="AK367" s="5">
        <v>0</v>
      </c>
      <c r="AL367" s="5">
        <v>9</v>
      </c>
    </row>
    <row r="368" spans="1:38" x14ac:dyDescent="0.3">
      <c r="A368" s="3">
        <v>1969195</v>
      </c>
      <c r="B368" s="3" t="s">
        <v>2662</v>
      </c>
      <c r="C368" s="3" t="s">
        <v>2663</v>
      </c>
      <c r="D368" s="3" t="s">
        <v>785</v>
      </c>
      <c r="E368" s="10">
        <v>358</v>
      </c>
      <c r="F368" s="11" t="s">
        <v>334</v>
      </c>
      <c r="G368" s="12" t="s">
        <v>1416</v>
      </c>
      <c r="H368" s="13">
        <v>75833</v>
      </c>
      <c r="I368" s="12">
        <v>0.127</v>
      </c>
      <c r="J368" s="12">
        <v>7.2916666666666602E-2</v>
      </c>
      <c r="K368" s="12">
        <v>1.04166666666666E-2</v>
      </c>
      <c r="L368" s="12">
        <v>3.2000000000000001E-2</v>
      </c>
      <c r="M368" s="12">
        <v>0.251</v>
      </c>
      <c r="N368" s="12">
        <v>-2.9810298102981001E-2</v>
      </c>
      <c r="O368" s="12">
        <v>0.52941176470588203</v>
      </c>
      <c r="P368" s="12">
        <v>5.8823529411764698E-2</v>
      </c>
      <c r="Q368" s="12">
        <v>5.7291666666666602E-2</v>
      </c>
      <c r="R368" s="14">
        <v>0.70529801324503305</v>
      </c>
      <c r="S368" s="14">
        <v>0.67091295116772798</v>
      </c>
      <c r="T368" s="14">
        <v>0.386411889596603</v>
      </c>
      <c r="U368" s="14">
        <v>0.18046709129511601</v>
      </c>
      <c r="V368" s="14">
        <v>0.61702127659574402</v>
      </c>
      <c r="W368" s="14">
        <v>0.117834394904458</v>
      </c>
      <c r="X368" s="14"/>
      <c r="Y368" s="14">
        <v>0.72080679405520098</v>
      </c>
      <c r="Z368" s="14">
        <v>0.30148619957537098</v>
      </c>
      <c r="AA368" s="14">
        <v>5.20169851380042E-2</v>
      </c>
      <c r="AB368" s="5">
        <v>0</v>
      </c>
      <c r="AC368" s="5">
        <v>2</v>
      </c>
      <c r="AD368" s="5">
        <v>1</v>
      </c>
      <c r="AE368" s="5">
        <v>0</v>
      </c>
      <c r="AF368" s="5">
        <v>1</v>
      </c>
      <c r="AG368" s="5">
        <v>0</v>
      </c>
      <c r="AH368" s="5">
        <v>1</v>
      </c>
      <c r="AI368" s="5">
        <v>2</v>
      </c>
      <c r="AJ368" s="5">
        <v>0</v>
      </c>
      <c r="AK368" s="5">
        <v>0</v>
      </c>
      <c r="AL368" s="5">
        <v>7</v>
      </c>
    </row>
    <row r="369" spans="1:38" x14ac:dyDescent="0.3">
      <c r="A369" s="3">
        <v>1904240</v>
      </c>
      <c r="B369" s="3" t="s">
        <v>1194</v>
      </c>
      <c r="C369" s="3" t="s">
        <v>1195</v>
      </c>
      <c r="D369" s="3" t="s">
        <v>95</v>
      </c>
      <c r="E369" s="10">
        <v>233</v>
      </c>
      <c r="F369" s="11" t="s">
        <v>1196</v>
      </c>
      <c r="G369" s="12" t="s">
        <v>1197</v>
      </c>
      <c r="H369" s="13">
        <v>38906</v>
      </c>
      <c r="I369" s="12">
        <v>0.19</v>
      </c>
      <c r="J369" s="12">
        <v>0.36641221374045801</v>
      </c>
      <c r="K369" s="12">
        <v>0.15267175572519001</v>
      </c>
      <c r="L369" s="12">
        <v>9.5000000000000001E-2</v>
      </c>
      <c r="M369" s="12">
        <v>0.57799999999999996</v>
      </c>
      <c r="N369" s="12">
        <v>-0.23102310231023099</v>
      </c>
      <c r="O369" s="12">
        <v>0.69035532994923798</v>
      </c>
      <c r="P369" s="12">
        <v>0.130136986301369</v>
      </c>
      <c r="Q369" s="12">
        <v>0.221374045801526</v>
      </c>
      <c r="R369" s="14">
        <v>1.7660044150110299E-2</v>
      </c>
      <c r="S369" s="14">
        <v>0.86730360934182504</v>
      </c>
      <c r="T369" s="14">
        <v>0.98938428874734596</v>
      </c>
      <c r="U369" s="14">
        <v>0.968152866242038</v>
      </c>
      <c r="V369" s="14">
        <v>0.93936170212765902</v>
      </c>
      <c r="W369" s="14">
        <v>0.96284501061571104</v>
      </c>
      <c r="X369" s="14"/>
      <c r="Y369" s="14">
        <v>0.95966029723991497</v>
      </c>
      <c r="Z369" s="14">
        <v>0.65817409766454305</v>
      </c>
      <c r="AA369" s="14">
        <v>0.70063694267515897</v>
      </c>
      <c r="AB369" s="5">
        <v>2</v>
      </c>
      <c r="AC369" s="5">
        <v>2</v>
      </c>
      <c r="AD369" s="5">
        <v>2</v>
      </c>
      <c r="AE369" s="5">
        <v>2</v>
      </c>
      <c r="AF369" s="5">
        <v>2</v>
      </c>
      <c r="AG369" s="5">
        <v>2</v>
      </c>
      <c r="AH369" s="5">
        <v>2</v>
      </c>
      <c r="AI369" s="5">
        <v>2</v>
      </c>
      <c r="AJ369" s="5">
        <v>1</v>
      </c>
      <c r="AK369" s="5">
        <v>2</v>
      </c>
      <c r="AL369" s="5">
        <v>19</v>
      </c>
    </row>
    <row r="370" spans="1:38" x14ac:dyDescent="0.3">
      <c r="A370" s="3">
        <v>1951105</v>
      </c>
      <c r="B370" s="3" t="s">
        <v>2278</v>
      </c>
      <c r="C370" s="3" t="s">
        <v>2279</v>
      </c>
      <c r="D370" s="3" t="s">
        <v>594</v>
      </c>
      <c r="E370" s="10">
        <v>345</v>
      </c>
      <c r="F370" s="11" t="s">
        <v>1196</v>
      </c>
      <c r="G370" s="12" t="s">
        <v>1197</v>
      </c>
      <c r="H370" s="13">
        <v>77396</v>
      </c>
      <c r="I370" s="12">
        <v>5.2999999999999999E-2</v>
      </c>
      <c r="J370" s="12">
        <v>0.17197452229299301</v>
      </c>
      <c r="K370" s="12">
        <v>7.0063694267515894E-2</v>
      </c>
      <c r="L370" s="12">
        <v>0.16</v>
      </c>
      <c r="M370" s="12">
        <v>0.19899999999999901</v>
      </c>
      <c r="N370" s="12">
        <v>-2.2662889518413599E-2</v>
      </c>
      <c r="O370" s="12">
        <v>0.52140077821011599</v>
      </c>
      <c r="P370" s="12">
        <v>0.21875</v>
      </c>
      <c r="Q370" s="12">
        <v>7.6433121019108194E-2</v>
      </c>
      <c r="R370" s="14">
        <v>0.73178807947019797</v>
      </c>
      <c r="S370" s="14">
        <v>0.22929936305732401</v>
      </c>
      <c r="T370" s="14">
        <v>0.84501061571125202</v>
      </c>
      <c r="U370" s="14">
        <v>0.80254777070063699</v>
      </c>
      <c r="V370" s="14">
        <v>0.97978723404255297</v>
      </c>
      <c r="W370" s="14">
        <v>2.8662420382165599E-2</v>
      </c>
      <c r="X370" s="14"/>
      <c r="Y370" s="14">
        <v>0.69532908704883201</v>
      </c>
      <c r="Z370" s="14">
        <v>0.87261146496815201</v>
      </c>
      <c r="AA370" s="14">
        <v>8.3864118895965997E-2</v>
      </c>
      <c r="AB370" s="5">
        <v>0</v>
      </c>
      <c r="AC370" s="5">
        <v>0</v>
      </c>
      <c r="AD370" s="5">
        <v>2</v>
      </c>
      <c r="AE370" s="5">
        <v>2</v>
      </c>
      <c r="AF370" s="5">
        <v>2</v>
      </c>
      <c r="AG370" s="5">
        <v>0</v>
      </c>
      <c r="AH370" s="5">
        <v>1</v>
      </c>
      <c r="AI370" s="5">
        <v>2</v>
      </c>
      <c r="AJ370" s="5">
        <v>2</v>
      </c>
      <c r="AK370" s="5">
        <v>0</v>
      </c>
      <c r="AL370" s="5">
        <v>11</v>
      </c>
    </row>
    <row r="371" spans="1:38" x14ac:dyDescent="0.3">
      <c r="A371" s="3">
        <v>1915465</v>
      </c>
      <c r="B371" s="3" t="s">
        <v>1497</v>
      </c>
      <c r="C371" s="3" t="s">
        <v>1498</v>
      </c>
      <c r="D371" s="3" t="s">
        <v>215</v>
      </c>
      <c r="E371" s="10">
        <v>55</v>
      </c>
      <c r="F371" s="11" t="s">
        <v>334</v>
      </c>
      <c r="G371" s="12" t="s">
        <v>1416</v>
      </c>
      <c r="H371" s="13" t="s">
        <v>3083</v>
      </c>
      <c r="I371" s="12">
        <v>0</v>
      </c>
      <c r="J371" s="12">
        <v>4.7619047619047603E-2</v>
      </c>
      <c r="K371" s="12">
        <v>9.5238095238095205E-2</v>
      </c>
      <c r="L371" s="12">
        <v>0</v>
      </c>
      <c r="M371" s="12">
        <v>0.32400000000000001</v>
      </c>
      <c r="N371" s="12">
        <v>-0.24657534246575299</v>
      </c>
      <c r="O371" s="12">
        <v>0.53125</v>
      </c>
      <c r="P371" s="12">
        <v>0.16</v>
      </c>
      <c r="Q371" s="12">
        <v>9.5238095238095205E-2</v>
      </c>
      <c r="R371" s="14">
        <v>0</v>
      </c>
      <c r="S371" s="14">
        <v>0</v>
      </c>
      <c r="T371" s="14">
        <v>0.22186836518046699</v>
      </c>
      <c r="U371" s="14">
        <v>0.89171974522292996</v>
      </c>
      <c r="V371" s="14">
        <v>0</v>
      </c>
      <c r="W371" s="14">
        <v>0.37261146496815201</v>
      </c>
      <c r="X371" s="14"/>
      <c r="Y371" s="14">
        <v>0.727176220806794</v>
      </c>
      <c r="Z371" s="14">
        <v>0.759023354564755</v>
      </c>
      <c r="AA371" s="14">
        <v>0.115711252653927</v>
      </c>
      <c r="AB371" s="5">
        <v>2</v>
      </c>
      <c r="AC371" s="5">
        <v>0</v>
      </c>
      <c r="AD371" s="5">
        <v>0</v>
      </c>
      <c r="AE371" s="5">
        <v>2</v>
      </c>
      <c r="AF371" s="5">
        <v>0</v>
      </c>
      <c r="AG371" s="5">
        <v>1</v>
      </c>
      <c r="AH371" s="5">
        <v>2</v>
      </c>
      <c r="AI371" s="5">
        <v>2</v>
      </c>
      <c r="AJ371" s="5">
        <v>2</v>
      </c>
      <c r="AK371" s="5">
        <v>0</v>
      </c>
      <c r="AL371" s="5">
        <v>11</v>
      </c>
    </row>
    <row r="372" spans="1:38" x14ac:dyDescent="0.3">
      <c r="A372" s="3">
        <v>1953670</v>
      </c>
      <c r="B372" s="3" t="s">
        <v>2326</v>
      </c>
      <c r="C372" s="3" t="s">
        <v>2327</v>
      </c>
      <c r="D372" s="3" t="s">
        <v>618</v>
      </c>
      <c r="E372" s="10">
        <v>203</v>
      </c>
      <c r="F372" s="11" t="s">
        <v>871</v>
      </c>
      <c r="G372" s="12" t="s">
        <v>1425</v>
      </c>
      <c r="H372" s="13">
        <v>81346</v>
      </c>
      <c r="I372" s="12">
        <v>6.8000000000000005E-2</v>
      </c>
      <c r="J372" s="12">
        <v>5.6603773584905599E-2</v>
      </c>
      <c r="K372" s="12">
        <v>3.7735849056603703E-2</v>
      </c>
      <c r="L372" s="12">
        <v>8.0000000000000002E-3</v>
      </c>
      <c r="M372" s="12">
        <v>0.377999999999999</v>
      </c>
      <c r="N372" s="12">
        <v>-0.184738955823293</v>
      </c>
      <c r="O372" s="12">
        <v>0.56804733727810597</v>
      </c>
      <c r="P372" s="12">
        <v>0</v>
      </c>
      <c r="Q372" s="12">
        <v>0.14150943396226401</v>
      </c>
      <c r="R372" s="14">
        <v>0.79690949227372998</v>
      </c>
      <c r="S372" s="14">
        <v>0.33014861995753703</v>
      </c>
      <c r="T372" s="14">
        <v>0.28343949044585898</v>
      </c>
      <c r="U372" s="14">
        <v>0.50849256900212303</v>
      </c>
      <c r="V372" s="14">
        <v>0.275531914893617</v>
      </c>
      <c r="W372" s="14">
        <v>0.62738853503184699</v>
      </c>
      <c r="X372" s="14"/>
      <c r="Y372" s="14">
        <v>0.81847133757961699</v>
      </c>
      <c r="Z372" s="14">
        <v>0</v>
      </c>
      <c r="AA372" s="14">
        <v>0.28662420382165599</v>
      </c>
      <c r="AB372" s="5">
        <v>0</v>
      </c>
      <c r="AC372" s="5">
        <v>1</v>
      </c>
      <c r="AD372" s="5">
        <v>0</v>
      </c>
      <c r="AE372" s="5">
        <v>1</v>
      </c>
      <c r="AF372" s="5">
        <v>0</v>
      </c>
      <c r="AG372" s="5">
        <v>1</v>
      </c>
      <c r="AH372" s="5">
        <v>2</v>
      </c>
      <c r="AI372" s="5">
        <v>2</v>
      </c>
      <c r="AJ372" s="5">
        <v>0</v>
      </c>
      <c r="AK372" s="5">
        <v>0</v>
      </c>
      <c r="AL372" s="5">
        <v>7</v>
      </c>
    </row>
    <row r="373" spans="1:38" x14ac:dyDescent="0.3">
      <c r="A373" s="3">
        <v>1907750</v>
      </c>
      <c r="B373" s="3" t="s">
        <v>1307</v>
      </c>
      <c r="C373" s="3" t="s">
        <v>1308</v>
      </c>
      <c r="D373" s="3" t="s">
        <v>136</v>
      </c>
      <c r="E373" s="10">
        <v>181</v>
      </c>
      <c r="F373" s="11" t="s">
        <v>134</v>
      </c>
      <c r="G373" s="12" t="s">
        <v>1237</v>
      </c>
      <c r="H373" s="13">
        <v>49375</v>
      </c>
      <c r="I373" s="12">
        <v>0.22</v>
      </c>
      <c r="J373" s="12">
        <v>0.25352112676056299</v>
      </c>
      <c r="K373" s="12">
        <v>9.85915492957746E-2</v>
      </c>
      <c r="L373" s="12">
        <v>4.0999999999999898E-2</v>
      </c>
      <c r="M373" s="12">
        <v>0.45600000000000002</v>
      </c>
      <c r="N373" s="12">
        <v>-7.1794871794871706E-2</v>
      </c>
      <c r="O373" s="12">
        <v>0.568965517241379</v>
      </c>
      <c r="P373" s="12">
        <v>0.18390804597701099</v>
      </c>
      <c r="Q373" s="12">
        <v>0.12676056338028099</v>
      </c>
      <c r="R373" s="14">
        <v>0.105960264900662</v>
      </c>
      <c r="S373" s="14">
        <v>0.90870488322717602</v>
      </c>
      <c r="T373" s="14">
        <v>0.96178343949044498</v>
      </c>
      <c r="U373" s="14">
        <v>0.902335456475583</v>
      </c>
      <c r="V373" s="14">
        <v>0.71276595744680804</v>
      </c>
      <c r="W373" s="14">
        <v>0.85774946921443695</v>
      </c>
      <c r="X373" s="14"/>
      <c r="Y373" s="14">
        <v>0.82059447983014799</v>
      </c>
      <c r="Z373" s="14">
        <v>0.82377919320594395</v>
      </c>
      <c r="AA373" s="14">
        <v>0.226114649681528</v>
      </c>
      <c r="AB373" s="5">
        <v>2</v>
      </c>
      <c r="AC373" s="5">
        <v>2</v>
      </c>
      <c r="AD373" s="5">
        <v>2</v>
      </c>
      <c r="AE373" s="5">
        <v>2</v>
      </c>
      <c r="AF373" s="5">
        <v>2</v>
      </c>
      <c r="AG373" s="5">
        <v>2</v>
      </c>
      <c r="AH373" s="5">
        <v>1</v>
      </c>
      <c r="AI373" s="5">
        <v>2</v>
      </c>
      <c r="AJ373" s="5">
        <v>2</v>
      </c>
      <c r="AK373" s="5">
        <v>0</v>
      </c>
      <c r="AL373" s="5">
        <v>17</v>
      </c>
    </row>
    <row r="374" spans="1:38" x14ac:dyDescent="0.3">
      <c r="A374" s="3">
        <v>1959250</v>
      </c>
      <c r="B374" s="3" t="s">
        <v>2444</v>
      </c>
      <c r="C374" s="3" t="s">
        <v>2445</v>
      </c>
      <c r="D374" s="3" t="s">
        <v>676</v>
      </c>
      <c r="E374" s="10">
        <v>201</v>
      </c>
      <c r="F374" s="11" t="s">
        <v>1102</v>
      </c>
      <c r="G374" s="12" t="s">
        <v>1103</v>
      </c>
      <c r="H374" s="13">
        <v>65313</v>
      </c>
      <c r="I374" s="12">
        <v>0.29199999999999998</v>
      </c>
      <c r="J374" s="12">
        <v>0.26041666666666602</v>
      </c>
      <c r="K374" s="12">
        <v>8.3333333333333301E-2</v>
      </c>
      <c r="L374" s="12">
        <v>0</v>
      </c>
      <c r="M374" s="12">
        <v>0.35</v>
      </c>
      <c r="N374" s="12">
        <v>2.03045685279187E-2</v>
      </c>
      <c r="O374" s="12">
        <v>0.36241610738254998</v>
      </c>
      <c r="P374" s="12">
        <v>0.16964285714285701</v>
      </c>
      <c r="Q374" s="12">
        <v>0.3125</v>
      </c>
      <c r="R374" s="14">
        <v>0.46909492273730602</v>
      </c>
      <c r="S374" s="14">
        <v>0.96602972399150699</v>
      </c>
      <c r="T374" s="14">
        <v>0.96390658174097599</v>
      </c>
      <c r="U374" s="14">
        <v>0.85350318471337505</v>
      </c>
      <c r="V374" s="14">
        <v>0</v>
      </c>
      <c r="W374" s="14">
        <v>0.49469214437367298</v>
      </c>
      <c r="X374" s="14"/>
      <c r="Y374" s="14">
        <v>0.20806794055201699</v>
      </c>
      <c r="Z374" s="14">
        <v>0.78980891719745205</v>
      </c>
      <c r="AA374" s="14">
        <v>0.93736730360934095</v>
      </c>
      <c r="AB374" s="5">
        <v>1</v>
      </c>
      <c r="AC374" s="5">
        <v>2</v>
      </c>
      <c r="AD374" s="5">
        <v>2</v>
      </c>
      <c r="AE374" s="5">
        <v>2</v>
      </c>
      <c r="AF374" s="5">
        <v>0</v>
      </c>
      <c r="AG374" s="5">
        <v>1</v>
      </c>
      <c r="AH374" s="5">
        <v>0</v>
      </c>
      <c r="AI374" s="5">
        <v>0</v>
      </c>
      <c r="AJ374" s="5">
        <v>2</v>
      </c>
      <c r="AK374" s="5">
        <v>2</v>
      </c>
      <c r="AL374" s="5">
        <v>12</v>
      </c>
    </row>
    <row r="375" spans="1:38" x14ac:dyDescent="0.3">
      <c r="A375" s="3">
        <v>1921405</v>
      </c>
      <c r="B375" s="3" t="s">
        <v>1614</v>
      </c>
      <c r="C375" s="3" t="s">
        <v>1615</v>
      </c>
      <c r="D375" s="3" t="s">
        <v>269</v>
      </c>
      <c r="E375" s="10">
        <v>1304</v>
      </c>
      <c r="F375" s="11" t="s">
        <v>1233</v>
      </c>
      <c r="G375" s="12" t="s">
        <v>1234</v>
      </c>
      <c r="H375" s="13">
        <v>91146</v>
      </c>
      <c r="I375" s="12">
        <v>5.3999999999999999E-2</v>
      </c>
      <c r="J375" s="12">
        <v>2.2471910112359501E-2</v>
      </c>
      <c r="K375" s="12">
        <v>3.1835205992509302E-2</v>
      </c>
      <c r="L375" s="12">
        <v>1.4999999999999999E-2</v>
      </c>
      <c r="M375" s="12">
        <v>0.34200000000000003</v>
      </c>
      <c r="N375" s="12">
        <v>7.8577336641852694E-2</v>
      </c>
      <c r="O375" s="12">
        <v>0.28556149732620301</v>
      </c>
      <c r="P375" s="12">
        <v>3.6101083032490898E-2</v>
      </c>
      <c r="Q375" s="12">
        <v>0.16853932584269599</v>
      </c>
      <c r="R375" s="14">
        <v>0.88300220750551806</v>
      </c>
      <c r="S375" s="14">
        <v>0.23991507430997799</v>
      </c>
      <c r="T375" s="14">
        <v>0.11464968152866201</v>
      </c>
      <c r="U375" s="14">
        <v>0.43312101910827999</v>
      </c>
      <c r="V375" s="14">
        <v>0.37553191489361698</v>
      </c>
      <c r="W375" s="14">
        <v>0.450106157112526</v>
      </c>
      <c r="X375" s="14"/>
      <c r="Y375" s="14">
        <v>8.7048832271762203E-2</v>
      </c>
      <c r="Z375" s="14">
        <v>0.19108280254776999</v>
      </c>
      <c r="AA375" s="14">
        <v>0.43312101910827999</v>
      </c>
      <c r="AB375" s="5">
        <v>0</v>
      </c>
      <c r="AC375" s="5">
        <v>0</v>
      </c>
      <c r="AD375" s="5">
        <v>0</v>
      </c>
      <c r="AE375" s="5">
        <v>1</v>
      </c>
      <c r="AF375" s="5">
        <v>1</v>
      </c>
      <c r="AG375" s="5">
        <v>1</v>
      </c>
      <c r="AH375" s="5">
        <v>0</v>
      </c>
      <c r="AI375" s="5">
        <v>0</v>
      </c>
      <c r="AJ375" s="5">
        <v>0</v>
      </c>
      <c r="AK375" s="5">
        <v>1</v>
      </c>
      <c r="AL375" s="5">
        <v>4</v>
      </c>
    </row>
    <row r="376" spans="1:38" x14ac:dyDescent="0.3">
      <c r="A376" s="3">
        <v>1954795</v>
      </c>
      <c r="B376" s="3" t="s">
        <v>3088</v>
      </c>
      <c r="C376" s="3" t="s">
        <v>3080</v>
      </c>
      <c r="D376" s="3" t="s">
        <v>3089</v>
      </c>
      <c r="E376" s="10" t="e">
        <v>#N/A</v>
      </c>
      <c r="F376" s="11" t="e">
        <v>#N/A</v>
      </c>
      <c r="G376" s="12" t="e">
        <v>#N/A</v>
      </c>
      <c r="H376" s="13">
        <v>50500</v>
      </c>
      <c r="I376" s="12">
        <v>0.108</v>
      </c>
      <c r="J376" s="12">
        <v>0</v>
      </c>
      <c r="K376" s="12">
        <v>0</v>
      </c>
      <c r="L376" s="12">
        <v>0</v>
      </c>
      <c r="M376" s="12">
        <v>0.50600000000000001</v>
      </c>
      <c r="N376" s="12">
        <v>0.121495327102803</v>
      </c>
      <c r="O376" s="12">
        <v>0.47368421052631499</v>
      </c>
      <c r="P376" s="12">
        <v>0</v>
      </c>
      <c r="Q376" s="12">
        <v>0.2</v>
      </c>
      <c r="R376" s="14">
        <v>0.124724061810154</v>
      </c>
      <c r="S376" s="14">
        <v>0.57749469214437299</v>
      </c>
      <c r="T376" s="14">
        <v>0</v>
      </c>
      <c r="U376" s="14">
        <v>0</v>
      </c>
      <c r="V376" s="14">
        <v>0</v>
      </c>
      <c r="W376" s="14">
        <v>0.91932059447982994</v>
      </c>
      <c r="X376" s="14"/>
      <c r="Y376" s="14">
        <v>0.56263269639065805</v>
      </c>
      <c r="Z376" s="14">
        <v>0</v>
      </c>
      <c r="AA376" s="14">
        <v>0.58598726114649602</v>
      </c>
      <c r="AB376" s="5">
        <v>2</v>
      </c>
      <c r="AC376" s="5">
        <v>1</v>
      </c>
      <c r="AD376" s="5">
        <v>0</v>
      </c>
      <c r="AE376" s="5">
        <v>0</v>
      </c>
      <c r="AF376" s="5">
        <v>0</v>
      </c>
      <c r="AG376" s="5">
        <v>2</v>
      </c>
      <c r="AH376" s="5">
        <v>0</v>
      </c>
      <c r="AI376" s="5">
        <v>1</v>
      </c>
      <c r="AJ376" s="5">
        <v>0</v>
      </c>
      <c r="AK376" s="5">
        <v>1</v>
      </c>
      <c r="AL376" s="5">
        <v>7</v>
      </c>
    </row>
    <row r="377" spans="1:38" x14ac:dyDescent="0.3">
      <c r="A377" s="3">
        <v>1951060</v>
      </c>
      <c r="B377" s="3" t="s">
        <v>2276</v>
      </c>
      <c r="C377" s="3" t="s">
        <v>2277</v>
      </c>
      <c r="D377" s="3" t="s">
        <v>593</v>
      </c>
      <c r="E377" s="10">
        <v>199</v>
      </c>
      <c r="F377" s="11" t="s">
        <v>682</v>
      </c>
      <c r="G377" s="12" t="s">
        <v>1158</v>
      </c>
      <c r="H377" s="13">
        <v>65417</v>
      </c>
      <c r="I377" s="12">
        <v>0.14399999999999999</v>
      </c>
      <c r="J377" s="12">
        <v>0.16161616161616099</v>
      </c>
      <c r="K377" s="12">
        <v>3.03030303030303E-2</v>
      </c>
      <c r="L377" s="12">
        <v>1.4999999999999999E-2</v>
      </c>
      <c r="M377" s="12">
        <v>0.32799999999999901</v>
      </c>
      <c r="N377" s="12">
        <v>-7.00934579439252E-2</v>
      </c>
      <c r="O377" s="12">
        <v>0.66666666666666596</v>
      </c>
      <c r="P377" s="12">
        <v>9.1743119266054995E-2</v>
      </c>
      <c r="Q377" s="12">
        <v>0.13131313131313099</v>
      </c>
      <c r="R377" s="14">
        <v>0.47350993377483402</v>
      </c>
      <c r="S377" s="14">
        <v>0.75265392781316298</v>
      </c>
      <c r="T377" s="14">
        <v>0.81740976645435204</v>
      </c>
      <c r="U377" s="14">
        <v>0.40764331210191002</v>
      </c>
      <c r="V377" s="14">
        <v>0.37553191489361698</v>
      </c>
      <c r="W377" s="14">
        <v>0.386411889596603</v>
      </c>
      <c r="X377" s="14"/>
      <c r="Y377" s="14">
        <v>0.95329087048832195</v>
      </c>
      <c r="Z377" s="14">
        <v>0.47346072186836502</v>
      </c>
      <c r="AA377" s="14">
        <v>0.23991507430997799</v>
      </c>
      <c r="AB377" s="5">
        <v>1</v>
      </c>
      <c r="AC377" s="5">
        <v>2</v>
      </c>
      <c r="AD377" s="5">
        <v>2</v>
      </c>
      <c r="AE377" s="5">
        <v>1</v>
      </c>
      <c r="AF377" s="5">
        <v>1</v>
      </c>
      <c r="AG377" s="5">
        <v>1</v>
      </c>
      <c r="AH377" s="5">
        <v>1</v>
      </c>
      <c r="AI377" s="5">
        <v>2</v>
      </c>
      <c r="AJ377" s="5">
        <v>1</v>
      </c>
      <c r="AK377" s="5">
        <v>0</v>
      </c>
      <c r="AL377" s="5">
        <v>12</v>
      </c>
    </row>
    <row r="378" spans="1:38" x14ac:dyDescent="0.3">
      <c r="A378" s="3">
        <v>1932790</v>
      </c>
      <c r="B378" s="3" t="s">
        <v>1860</v>
      </c>
      <c r="C378" s="3" t="s">
        <v>1861</v>
      </c>
      <c r="D378" s="3" t="s">
        <v>386</v>
      </c>
      <c r="E378" s="10">
        <v>2062</v>
      </c>
      <c r="F378" s="11" t="s">
        <v>45</v>
      </c>
      <c r="G378" s="12" t="s">
        <v>1027</v>
      </c>
      <c r="H378" s="13">
        <v>56607</v>
      </c>
      <c r="I378" s="12">
        <v>0.14299999999999999</v>
      </c>
      <c r="J378" s="12">
        <v>0.13116591928251101</v>
      </c>
      <c r="K378" s="12">
        <v>7.1748878923766801E-2</v>
      </c>
      <c r="L378" s="12">
        <v>3.0000000000000001E-3</v>
      </c>
      <c r="M378" s="12">
        <v>0.40299999999999903</v>
      </c>
      <c r="N378" s="12">
        <v>4.0363269424823399E-2</v>
      </c>
      <c r="O378" s="12">
        <v>0.41185296324081</v>
      </c>
      <c r="P378" s="12">
        <v>1.65380374862183E-2</v>
      </c>
      <c r="Q378" s="12">
        <v>0.20067264573991</v>
      </c>
      <c r="R378" s="14">
        <v>0.25165562913907202</v>
      </c>
      <c r="S378" s="14">
        <v>0.74628450106157096</v>
      </c>
      <c r="T378" s="14">
        <v>0.69851380042462796</v>
      </c>
      <c r="U378" s="14">
        <v>0.81104033970276002</v>
      </c>
      <c r="V378" s="14">
        <v>0.22127659574468</v>
      </c>
      <c r="W378" s="14">
        <v>0.72611464968152795</v>
      </c>
      <c r="X378" s="14"/>
      <c r="Y378" s="14">
        <v>0.34182590233545601</v>
      </c>
      <c r="Z378" s="14">
        <v>0.13057324840764301</v>
      </c>
      <c r="AA378" s="14">
        <v>0.595541401273885</v>
      </c>
      <c r="AB378" s="5">
        <v>2</v>
      </c>
      <c r="AC378" s="5">
        <v>2</v>
      </c>
      <c r="AD378" s="5">
        <v>2</v>
      </c>
      <c r="AE378" s="5">
        <v>2</v>
      </c>
      <c r="AF378" s="5">
        <v>0</v>
      </c>
      <c r="AG378" s="5">
        <v>2</v>
      </c>
      <c r="AH378" s="5">
        <v>0</v>
      </c>
      <c r="AI378" s="5">
        <v>1</v>
      </c>
      <c r="AJ378" s="5">
        <v>0</v>
      </c>
      <c r="AK378" s="5">
        <v>1</v>
      </c>
      <c r="AL378" s="5">
        <v>12</v>
      </c>
    </row>
    <row r="379" spans="1:38" x14ac:dyDescent="0.3">
      <c r="A379" s="3">
        <v>1935265</v>
      </c>
      <c r="B379" s="3" t="s">
        <v>1922</v>
      </c>
      <c r="C379" s="3" t="s">
        <v>1923</v>
      </c>
      <c r="D379" s="3" t="s">
        <v>416</v>
      </c>
      <c r="E379" s="10">
        <v>2700</v>
      </c>
      <c r="F379" s="11" t="s">
        <v>1088</v>
      </c>
      <c r="G379" s="12" t="s">
        <v>1089</v>
      </c>
      <c r="H379" s="13">
        <v>74167</v>
      </c>
      <c r="I379" s="12">
        <v>7.1999999999999995E-2</v>
      </c>
      <c r="J379" s="12">
        <v>7.2198275862068895E-2</v>
      </c>
      <c r="K379" s="12">
        <v>0.13469827586206801</v>
      </c>
      <c r="L379" s="12">
        <v>1.7000000000000001E-2</v>
      </c>
      <c r="M379" s="12">
        <v>0.36399999999999999</v>
      </c>
      <c r="N379" s="12">
        <v>6.0487038491751702E-2</v>
      </c>
      <c r="O379" s="12">
        <v>0.53364269141531295</v>
      </c>
      <c r="P379" s="12">
        <v>9.9903006789524698E-2</v>
      </c>
      <c r="Q379" s="12">
        <v>0.22090517241379301</v>
      </c>
      <c r="R379" s="14">
        <v>0.677704194260485</v>
      </c>
      <c r="S379" s="14">
        <v>0.35987261146496802</v>
      </c>
      <c r="T379" s="14">
        <v>0.38216560509554098</v>
      </c>
      <c r="U379" s="14">
        <v>0.95647558386411802</v>
      </c>
      <c r="V379" s="14">
        <v>0.40531914893616999</v>
      </c>
      <c r="W379" s="14">
        <v>0.55732484076433098</v>
      </c>
      <c r="X379" s="14"/>
      <c r="Y379" s="14">
        <v>0.73460721868365098</v>
      </c>
      <c r="Z379" s="14">
        <v>0.52335456475583797</v>
      </c>
      <c r="AA379" s="14">
        <v>0.69851380042462796</v>
      </c>
      <c r="AB379" s="5">
        <v>0</v>
      </c>
      <c r="AC379" s="5">
        <v>1</v>
      </c>
      <c r="AD379" s="5">
        <v>1</v>
      </c>
      <c r="AE379" s="5">
        <v>2</v>
      </c>
      <c r="AF379" s="5">
        <v>1</v>
      </c>
      <c r="AG379" s="5">
        <v>1</v>
      </c>
      <c r="AH379" s="5">
        <v>0</v>
      </c>
      <c r="AI379" s="5">
        <v>2</v>
      </c>
      <c r="AJ379" s="5">
        <v>1</v>
      </c>
      <c r="AK379" s="5">
        <v>2</v>
      </c>
      <c r="AL379" s="5">
        <v>11</v>
      </c>
    </row>
    <row r="380" spans="1:38" x14ac:dyDescent="0.3">
      <c r="A380" s="3">
        <v>1964740</v>
      </c>
      <c r="B380" s="3" t="s">
        <v>2558</v>
      </c>
      <c r="C380" s="3" t="s">
        <v>2559</v>
      </c>
      <c r="D380" s="3" t="s">
        <v>733</v>
      </c>
      <c r="E380" s="10">
        <v>923</v>
      </c>
      <c r="F380" s="11" t="s">
        <v>1264</v>
      </c>
      <c r="G380" s="12" t="s">
        <v>1265</v>
      </c>
      <c r="H380" s="13">
        <v>87188</v>
      </c>
      <c r="I380" s="12">
        <v>3.9E-2</v>
      </c>
      <c r="J380" s="12">
        <v>3.2069970845481001E-2</v>
      </c>
      <c r="K380" s="12">
        <v>3.2069970845481001E-2</v>
      </c>
      <c r="L380" s="12">
        <v>3.3000000000000002E-2</v>
      </c>
      <c r="M380" s="12">
        <v>0.317</v>
      </c>
      <c r="N380" s="12">
        <v>4.17607223476298E-2</v>
      </c>
      <c r="O380" s="12">
        <v>0.36288998357963798</v>
      </c>
      <c r="P380" s="12">
        <v>0.17487684729063999</v>
      </c>
      <c r="Q380" s="12">
        <v>0.186588921282798</v>
      </c>
      <c r="R380" s="14">
        <v>0.86423841059602602</v>
      </c>
      <c r="S380" s="14">
        <v>0.144373673036093</v>
      </c>
      <c r="T380" s="14">
        <v>0.15074309978768499</v>
      </c>
      <c r="U380" s="14">
        <v>0.43842887473460701</v>
      </c>
      <c r="V380" s="14">
        <v>0.626595744680851</v>
      </c>
      <c r="W380" s="14">
        <v>0.34288747346072102</v>
      </c>
      <c r="X380" s="14"/>
      <c r="Y380" s="14">
        <v>0.209129511677282</v>
      </c>
      <c r="Z380" s="14">
        <v>0.80148619957537104</v>
      </c>
      <c r="AA380" s="14">
        <v>0.52760084925689998</v>
      </c>
      <c r="AB380" s="5">
        <v>0</v>
      </c>
      <c r="AC380" s="5">
        <v>0</v>
      </c>
      <c r="AD380" s="5">
        <v>0</v>
      </c>
      <c r="AE380" s="5">
        <v>1</v>
      </c>
      <c r="AF380" s="5">
        <v>1</v>
      </c>
      <c r="AG380" s="5">
        <v>1</v>
      </c>
      <c r="AH380" s="5">
        <v>0</v>
      </c>
      <c r="AI380" s="5">
        <v>0</v>
      </c>
      <c r="AJ380" s="5">
        <v>2</v>
      </c>
      <c r="AK380" s="5">
        <v>1</v>
      </c>
      <c r="AL380" s="5">
        <v>6</v>
      </c>
    </row>
    <row r="381" spans="1:38" x14ac:dyDescent="0.3">
      <c r="A381" s="3">
        <v>1965415</v>
      </c>
      <c r="B381" s="3" t="s">
        <v>2572</v>
      </c>
      <c r="C381" s="3" t="s">
        <v>2573</v>
      </c>
      <c r="D381" s="3" t="s">
        <v>740</v>
      </c>
      <c r="E381" s="10">
        <v>186</v>
      </c>
      <c r="F381" s="11" t="s">
        <v>1344</v>
      </c>
      <c r="G381" s="12" t="s">
        <v>1345</v>
      </c>
      <c r="H381" s="13">
        <v>42386</v>
      </c>
      <c r="I381" s="12">
        <v>0.23300000000000001</v>
      </c>
      <c r="J381" s="12">
        <v>0.148148148148148</v>
      </c>
      <c r="K381" s="12">
        <v>0.148148148148148</v>
      </c>
      <c r="L381" s="12">
        <v>1.7999999999999999E-2</v>
      </c>
      <c r="M381" s="12">
        <v>0.61199999999999999</v>
      </c>
      <c r="N381" s="12">
        <v>-0.17333333333333301</v>
      </c>
      <c r="O381" s="12">
        <v>0.48148148148148101</v>
      </c>
      <c r="P381" s="12">
        <v>0.13829787234042501</v>
      </c>
      <c r="Q381" s="12">
        <v>0.27160493827160398</v>
      </c>
      <c r="R381" s="14">
        <v>3.7527593818984503E-2</v>
      </c>
      <c r="S381" s="14">
        <v>0.92250530785562601</v>
      </c>
      <c r="T381" s="14">
        <v>0.774946921443736</v>
      </c>
      <c r="U381" s="14">
        <v>0.96284501061571104</v>
      </c>
      <c r="V381" s="14">
        <v>0.41702127659574401</v>
      </c>
      <c r="W381" s="14">
        <v>0.97452229299363002</v>
      </c>
      <c r="X381" s="14"/>
      <c r="Y381" s="14">
        <v>0.58704883227176197</v>
      </c>
      <c r="Z381" s="14">
        <v>0.68895966029723898</v>
      </c>
      <c r="AA381" s="14">
        <v>0.85350318471337505</v>
      </c>
      <c r="AB381" s="5">
        <v>2</v>
      </c>
      <c r="AC381" s="5">
        <v>2</v>
      </c>
      <c r="AD381" s="5">
        <v>2</v>
      </c>
      <c r="AE381" s="5">
        <v>2</v>
      </c>
      <c r="AF381" s="5">
        <v>1</v>
      </c>
      <c r="AG381" s="5">
        <v>2</v>
      </c>
      <c r="AH381" s="5">
        <v>2</v>
      </c>
      <c r="AI381" s="5">
        <v>1</v>
      </c>
      <c r="AJ381" s="5">
        <v>2</v>
      </c>
      <c r="AK381" s="5">
        <v>2</v>
      </c>
      <c r="AL381" s="5">
        <v>18</v>
      </c>
    </row>
    <row r="382" spans="1:38" x14ac:dyDescent="0.3">
      <c r="A382" s="3">
        <v>1948180</v>
      </c>
      <c r="B382" s="3" t="s">
        <v>2186</v>
      </c>
      <c r="C382" s="3" t="s">
        <v>2187</v>
      </c>
      <c r="D382" s="3" t="s">
        <v>548</v>
      </c>
      <c r="E382" s="10">
        <v>97</v>
      </c>
      <c r="F382" s="11" t="s">
        <v>1268</v>
      </c>
      <c r="G382" s="12" t="s">
        <v>1269</v>
      </c>
      <c r="H382" s="13">
        <v>33125</v>
      </c>
      <c r="I382" s="12">
        <v>0.107</v>
      </c>
      <c r="J382" s="12">
        <v>0</v>
      </c>
      <c r="K382" s="12">
        <v>7.1428571428571397E-2</v>
      </c>
      <c r="L382" s="12">
        <v>0.16200000000000001</v>
      </c>
      <c r="M382" s="12">
        <v>0.21299999999999999</v>
      </c>
      <c r="N382" s="12">
        <v>-0.14159292035398199</v>
      </c>
      <c r="O382" s="12">
        <v>0.5</v>
      </c>
      <c r="P382" s="12">
        <v>0.125</v>
      </c>
      <c r="Q382" s="12">
        <v>0.28571428571428498</v>
      </c>
      <c r="R382" s="14">
        <v>4.4150110375275903E-3</v>
      </c>
      <c r="S382" s="14">
        <v>0.56687898089171895</v>
      </c>
      <c r="T382" s="14">
        <v>0</v>
      </c>
      <c r="U382" s="14">
        <v>0.80785562632696395</v>
      </c>
      <c r="V382" s="14">
        <v>0.98085106382978704</v>
      </c>
      <c r="W382" s="14">
        <v>4.7770700636942602E-2</v>
      </c>
      <c r="X382" s="14"/>
      <c r="Y382" s="14">
        <v>0.64437367303609305</v>
      </c>
      <c r="Z382" s="14">
        <v>0.629511677282377</v>
      </c>
      <c r="AA382" s="14">
        <v>0.89065817409766401</v>
      </c>
      <c r="AB382" s="5">
        <v>2</v>
      </c>
      <c r="AC382" s="5">
        <v>1</v>
      </c>
      <c r="AD382" s="5">
        <v>0</v>
      </c>
      <c r="AE382" s="5">
        <v>2</v>
      </c>
      <c r="AF382" s="5">
        <v>2</v>
      </c>
      <c r="AG382" s="5">
        <v>0</v>
      </c>
      <c r="AH382" s="5">
        <v>2</v>
      </c>
      <c r="AI382" s="5">
        <v>1</v>
      </c>
      <c r="AJ382" s="5">
        <v>1</v>
      </c>
      <c r="AK382" s="5">
        <v>2</v>
      </c>
      <c r="AL382" s="5">
        <v>13</v>
      </c>
    </row>
    <row r="383" spans="1:38" x14ac:dyDescent="0.3">
      <c r="A383" s="3">
        <v>1919855</v>
      </c>
      <c r="B383" s="3" t="s">
        <v>1592</v>
      </c>
      <c r="C383" s="3" t="s">
        <v>1593</v>
      </c>
      <c r="D383" s="3" t="s">
        <v>260</v>
      </c>
      <c r="E383" s="10">
        <v>264</v>
      </c>
      <c r="F383" s="11" t="s">
        <v>466</v>
      </c>
      <c r="G383" s="12" t="s">
        <v>1594</v>
      </c>
      <c r="H383" s="13">
        <v>52083</v>
      </c>
      <c r="I383" s="12">
        <v>0.122</v>
      </c>
      <c r="J383" s="12">
        <v>0.19083969465648801</v>
      </c>
      <c r="K383" s="12">
        <v>3.8167938931297697E-2</v>
      </c>
      <c r="L383" s="12">
        <v>9.6000000000000002E-2</v>
      </c>
      <c r="M383" s="12">
        <v>0.40600000000000003</v>
      </c>
      <c r="N383" s="12">
        <v>-0.19512195121951201</v>
      </c>
      <c r="O383" s="12">
        <v>0.64347826086956506</v>
      </c>
      <c r="P383" s="12">
        <v>0.206060606060606</v>
      </c>
      <c r="Q383" s="12">
        <v>0.16793893129770901</v>
      </c>
      <c r="R383" s="14">
        <v>0.161147902869757</v>
      </c>
      <c r="S383" s="14">
        <v>0.64331210191082799</v>
      </c>
      <c r="T383" s="14">
        <v>0.89171974522292996</v>
      </c>
      <c r="U383" s="14">
        <v>0.51804670912951101</v>
      </c>
      <c r="V383" s="14">
        <v>0.94148936170212705</v>
      </c>
      <c r="W383" s="14">
        <v>0.73460721868365098</v>
      </c>
      <c r="X383" s="14"/>
      <c r="Y383" s="14">
        <v>0.94055201698513802</v>
      </c>
      <c r="Z383" s="14">
        <v>0.85350318471337505</v>
      </c>
      <c r="AA383" s="14">
        <v>0.42993630573248398</v>
      </c>
      <c r="AB383" s="5">
        <v>2</v>
      </c>
      <c r="AC383" s="5">
        <v>1</v>
      </c>
      <c r="AD383" s="5">
        <v>2</v>
      </c>
      <c r="AE383" s="5">
        <v>1</v>
      </c>
      <c r="AF383" s="5">
        <v>2</v>
      </c>
      <c r="AG383" s="5">
        <v>2</v>
      </c>
      <c r="AH383" s="5">
        <v>2</v>
      </c>
      <c r="AI383" s="5">
        <v>2</v>
      </c>
      <c r="AJ383" s="5">
        <v>2</v>
      </c>
      <c r="AK383" s="5">
        <v>1</v>
      </c>
      <c r="AL383" s="5">
        <v>17</v>
      </c>
    </row>
    <row r="384" spans="1:38" x14ac:dyDescent="0.3">
      <c r="A384" s="3">
        <v>1925005</v>
      </c>
      <c r="B384" s="3" t="s">
        <v>1696</v>
      </c>
      <c r="C384" s="3" t="s">
        <v>1697</v>
      </c>
      <c r="D384" s="3" t="s">
        <v>308</v>
      </c>
      <c r="E384" s="10">
        <v>19</v>
      </c>
      <c r="F384" s="11" t="s">
        <v>1229</v>
      </c>
      <c r="G384" s="12" t="s">
        <v>1230</v>
      </c>
      <c r="H384" s="13">
        <v>69167</v>
      </c>
      <c r="I384" s="12">
        <v>3.5999999999999997E-2</v>
      </c>
      <c r="J384" s="12">
        <v>0</v>
      </c>
      <c r="K384" s="12">
        <v>0</v>
      </c>
      <c r="L384" s="12">
        <v>0</v>
      </c>
      <c r="M384" s="12">
        <v>0.5</v>
      </c>
      <c r="N384" s="12">
        <v>-0.55813953488372003</v>
      </c>
      <c r="O384" s="12">
        <v>0.5</v>
      </c>
      <c r="P384" s="12">
        <v>0</v>
      </c>
      <c r="Q384" s="12">
        <v>0</v>
      </c>
      <c r="R384" s="14">
        <v>0.56622516556291302</v>
      </c>
      <c r="S384" s="14">
        <v>0.13057324840764301</v>
      </c>
      <c r="T384" s="14">
        <v>0</v>
      </c>
      <c r="U384" s="14">
        <v>0</v>
      </c>
      <c r="V384" s="14">
        <v>0</v>
      </c>
      <c r="W384" s="14">
        <v>0.91295116772823703</v>
      </c>
      <c r="X384" s="14"/>
      <c r="Y384" s="14">
        <v>0.64437367303609305</v>
      </c>
      <c r="Z384" s="14">
        <v>0</v>
      </c>
      <c r="AA384" s="14">
        <v>0</v>
      </c>
      <c r="AB384" s="5">
        <v>1</v>
      </c>
      <c r="AC384" s="5">
        <v>0</v>
      </c>
      <c r="AD384" s="5">
        <v>0</v>
      </c>
      <c r="AE384" s="5">
        <v>0</v>
      </c>
      <c r="AF384" s="5">
        <v>0</v>
      </c>
      <c r="AG384" s="5">
        <v>2</v>
      </c>
      <c r="AH384" s="5">
        <v>2</v>
      </c>
      <c r="AI384" s="5">
        <v>1</v>
      </c>
      <c r="AJ384" s="5">
        <v>0</v>
      </c>
      <c r="AK384" s="5">
        <v>0</v>
      </c>
      <c r="AL384" s="5">
        <v>6</v>
      </c>
    </row>
    <row r="385" spans="1:38" x14ac:dyDescent="0.3">
      <c r="A385" s="3">
        <v>1941070</v>
      </c>
      <c r="B385" s="3" t="s">
        <v>2028</v>
      </c>
      <c r="C385" s="3" t="s">
        <v>2029</v>
      </c>
      <c r="D385" s="3" t="s">
        <v>470</v>
      </c>
      <c r="E385" s="10">
        <v>242</v>
      </c>
      <c r="F385" s="11" t="s">
        <v>466</v>
      </c>
      <c r="G385" s="12" t="s">
        <v>1594</v>
      </c>
      <c r="H385" s="13">
        <v>63750</v>
      </c>
      <c r="I385" s="12">
        <v>6.7000000000000004E-2</v>
      </c>
      <c r="J385" s="12">
        <v>3.2258064516128997E-2</v>
      </c>
      <c r="K385" s="12">
        <v>5.3763440860214999E-2</v>
      </c>
      <c r="L385" s="12">
        <v>0</v>
      </c>
      <c r="M385" s="12">
        <v>0.52100000000000002</v>
      </c>
      <c r="N385" s="12">
        <v>-1.6260162601626001E-2</v>
      </c>
      <c r="O385" s="12">
        <v>0.49468085106382897</v>
      </c>
      <c r="P385" s="12">
        <v>0.171171171171171</v>
      </c>
      <c r="Q385" s="12">
        <v>0.18279569892473099</v>
      </c>
      <c r="R385" s="14">
        <v>0.431567328918322</v>
      </c>
      <c r="S385" s="14">
        <v>0.323779193205944</v>
      </c>
      <c r="T385" s="14">
        <v>0.152866242038216</v>
      </c>
      <c r="U385" s="14">
        <v>0.68259023354564696</v>
      </c>
      <c r="V385" s="14">
        <v>0</v>
      </c>
      <c r="W385" s="14">
        <v>0.93524416135881105</v>
      </c>
      <c r="X385" s="14"/>
      <c r="Y385" s="14">
        <v>0.63057324840764295</v>
      </c>
      <c r="Z385" s="14">
        <v>0.79511677282377902</v>
      </c>
      <c r="AA385" s="14">
        <v>0.50743099787685697</v>
      </c>
      <c r="AB385" s="5">
        <v>1</v>
      </c>
      <c r="AC385" s="5">
        <v>0</v>
      </c>
      <c r="AD385" s="5">
        <v>0</v>
      </c>
      <c r="AE385" s="5">
        <v>2</v>
      </c>
      <c r="AF385" s="5">
        <v>0</v>
      </c>
      <c r="AG385" s="5">
        <v>2</v>
      </c>
      <c r="AH385" s="5">
        <v>1</v>
      </c>
      <c r="AI385" s="5">
        <v>1</v>
      </c>
      <c r="AJ385" s="5">
        <v>2</v>
      </c>
      <c r="AK385" s="5">
        <v>1</v>
      </c>
      <c r="AL385" s="5">
        <v>10</v>
      </c>
    </row>
    <row r="386" spans="1:38" x14ac:dyDescent="0.3">
      <c r="A386" s="3">
        <v>1924915</v>
      </c>
      <c r="B386" s="3" t="s">
        <v>1694</v>
      </c>
      <c r="C386" s="3" t="s">
        <v>1695</v>
      </c>
      <c r="D386" s="3" t="s">
        <v>307</v>
      </c>
      <c r="E386" s="10">
        <v>338</v>
      </c>
      <c r="F386" s="11" t="s">
        <v>1474</v>
      </c>
      <c r="G386" s="12" t="s">
        <v>1475</v>
      </c>
      <c r="H386" s="13">
        <v>50625</v>
      </c>
      <c r="I386" s="12">
        <v>0.251</v>
      </c>
      <c r="J386" s="12">
        <v>0.173684210526315</v>
      </c>
      <c r="K386" s="12">
        <v>2.6315789473684199E-2</v>
      </c>
      <c r="L386" s="12">
        <v>5.1999999999999998E-2</v>
      </c>
      <c r="M386" s="12">
        <v>0.312</v>
      </c>
      <c r="N386" s="12">
        <v>-3.4285714285714197E-2</v>
      </c>
      <c r="O386" s="12">
        <v>0.42361111111111099</v>
      </c>
      <c r="P386" s="12">
        <v>0.14798206278026901</v>
      </c>
      <c r="Q386" s="12">
        <v>0.19473684210526301</v>
      </c>
      <c r="R386" s="14">
        <v>0.12582781456953601</v>
      </c>
      <c r="S386" s="14">
        <v>0.94373673036093397</v>
      </c>
      <c r="T386" s="14">
        <v>0.85244161358810999</v>
      </c>
      <c r="U386" s="14">
        <v>0.36093418259023302</v>
      </c>
      <c r="V386" s="14">
        <v>0.80212765957446797</v>
      </c>
      <c r="W386" s="14">
        <v>0.31740976645435198</v>
      </c>
      <c r="X386" s="14"/>
      <c r="Y386" s="14">
        <v>0.38216560509554098</v>
      </c>
      <c r="Z386" s="14">
        <v>0.72292993630573199</v>
      </c>
      <c r="AA386" s="14">
        <v>0.565817409766454</v>
      </c>
      <c r="AB386" s="5">
        <v>2</v>
      </c>
      <c r="AC386" s="5">
        <v>2</v>
      </c>
      <c r="AD386" s="5">
        <v>2</v>
      </c>
      <c r="AE386" s="5">
        <v>1</v>
      </c>
      <c r="AF386" s="5">
        <v>2</v>
      </c>
      <c r="AG386" s="5">
        <v>0</v>
      </c>
      <c r="AH386" s="5">
        <v>1</v>
      </c>
      <c r="AI386" s="5">
        <v>1</v>
      </c>
      <c r="AJ386" s="5">
        <v>2</v>
      </c>
      <c r="AK386" s="5">
        <v>1</v>
      </c>
      <c r="AL386" s="5">
        <v>14</v>
      </c>
    </row>
    <row r="387" spans="1:38" x14ac:dyDescent="0.3">
      <c r="A387" s="3">
        <v>1917760</v>
      </c>
      <c r="B387" s="3" t="s">
        <v>1543</v>
      </c>
      <c r="C387" s="3" t="s">
        <v>1544</v>
      </c>
      <c r="D387" s="3" t="s">
        <v>236</v>
      </c>
      <c r="E387" s="10">
        <v>251</v>
      </c>
      <c r="F387" s="11" t="s">
        <v>1113</v>
      </c>
      <c r="G387" s="12" t="s">
        <v>1114</v>
      </c>
      <c r="H387" s="13">
        <v>47083</v>
      </c>
      <c r="I387" s="12">
        <v>0.188999999999999</v>
      </c>
      <c r="J387" s="12">
        <v>0.185840707964601</v>
      </c>
      <c r="K387" s="12">
        <v>8.8495575221238902E-3</v>
      </c>
      <c r="L387" s="12">
        <v>4.0999999999999898E-2</v>
      </c>
      <c r="M387" s="12">
        <v>0.48899999999999999</v>
      </c>
      <c r="N387" s="12">
        <v>-4.1984732824427398E-2</v>
      </c>
      <c r="O387" s="12">
        <v>0.72769953051643099</v>
      </c>
      <c r="P387" s="12">
        <v>3.4188034188034101E-2</v>
      </c>
      <c r="Q387" s="12">
        <v>0.19469026548672499</v>
      </c>
      <c r="R387" s="14">
        <v>7.9470198675496595E-2</v>
      </c>
      <c r="S387" s="14">
        <v>0.86624203821655998</v>
      </c>
      <c r="T387" s="14">
        <v>0.88428874734607199</v>
      </c>
      <c r="U387" s="14">
        <v>0.16560509554140099</v>
      </c>
      <c r="V387" s="14">
        <v>0.71276595744680804</v>
      </c>
      <c r="W387" s="14">
        <v>0.90127388535031805</v>
      </c>
      <c r="X387" s="14"/>
      <c r="Y387" s="14">
        <v>0.97770700636942598</v>
      </c>
      <c r="Z387" s="14">
        <v>0.18152866242038199</v>
      </c>
      <c r="AA387" s="14">
        <v>0.56475583864118895</v>
      </c>
      <c r="AB387" s="5">
        <v>2</v>
      </c>
      <c r="AC387" s="5">
        <v>2</v>
      </c>
      <c r="AD387" s="5">
        <v>2</v>
      </c>
      <c r="AE387" s="5">
        <v>0</v>
      </c>
      <c r="AF387" s="5">
        <v>2</v>
      </c>
      <c r="AG387" s="5">
        <v>2</v>
      </c>
      <c r="AH387" s="5">
        <v>1</v>
      </c>
      <c r="AI387" s="5">
        <v>2</v>
      </c>
      <c r="AJ387" s="5">
        <v>0</v>
      </c>
      <c r="AK387" s="5">
        <v>1</v>
      </c>
      <c r="AL387" s="5">
        <v>14</v>
      </c>
    </row>
    <row r="388" spans="1:38" x14ac:dyDescent="0.3">
      <c r="A388" s="3">
        <v>1955065</v>
      </c>
      <c r="B388" s="3" t="s">
        <v>2354</v>
      </c>
      <c r="C388" s="3" t="s">
        <v>2355</v>
      </c>
      <c r="D388" s="3" t="s">
        <v>632</v>
      </c>
      <c r="E388" s="10">
        <v>684</v>
      </c>
      <c r="F388" s="11" t="s">
        <v>2356</v>
      </c>
      <c r="G388" s="12" t="s">
        <v>2357</v>
      </c>
      <c r="H388" s="13">
        <v>65500</v>
      </c>
      <c r="I388" s="12">
        <v>0.08</v>
      </c>
      <c r="J388" s="12">
        <v>8.2568807339449504E-2</v>
      </c>
      <c r="K388" s="12">
        <v>6.4220183486238494E-2</v>
      </c>
      <c r="L388" s="12">
        <v>1.7999999999999999E-2</v>
      </c>
      <c r="M388" s="12">
        <v>0.26100000000000001</v>
      </c>
      <c r="N388" s="12">
        <v>-9.5238095238095205E-2</v>
      </c>
      <c r="O388" s="12">
        <v>0.46666666666666601</v>
      </c>
      <c r="P388" s="12">
        <v>0.16</v>
      </c>
      <c r="Q388" s="12">
        <v>0.15137614678899</v>
      </c>
      <c r="R388" s="14">
        <v>0.47682119205298001</v>
      </c>
      <c r="S388" s="14">
        <v>0.40764331210191002</v>
      </c>
      <c r="T388" s="14">
        <v>0.450106157112526</v>
      </c>
      <c r="U388" s="14">
        <v>0.76751592356687903</v>
      </c>
      <c r="V388" s="14">
        <v>0.41702127659574401</v>
      </c>
      <c r="W388" s="14">
        <v>0.136942675159235</v>
      </c>
      <c r="X388" s="14"/>
      <c r="Y388" s="14">
        <v>0.53821656050955402</v>
      </c>
      <c r="Z388" s="14">
        <v>0.759023354564755</v>
      </c>
      <c r="AA388" s="14">
        <v>0.33651804670912899</v>
      </c>
      <c r="AB388" s="5">
        <v>1</v>
      </c>
      <c r="AC388" s="5">
        <v>1</v>
      </c>
      <c r="AD388" s="5">
        <v>1</v>
      </c>
      <c r="AE388" s="5">
        <v>2</v>
      </c>
      <c r="AF388" s="5">
        <v>1</v>
      </c>
      <c r="AG388" s="5">
        <v>0</v>
      </c>
      <c r="AH388" s="5">
        <v>2</v>
      </c>
      <c r="AI388" s="5">
        <v>1</v>
      </c>
      <c r="AJ388" s="5">
        <v>2</v>
      </c>
      <c r="AK388" s="5">
        <v>1</v>
      </c>
      <c r="AL388" s="5">
        <v>12</v>
      </c>
    </row>
    <row r="389" spans="1:38" x14ac:dyDescent="0.3">
      <c r="A389" s="3">
        <v>1924060</v>
      </c>
      <c r="B389" s="3" t="s">
        <v>1672</v>
      </c>
      <c r="C389" s="3" t="s">
        <v>1673</v>
      </c>
      <c r="D389" s="3" t="s">
        <v>296</v>
      </c>
      <c r="E389" s="10">
        <v>909</v>
      </c>
      <c r="F389" s="11" t="s">
        <v>256</v>
      </c>
      <c r="G389" s="12" t="s">
        <v>1482</v>
      </c>
      <c r="H389" s="13">
        <v>61625</v>
      </c>
      <c r="I389" s="12">
        <v>8.5999999999999993E-2</v>
      </c>
      <c r="J389" s="12">
        <v>1.7699115044247701E-2</v>
      </c>
      <c r="K389" s="12">
        <v>3.2448377581120902E-2</v>
      </c>
      <c r="L389" s="12">
        <v>6.3E-2</v>
      </c>
      <c r="M389" s="12">
        <v>0.51700000000000002</v>
      </c>
      <c r="N389" s="12">
        <v>5.2083333333333301E-2</v>
      </c>
      <c r="O389" s="12">
        <v>0.60068259385665501</v>
      </c>
      <c r="P389" s="12">
        <v>0.208121827411167</v>
      </c>
      <c r="Q389" s="12">
        <v>0.27138643067846602</v>
      </c>
      <c r="R389" s="14">
        <v>0.38189845474613598</v>
      </c>
      <c r="S389" s="14">
        <v>0.44161358811040302</v>
      </c>
      <c r="T389" s="14">
        <v>9.1295116772823703E-2</v>
      </c>
      <c r="U389" s="14">
        <v>0.44585987261146498</v>
      </c>
      <c r="V389" s="14">
        <v>0.86170212765957399</v>
      </c>
      <c r="W389" s="14">
        <v>0.92887473460721803</v>
      </c>
      <c r="X389" s="14"/>
      <c r="Y389" s="14">
        <v>0.87791932059447897</v>
      </c>
      <c r="Z389" s="14">
        <v>0.85987261146496796</v>
      </c>
      <c r="AA389" s="14">
        <v>0.85244161358810999</v>
      </c>
      <c r="AB389" s="5">
        <v>1</v>
      </c>
      <c r="AC389" s="5">
        <v>1</v>
      </c>
      <c r="AD389" s="5">
        <v>0</v>
      </c>
      <c r="AE389" s="5">
        <v>1</v>
      </c>
      <c r="AF389" s="5">
        <v>2</v>
      </c>
      <c r="AG389" s="5">
        <v>2</v>
      </c>
      <c r="AH389" s="5">
        <v>0</v>
      </c>
      <c r="AI389" s="5">
        <v>2</v>
      </c>
      <c r="AJ389" s="5">
        <v>2</v>
      </c>
      <c r="AK389" s="5">
        <v>2</v>
      </c>
      <c r="AL389" s="5">
        <v>13</v>
      </c>
    </row>
    <row r="390" spans="1:38" x14ac:dyDescent="0.3">
      <c r="A390" s="3">
        <v>1950610</v>
      </c>
      <c r="B390" s="3" t="s">
        <v>2252</v>
      </c>
      <c r="C390" s="3" t="s">
        <v>2253</v>
      </c>
      <c r="D390" s="3" t="s">
        <v>581</v>
      </c>
      <c r="E390" s="10">
        <v>476</v>
      </c>
      <c r="F390" s="11" t="s">
        <v>329</v>
      </c>
      <c r="G390" s="12" t="s">
        <v>1140</v>
      </c>
      <c r="H390" s="13">
        <v>55583</v>
      </c>
      <c r="I390" s="12">
        <v>8.8999999999999996E-2</v>
      </c>
      <c r="J390" s="12">
        <v>0.14553990610328599</v>
      </c>
      <c r="K390" s="12">
        <v>1.8779342723004602E-2</v>
      </c>
      <c r="L390" s="12">
        <v>3.0000000000000001E-3</v>
      </c>
      <c r="M390" s="12">
        <v>0.26300000000000001</v>
      </c>
      <c r="N390" s="12">
        <v>-8.1081081081081002E-2</v>
      </c>
      <c r="O390" s="12">
        <v>0.433544303797468</v>
      </c>
      <c r="P390" s="12">
        <v>3.1818181818181801E-2</v>
      </c>
      <c r="Q390" s="12">
        <v>0.309859154929577</v>
      </c>
      <c r="R390" s="14">
        <v>0.231788079470198</v>
      </c>
      <c r="S390" s="14">
        <v>0.46284501061571098</v>
      </c>
      <c r="T390" s="14">
        <v>0.76645435244161297</v>
      </c>
      <c r="U390" s="14">
        <v>0.26751592356687898</v>
      </c>
      <c r="V390" s="14">
        <v>0.22127659574468</v>
      </c>
      <c r="W390" s="14">
        <v>0.14118895966029699</v>
      </c>
      <c r="X390" s="14"/>
      <c r="Y390" s="14">
        <v>0.42356687898089102</v>
      </c>
      <c r="Z390" s="14">
        <v>0.17091295116772801</v>
      </c>
      <c r="AA390" s="14">
        <v>0.93099787685774904</v>
      </c>
      <c r="AB390" s="5">
        <v>2</v>
      </c>
      <c r="AC390" s="5">
        <v>1</v>
      </c>
      <c r="AD390" s="5">
        <v>2</v>
      </c>
      <c r="AE390" s="5">
        <v>0</v>
      </c>
      <c r="AF390" s="5">
        <v>0</v>
      </c>
      <c r="AG390" s="5">
        <v>0</v>
      </c>
      <c r="AH390" s="5">
        <v>2</v>
      </c>
      <c r="AI390" s="5">
        <v>1</v>
      </c>
      <c r="AJ390" s="5">
        <v>0</v>
      </c>
      <c r="AK390" s="5">
        <v>2</v>
      </c>
      <c r="AL390" s="5">
        <v>10</v>
      </c>
    </row>
    <row r="391" spans="1:38" x14ac:dyDescent="0.3">
      <c r="A391" s="3">
        <v>1922935</v>
      </c>
      <c r="B391" s="3" t="s">
        <v>1650</v>
      </c>
      <c r="C391" s="3" t="s">
        <v>1651</v>
      </c>
      <c r="D391" s="3" t="s">
        <v>285</v>
      </c>
      <c r="E391" s="10">
        <v>20</v>
      </c>
      <c r="F391" s="11" t="s">
        <v>279</v>
      </c>
      <c r="G391" s="12" t="s">
        <v>1155</v>
      </c>
      <c r="H391" s="13" t="s">
        <v>3083</v>
      </c>
      <c r="I391" s="12">
        <v>0</v>
      </c>
      <c r="J391" s="12">
        <v>0</v>
      </c>
      <c r="K391" s="12">
        <v>0</v>
      </c>
      <c r="L391" s="12">
        <v>0</v>
      </c>
      <c r="M391" s="12">
        <v>0.33299999999999902</v>
      </c>
      <c r="N391" s="12">
        <v>-9.0909090909090898E-2</v>
      </c>
      <c r="O391" s="12">
        <v>0.8</v>
      </c>
      <c r="P391" s="12">
        <v>0</v>
      </c>
      <c r="Q391" s="12">
        <v>0.4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0.40658174097664501</v>
      </c>
      <c r="X391" s="14"/>
      <c r="Y391" s="14">
        <v>0.99150743099787597</v>
      </c>
      <c r="Z391" s="14">
        <v>0</v>
      </c>
      <c r="AA391" s="14">
        <v>0.98938428874734596</v>
      </c>
      <c r="AB391" s="5">
        <v>2</v>
      </c>
      <c r="AC391" s="5">
        <v>0</v>
      </c>
      <c r="AD391" s="5">
        <v>0</v>
      </c>
      <c r="AE391" s="5">
        <v>0</v>
      </c>
      <c r="AF391" s="5">
        <v>0</v>
      </c>
      <c r="AG391" s="5">
        <v>1</v>
      </c>
      <c r="AH391" s="5">
        <v>2</v>
      </c>
      <c r="AI391" s="5">
        <v>2</v>
      </c>
      <c r="AJ391" s="5">
        <v>0</v>
      </c>
      <c r="AK391" s="5">
        <v>2</v>
      </c>
      <c r="AL391" s="5">
        <v>9</v>
      </c>
    </row>
    <row r="392" spans="1:38" x14ac:dyDescent="0.3">
      <c r="A392" s="3">
        <v>1955560</v>
      </c>
      <c r="B392" s="3" t="s">
        <v>2366</v>
      </c>
      <c r="C392" s="3" t="s">
        <v>2367</v>
      </c>
      <c r="D392" s="3" t="s">
        <v>637</v>
      </c>
      <c r="E392" s="10">
        <v>918</v>
      </c>
      <c r="F392" s="11" t="s">
        <v>1185</v>
      </c>
      <c r="G392" s="12" t="s">
        <v>1186</v>
      </c>
      <c r="H392" s="13">
        <v>73306</v>
      </c>
      <c r="I392" s="12">
        <v>6.0999999999999999E-2</v>
      </c>
      <c r="J392" s="12">
        <v>6.8627450980392093E-2</v>
      </c>
      <c r="K392" s="12">
        <v>0.115196078431372</v>
      </c>
      <c r="L392" s="12">
        <v>2E-3</v>
      </c>
      <c r="M392" s="12">
        <v>0.36899999999999999</v>
      </c>
      <c r="N392" s="12">
        <v>9.0261282660332495E-2</v>
      </c>
      <c r="O392" s="12">
        <v>0.34558823529411697</v>
      </c>
      <c r="P392" s="12">
        <v>2.15827338129496E-2</v>
      </c>
      <c r="Q392" s="12">
        <v>0.17156862745098</v>
      </c>
      <c r="R392" s="14">
        <v>0.65452538631346502</v>
      </c>
      <c r="S392" s="14">
        <v>0.27707006369426701</v>
      </c>
      <c r="T392" s="14">
        <v>0.36093418259023302</v>
      </c>
      <c r="U392" s="14">
        <v>0.92781316348195297</v>
      </c>
      <c r="V392" s="14">
        <v>0.22021276595744599</v>
      </c>
      <c r="W392" s="14">
        <v>0.58598726114649602</v>
      </c>
      <c r="X392" s="14"/>
      <c r="Y392" s="14">
        <v>0.168789808917197</v>
      </c>
      <c r="Z392" s="14">
        <v>0.14225053078556199</v>
      </c>
      <c r="AA392" s="14">
        <v>0.45541401273885301</v>
      </c>
      <c r="AB392" s="5">
        <v>1</v>
      </c>
      <c r="AC392" s="5">
        <v>0</v>
      </c>
      <c r="AD392" s="5">
        <v>1</v>
      </c>
      <c r="AE392" s="5">
        <v>2</v>
      </c>
      <c r="AF392" s="5">
        <v>0</v>
      </c>
      <c r="AG392" s="5">
        <v>1</v>
      </c>
      <c r="AH392" s="5">
        <v>0</v>
      </c>
      <c r="AI392" s="5">
        <v>0</v>
      </c>
      <c r="AJ392" s="5">
        <v>0</v>
      </c>
      <c r="AK392" s="5">
        <v>1</v>
      </c>
      <c r="AL392" s="5">
        <v>6</v>
      </c>
    </row>
    <row r="393" spans="1:38" x14ac:dyDescent="0.3">
      <c r="A393" s="3">
        <v>1976755</v>
      </c>
      <c r="B393" s="3" t="s">
        <v>2828</v>
      </c>
      <c r="C393" s="3" t="s">
        <v>2829</v>
      </c>
      <c r="D393" s="3" t="s">
        <v>868</v>
      </c>
      <c r="E393" s="10">
        <v>566</v>
      </c>
      <c r="F393" s="11" t="s">
        <v>1066</v>
      </c>
      <c r="G393" s="12" t="s">
        <v>1067</v>
      </c>
      <c r="H393" s="13">
        <v>47656</v>
      </c>
      <c r="I393" s="12">
        <v>0.27</v>
      </c>
      <c r="J393" s="12">
        <v>0.117460317460317</v>
      </c>
      <c r="K393" s="12">
        <v>6.0317460317460297E-2</v>
      </c>
      <c r="L393" s="12">
        <v>2.4E-2</v>
      </c>
      <c r="M393" s="12">
        <v>0.38700000000000001</v>
      </c>
      <c r="N393" s="12">
        <v>5.5970149253731297E-2</v>
      </c>
      <c r="O393" s="12">
        <v>0.42639593908629397</v>
      </c>
      <c r="P393" s="12">
        <v>9.6491228070175405E-2</v>
      </c>
      <c r="Q393" s="12">
        <v>0.14603174603174601</v>
      </c>
      <c r="R393" s="14">
        <v>8.3885209713024197E-2</v>
      </c>
      <c r="S393" s="14">
        <v>0.95647558386411802</v>
      </c>
      <c r="T393" s="14">
        <v>0.62632696390658105</v>
      </c>
      <c r="U393" s="14">
        <v>0.73566878980891703</v>
      </c>
      <c r="V393" s="14">
        <v>0.50957446808510598</v>
      </c>
      <c r="W393" s="14">
        <v>0.66348195329087001</v>
      </c>
      <c r="X393" s="14"/>
      <c r="Y393" s="14">
        <v>0.39065817409766401</v>
      </c>
      <c r="Z393" s="14">
        <v>0.50424628450106102</v>
      </c>
      <c r="AA393" s="14">
        <v>0.30254777070063599</v>
      </c>
      <c r="AB393" s="5">
        <v>2</v>
      </c>
      <c r="AC393" s="5">
        <v>2</v>
      </c>
      <c r="AD393" s="5">
        <v>1</v>
      </c>
      <c r="AE393" s="5">
        <v>2</v>
      </c>
      <c r="AF393" s="5">
        <v>1</v>
      </c>
      <c r="AG393" s="5">
        <v>1</v>
      </c>
      <c r="AH393" s="5">
        <v>0</v>
      </c>
      <c r="AI393" s="5">
        <v>1</v>
      </c>
      <c r="AJ393" s="5">
        <v>1</v>
      </c>
      <c r="AK393" s="5">
        <v>0</v>
      </c>
      <c r="AL393" s="5">
        <v>11</v>
      </c>
    </row>
    <row r="394" spans="1:38" x14ac:dyDescent="0.3">
      <c r="A394" s="3">
        <v>1957135</v>
      </c>
      <c r="B394" s="3" t="s">
        <v>2402</v>
      </c>
      <c r="C394" s="3" t="s">
        <v>2403</v>
      </c>
      <c r="D394" s="3" t="s">
        <v>655</v>
      </c>
      <c r="E394" s="10">
        <v>109</v>
      </c>
      <c r="F394" s="11" t="s">
        <v>196</v>
      </c>
      <c r="G394" s="12" t="s">
        <v>1451</v>
      </c>
      <c r="H394" s="13">
        <v>51719</v>
      </c>
      <c r="I394" s="12">
        <v>9.4E-2</v>
      </c>
      <c r="J394" s="12">
        <v>0.14754098360655701</v>
      </c>
      <c r="K394" s="12">
        <v>0.16393442622950799</v>
      </c>
      <c r="L394" s="12">
        <v>7.4999999999999997E-2</v>
      </c>
      <c r="M394" s="12">
        <v>0.432</v>
      </c>
      <c r="N394" s="12">
        <v>-9.9173553719008198E-2</v>
      </c>
      <c r="O394" s="12">
        <v>0.60176991150442405</v>
      </c>
      <c r="P394" s="12">
        <v>1.0757575757575699</v>
      </c>
      <c r="Q394" s="12">
        <v>9.8360655737704902E-2</v>
      </c>
      <c r="R394" s="14">
        <v>0.15121412803532</v>
      </c>
      <c r="S394" s="14">
        <v>0.49787685774946899</v>
      </c>
      <c r="T394" s="14">
        <v>0.77070063694267499</v>
      </c>
      <c r="U394" s="14">
        <v>0.97664543524416103</v>
      </c>
      <c r="V394" s="14">
        <v>0.89255319148936096</v>
      </c>
      <c r="W394" s="14">
        <v>0.80254777070063699</v>
      </c>
      <c r="X394" s="14"/>
      <c r="Y394" s="14">
        <v>0.87898089171974503</v>
      </c>
      <c r="Z394" s="14">
        <v>0.99363057324840698</v>
      </c>
      <c r="AA394" s="14">
        <v>0.12420382165605</v>
      </c>
      <c r="AB394" s="5">
        <v>2</v>
      </c>
      <c r="AC394" s="5">
        <v>1</v>
      </c>
      <c r="AD394" s="5">
        <v>2</v>
      </c>
      <c r="AE394" s="5">
        <v>2</v>
      </c>
      <c r="AF394" s="5">
        <v>2</v>
      </c>
      <c r="AG394" s="5">
        <v>2</v>
      </c>
      <c r="AH394" s="5">
        <v>2</v>
      </c>
      <c r="AI394" s="5">
        <v>2</v>
      </c>
      <c r="AJ394" s="5">
        <v>2</v>
      </c>
      <c r="AK394" s="5">
        <v>0</v>
      </c>
      <c r="AL394" s="5">
        <v>17</v>
      </c>
    </row>
    <row r="395" spans="1:38" x14ac:dyDescent="0.3">
      <c r="A395" s="3">
        <v>1918345</v>
      </c>
      <c r="B395" s="3" t="s">
        <v>1557</v>
      </c>
      <c r="C395" s="3" t="s">
        <v>1558</v>
      </c>
      <c r="D395" s="3" t="s">
        <v>243</v>
      </c>
      <c r="E395" s="10">
        <v>38</v>
      </c>
      <c r="F395" s="11" t="s">
        <v>385</v>
      </c>
      <c r="G395" s="12" t="s">
        <v>1436</v>
      </c>
      <c r="H395" s="13">
        <v>81250</v>
      </c>
      <c r="I395" s="12">
        <v>7.0999999999999994E-2</v>
      </c>
      <c r="J395" s="12">
        <v>0.25</v>
      </c>
      <c r="K395" s="12">
        <v>0.25</v>
      </c>
      <c r="L395" s="12">
        <v>0</v>
      </c>
      <c r="M395" s="12">
        <v>0.20799999999999999</v>
      </c>
      <c r="N395" s="12">
        <v>-0.46478873239436602</v>
      </c>
      <c r="O395" s="12">
        <v>0.52380952380952295</v>
      </c>
      <c r="P395" s="12">
        <v>0.29411764705882298</v>
      </c>
      <c r="Q395" s="12">
        <v>0.25</v>
      </c>
      <c r="R395" s="14">
        <v>0.79139072847682101</v>
      </c>
      <c r="S395" s="14">
        <v>0.35244161358810999</v>
      </c>
      <c r="T395" s="14">
        <v>0.95647558386411802</v>
      </c>
      <c r="U395" s="14">
        <v>0.99469214437367304</v>
      </c>
      <c r="V395" s="14">
        <v>0</v>
      </c>
      <c r="W395" s="14">
        <v>4.3524416135881101E-2</v>
      </c>
      <c r="X395" s="14"/>
      <c r="Y395" s="14">
        <v>0.70382165605095504</v>
      </c>
      <c r="Z395" s="14">
        <v>0.94267515923566803</v>
      </c>
      <c r="AA395" s="14">
        <v>0.80042462845010598</v>
      </c>
      <c r="AB395" s="5">
        <v>0</v>
      </c>
      <c r="AC395" s="5">
        <v>1</v>
      </c>
      <c r="AD395" s="5">
        <v>2</v>
      </c>
      <c r="AE395" s="5">
        <v>2</v>
      </c>
      <c r="AF395" s="5">
        <v>0</v>
      </c>
      <c r="AG395" s="5">
        <v>0</v>
      </c>
      <c r="AH395" s="5">
        <v>2</v>
      </c>
      <c r="AI395" s="5">
        <v>2</v>
      </c>
      <c r="AJ395" s="5">
        <v>2</v>
      </c>
      <c r="AK395" s="5">
        <v>2</v>
      </c>
      <c r="AL395" s="5">
        <v>13</v>
      </c>
    </row>
    <row r="396" spans="1:38" x14ac:dyDescent="0.3">
      <c r="A396" s="3">
        <v>1941295</v>
      </c>
      <c r="B396" s="3" t="s">
        <v>2032</v>
      </c>
      <c r="C396" s="3" t="s">
        <v>2033</v>
      </c>
      <c r="D396" s="3" t="s">
        <v>472</v>
      </c>
      <c r="E396" s="10">
        <v>291</v>
      </c>
      <c r="F396" s="11" t="s">
        <v>89</v>
      </c>
      <c r="G396" s="12" t="s">
        <v>1175</v>
      </c>
      <c r="H396" s="13">
        <v>55417</v>
      </c>
      <c r="I396" s="12">
        <v>0.32600000000000001</v>
      </c>
      <c r="J396" s="12">
        <v>0.287128712871287</v>
      </c>
      <c r="K396" s="12">
        <v>3.9603960396039598E-2</v>
      </c>
      <c r="L396" s="12">
        <v>4.8000000000000001E-2</v>
      </c>
      <c r="M396" s="12">
        <v>0.40899999999999997</v>
      </c>
      <c r="N396" s="12">
        <v>-9.6273291925465798E-2</v>
      </c>
      <c r="O396" s="12">
        <v>0.53048780487804803</v>
      </c>
      <c r="P396" s="12">
        <v>0.246153846153846</v>
      </c>
      <c r="Q396" s="12">
        <v>0.26732673267326701</v>
      </c>
      <c r="R396" s="14">
        <v>0.22626931567328901</v>
      </c>
      <c r="S396" s="14">
        <v>0.98195329087048799</v>
      </c>
      <c r="T396" s="14">
        <v>0.97664543524416103</v>
      </c>
      <c r="U396" s="14">
        <v>0.53503184713375795</v>
      </c>
      <c r="V396" s="14">
        <v>0.76489361702127601</v>
      </c>
      <c r="W396" s="14">
        <v>0.74522292993630501</v>
      </c>
      <c r="X396" s="14"/>
      <c r="Y396" s="14">
        <v>0.725053078556263</v>
      </c>
      <c r="Z396" s="14">
        <v>0.91507430997876804</v>
      </c>
      <c r="AA396" s="14">
        <v>0.84288747346072102</v>
      </c>
      <c r="AB396" s="5">
        <v>2</v>
      </c>
      <c r="AC396" s="5">
        <v>2</v>
      </c>
      <c r="AD396" s="5">
        <v>2</v>
      </c>
      <c r="AE396" s="5">
        <v>1</v>
      </c>
      <c r="AF396" s="5">
        <v>2</v>
      </c>
      <c r="AG396" s="5">
        <v>2</v>
      </c>
      <c r="AH396" s="5">
        <v>2</v>
      </c>
      <c r="AI396" s="5">
        <v>2</v>
      </c>
      <c r="AJ396" s="5">
        <v>2</v>
      </c>
      <c r="AK396" s="5">
        <v>2</v>
      </c>
      <c r="AL396" s="5">
        <v>19</v>
      </c>
    </row>
    <row r="397" spans="1:38" x14ac:dyDescent="0.3">
      <c r="A397" s="3">
        <v>1962445</v>
      </c>
      <c r="B397" s="3" t="s">
        <v>2510</v>
      </c>
      <c r="C397" s="3" t="s">
        <v>2511</v>
      </c>
      <c r="D397" s="3" t="s">
        <v>709</v>
      </c>
      <c r="E397" s="10">
        <v>297</v>
      </c>
      <c r="F397" s="11" t="s">
        <v>1648</v>
      </c>
      <c r="G397" s="12" t="s">
        <v>1649</v>
      </c>
      <c r="H397" s="13">
        <v>72000</v>
      </c>
      <c r="I397" s="12">
        <v>0.124</v>
      </c>
      <c r="J397" s="12">
        <v>3.7037037037037E-2</v>
      </c>
      <c r="K397" s="12">
        <v>3.7037037037037E-2</v>
      </c>
      <c r="L397" s="12">
        <v>4.2000000000000003E-2</v>
      </c>
      <c r="M397" s="12">
        <v>0.34499999999999997</v>
      </c>
      <c r="N397" s="12">
        <v>-6.8965517241379296E-2</v>
      </c>
      <c r="O397" s="12">
        <v>0.5</v>
      </c>
      <c r="P397" s="12">
        <v>0</v>
      </c>
      <c r="Q397" s="12">
        <v>0.13888888888888801</v>
      </c>
      <c r="R397" s="14">
        <v>0.62693156732891797</v>
      </c>
      <c r="S397" s="14">
        <v>0.65180467091295102</v>
      </c>
      <c r="T397" s="14">
        <v>0.178343949044585</v>
      </c>
      <c r="U397" s="14">
        <v>0.49363057324840698</v>
      </c>
      <c r="V397" s="14">
        <v>0.72659574468085097</v>
      </c>
      <c r="W397" s="14">
        <v>0.46921443736730301</v>
      </c>
      <c r="X397" s="14"/>
      <c r="Y397" s="14">
        <v>0.64437367303609305</v>
      </c>
      <c r="Z397" s="14">
        <v>0</v>
      </c>
      <c r="AA397" s="14">
        <v>0.274946921443736</v>
      </c>
      <c r="AB397" s="5">
        <v>1</v>
      </c>
      <c r="AC397" s="5">
        <v>1</v>
      </c>
      <c r="AD397" s="5">
        <v>0</v>
      </c>
      <c r="AE397" s="5">
        <v>1</v>
      </c>
      <c r="AF397" s="5">
        <v>2</v>
      </c>
      <c r="AG397" s="5">
        <v>1</v>
      </c>
      <c r="AH397" s="5">
        <v>1</v>
      </c>
      <c r="AI397" s="5">
        <v>1</v>
      </c>
      <c r="AJ397" s="5">
        <v>0</v>
      </c>
      <c r="AK397" s="5">
        <v>0</v>
      </c>
      <c r="AL397" s="5">
        <v>8</v>
      </c>
    </row>
    <row r="398" spans="1:38" x14ac:dyDescent="0.3">
      <c r="A398" s="3">
        <v>1963840</v>
      </c>
      <c r="B398" s="3" t="s">
        <v>2532</v>
      </c>
      <c r="C398" s="3" t="s">
        <v>2533</v>
      </c>
      <c r="D398" s="3" t="s">
        <v>720</v>
      </c>
      <c r="E398" s="10">
        <v>50</v>
      </c>
      <c r="F398" s="11" t="s">
        <v>722</v>
      </c>
      <c r="G398" s="12" t="s">
        <v>1759</v>
      </c>
      <c r="H398" s="13">
        <v>41250</v>
      </c>
      <c r="I398" s="12">
        <v>0.17799999999999999</v>
      </c>
      <c r="J398" s="12">
        <v>3.5714285714285698E-2</v>
      </c>
      <c r="K398" s="12">
        <v>0</v>
      </c>
      <c r="L398" s="12">
        <v>0</v>
      </c>
      <c r="M398" s="12">
        <v>0.55000000000000004</v>
      </c>
      <c r="N398" s="12">
        <v>-0.35064935064934999</v>
      </c>
      <c r="O398" s="12">
        <v>0.63888888888888795</v>
      </c>
      <c r="P398" s="12">
        <v>0.34883720930232498</v>
      </c>
      <c r="Q398" s="12">
        <v>3.5714285714285698E-2</v>
      </c>
      <c r="R398" s="14">
        <v>3.3112582781456901E-2</v>
      </c>
      <c r="S398" s="14">
        <v>0.84501061571125202</v>
      </c>
      <c r="T398" s="14">
        <v>0.17091295116772801</v>
      </c>
      <c r="U398" s="14">
        <v>0</v>
      </c>
      <c r="V398" s="14">
        <v>0</v>
      </c>
      <c r="W398" s="14">
        <v>0.94798301486199499</v>
      </c>
      <c r="X398" s="14"/>
      <c r="Y398" s="14">
        <v>0.934182590233545</v>
      </c>
      <c r="Z398" s="14">
        <v>0.95753715498938397</v>
      </c>
      <c r="AA398" s="14">
        <v>3.6093418259023298E-2</v>
      </c>
      <c r="AB398" s="5">
        <v>2</v>
      </c>
      <c r="AC398" s="5">
        <v>2</v>
      </c>
      <c r="AD398" s="5">
        <v>0</v>
      </c>
      <c r="AE398" s="5">
        <v>0</v>
      </c>
      <c r="AF398" s="5">
        <v>0</v>
      </c>
      <c r="AG398" s="5">
        <v>2</v>
      </c>
      <c r="AH398" s="5">
        <v>2</v>
      </c>
      <c r="AI398" s="5">
        <v>2</v>
      </c>
      <c r="AJ398" s="5">
        <v>2</v>
      </c>
      <c r="AK398" s="5">
        <v>0</v>
      </c>
      <c r="AL398" s="5">
        <v>12</v>
      </c>
    </row>
    <row r="399" spans="1:38" x14ac:dyDescent="0.3">
      <c r="A399" s="3">
        <v>1902260</v>
      </c>
      <c r="B399" s="3" t="s">
        <v>1111</v>
      </c>
      <c r="C399" s="3" t="s">
        <v>1112</v>
      </c>
      <c r="D399" s="3" t="s">
        <v>69</v>
      </c>
      <c r="E399" s="10">
        <v>963</v>
      </c>
      <c r="F399" s="11" t="s">
        <v>1113</v>
      </c>
      <c r="G399" s="12" t="s">
        <v>1114</v>
      </c>
      <c r="H399" s="13">
        <v>66307</v>
      </c>
      <c r="I399" s="12">
        <v>0.161</v>
      </c>
      <c r="J399" s="12">
        <v>6.8459657701711404E-2</v>
      </c>
      <c r="K399" s="12">
        <v>1.46699266503667E-2</v>
      </c>
      <c r="L399" s="12">
        <v>1.4999999999999999E-2</v>
      </c>
      <c r="M399" s="12">
        <v>0.32299999999999901</v>
      </c>
      <c r="N399" s="12">
        <v>-9.2592592592592501E-3</v>
      </c>
      <c r="O399" s="12">
        <v>0.52220520673813098</v>
      </c>
      <c r="P399" s="12">
        <v>8.9086859688195894E-2</v>
      </c>
      <c r="Q399" s="12">
        <v>0.212713936430317</v>
      </c>
      <c r="R399" s="14">
        <v>0.50551876379690897</v>
      </c>
      <c r="S399" s="14">
        <v>0.81104033970276002</v>
      </c>
      <c r="T399" s="14">
        <v>0.35881104033970201</v>
      </c>
      <c r="U399" s="14">
        <v>0.21868365180467</v>
      </c>
      <c r="V399" s="14">
        <v>0.37553191489361698</v>
      </c>
      <c r="W399" s="14">
        <v>0.369426751592356</v>
      </c>
      <c r="X399" s="14"/>
      <c r="Y399" s="14">
        <v>0.69957537154989302</v>
      </c>
      <c r="Z399" s="14">
        <v>0.46178343949044498</v>
      </c>
      <c r="AA399" s="14">
        <v>0.66454352441613496</v>
      </c>
      <c r="AB399" s="5">
        <v>1</v>
      </c>
      <c r="AC399" s="5">
        <v>2</v>
      </c>
      <c r="AD399" s="5">
        <v>1</v>
      </c>
      <c r="AE399" s="5">
        <v>0</v>
      </c>
      <c r="AF399" s="5">
        <v>1</v>
      </c>
      <c r="AG399" s="5">
        <v>1</v>
      </c>
      <c r="AH399" s="5">
        <v>1</v>
      </c>
      <c r="AI399" s="5">
        <v>2</v>
      </c>
      <c r="AJ399" s="5">
        <v>1</v>
      </c>
      <c r="AK399" s="5">
        <v>1</v>
      </c>
      <c r="AL399" s="5">
        <v>11</v>
      </c>
    </row>
    <row r="400" spans="1:38" x14ac:dyDescent="0.3">
      <c r="A400" s="3">
        <v>1908065</v>
      </c>
      <c r="B400" s="3" t="s">
        <v>1313</v>
      </c>
      <c r="C400" s="3" t="s">
        <v>1314</v>
      </c>
      <c r="D400" s="3" t="s">
        <v>139</v>
      </c>
      <c r="E400" s="10">
        <v>75</v>
      </c>
      <c r="F400" s="11" t="s">
        <v>437</v>
      </c>
      <c r="G400" s="12" t="s">
        <v>1298</v>
      </c>
      <c r="H400" s="13" t="s">
        <v>3083</v>
      </c>
      <c r="I400" s="12">
        <v>0.13500000000000001</v>
      </c>
      <c r="J400" s="12">
        <v>0.23404255319148901</v>
      </c>
      <c r="K400" s="12">
        <v>2.1276595744680799E-2</v>
      </c>
      <c r="L400" s="12">
        <v>1.4999999999999999E-2</v>
      </c>
      <c r="M400" s="12">
        <v>0.313</v>
      </c>
      <c r="N400" s="12">
        <v>-0.127906976744186</v>
      </c>
      <c r="O400" s="12">
        <v>0.71739130434782605</v>
      </c>
      <c r="P400" s="12">
        <v>0</v>
      </c>
      <c r="Q400" s="12">
        <v>4.2553191489361701E-2</v>
      </c>
      <c r="R400" s="14">
        <v>0</v>
      </c>
      <c r="S400" s="14">
        <v>0.71656050955413997</v>
      </c>
      <c r="T400" s="14">
        <v>0.94692144373673004</v>
      </c>
      <c r="U400" s="14">
        <v>0.30148619957537098</v>
      </c>
      <c r="V400" s="14">
        <v>0.37553191489361698</v>
      </c>
      <c r="W400" s="14">
        <v>0.322717622080679</v>
      </c>
      <c r="X400" s="14"/>
      <c r="Y400" s="14">
        <v>0.97558386411889597</v>
      </c>
      <c r="Z400" s="14">
        <v>0</v>
      </c>
      <c r="AA400" s="14">
        <v>3.8216560509554097E-2</v>
      </c>
      <c r="AB400" s="5">
        <v>2</v>
      </c>
      <c r="AC400" s="5">
        <v>2</v>
      </c>
      <c r="AD400" s="5">
        <v>2</v>
      </c>
      <c r="AE400" s="5">
        <v>0</v>
      </c>
      <c r="AF400" s="5">
        <v>1</v>
      </c>
      <c r="AG400" s="5">
        <v>0</v>
      </c>
      <c r="AH400" s="5">
        <v>2</v>
      </c>
      <c r="AI400" s="5">
        <v>2</v>
      </c>
      <c r="AJ400" s="5">
        <v>0</v>
      </c>
      <c r="AK400" s="5">
        <v>0</v>
      </c>
      <c r="AL400" s="5">
        <v>11</v>
      </c>
    </row>
    <row r="401" spans="1:38" x14ac:dyDescent="0.3">
      <c r="A401" s="3">
        <v>1964290</v>
      </c>
      <c r="B401" s="3" t="s">
        <v>2546</v>
      </c>
      <c r="C401" s="3" t="s">
        <v>2547</v>
      </c>
      <c r="D401" s="3" t="s">
        <v>727</v>
      </c>
      <c r="E401" s="10">
        <v>2503</v>
      </c>
      <c r="F401" s="11" t="s">
        <v>1904</v>
      </c>
      <c r="G401" s="12" t="s">
        <v>1905</v>
      </c>
      <c r="H401" s="13">
        <v>49485</v>
      </c>
      <c r="I401" s="12">
        <v>0.23699999999999999</v>
      </c>
      <c r="J401" s="12">
        <v>0.16559829059829001</v>
      </c>
      <c r="K401" s="12">
        <v>5.1282051282051197E-2</v>
      </c>
      <c r="L401" s="12">
        <v>5.1999999999999998E-2</v>
      </c>
      <c r="M401" s="12">
        <v>0.37</v>
      </c>
      <c r="N401" s="12">
        <v>0.12393354288280101</v>
      </c>
      <c r="O401" s="12">
        <v>0.59704641350210896</v>
      </c>
      <c r="P401" s="12">
        <v>2.6014568158168501E-2</v>
      </c>
      <c r="Q401" s="12">
        <v>0.276709401709401</v>
      </c>
      <c r="R401" s="14">
        <v>0.112582781456953</v>
      </c>
      <c r="S401" s="14">
        <v>0.92993630573248398</v>
      </c>
      <c r="T401" s="14">
        <v>0.83014861995753697</v>
      </c>
      <c r="U401" s="14">
        <v>0.66348195329087001</v>
      </c>
      <c r="V401" s="14">
        <v>0.80212765957446797</v>
      </c>
      <c r="W401" s="14">
        <v>0.59341825902335399</v>
      </c>
      <c r="X401" s="14"/>
      <c r="Y401" s="14">
        <v>0.87473460721868301</v>
      </c>
      <c r="Z401" s="14">
        <v>0.15711252653927801</v>
      </c>
      <c r="AA401" s="14">
        <v>0.86624203821655998</v>
      </c>
      <c r="AB401" s="5">
        <v>2</v>
      </c>
      <c r="AC401" s="5">
        <v>2</v>
      </c>
      <c r="AD401" s="5">
        <v>2</v>
      </c>
      <c r="AE401" s="5">
        <v>1</v>
      </c>
      <c r="AF401" s="5">
        <v>2</v>
      </c>
      <c r="AG401" s="5">
        <v>1</v>
      </c>
      <c r="AH401" s="5">
        <v>0</v>
      </c>
      <c r="AI401" s="5">
        <v>2</v>
      </c>
      <c r="AJ401" s="5">
        <v>0</v>
      </c>
      <c r="AK401" s="5">
        <v>2</v>
      </c>
      <c r="AL401" s="5">
        <v>14</v>
      </c>
    </row>
    <row r="402" spans="1:38" x14ac:dyDescent="0.3">
      <c r="A402" s="3">
        <v>1948540</v>
      </c>
      <c r="B402" s="3" t="s">
        <v>2194</v>
      </c>
      <c r="C402" s="3" t="s">
        <v>2195</v>
      </c>
      <c r="D402" s="3" t="s">
        <v>552</v>
      </c>
      <c r="E402" s="10">
        <v>270</v>
      </c>
      <c r="F402" s="11" t="s">
        <v>1334</v>
      </c>
      <c r="G402" s="12" t="s">
        <v>1335</v>
      </c>
      <c r="H402" s="13">
        <v>76750</v>
      </c>
      <c r="I402" s="12">
        <v>0.1</v>
      </c>
      <c r="J402" s="12">
        <v>0.15625</v>
      </c>
      <c r="K402" s="12">
        <v>7.2916666666666602E-2</v>
      </c>
      <c r="L402" s="12">
        <v>6.9999999999999897E-3</v>
      </c>
      <c r="M402" s="12">
        <v>0.26800000000000002</v>
      </c>
      <c r="N402" s="12">
        <v>-5.9233449477351902E-2</v>
      </c>
      <c r="O402" s="12">
        <v>0.47727272727272702</v>
      </c>
      <c r="P402" s="12">
        <v>0.22807017543859601</v>
      </c>
      <c r="Q402" s="12">
        <v>6.25E-2</v>
      </c>
      <c r="R402" s="14">
        <v>0.72185430463576095</v>
      </c>
      <c r="S402" s="14">
        <v>0.52547770700636898</v>
      </c>
      <c r="T402" s="14">
        <v>0.80254777070063699</v>
      </c>
      <c r="U402" s="14">
        <v>0.82059447983014799</v>
      </c>
      <c r="V402" s="14">
        <v>0.25957446808510598</v>
      </c>
      <c r="W402" s="14">
        <v>0.15817409766454299</v>
      </c>
      <c r="X402" s="14"/>
      <c r="Y402" s="14">
        <v>0.57112526539278097</v>
      </c>
      <c r="Z402" s="14">
        <v>0.886411889596603</v>
      </c>
      <c r="AA402" s="14">
        <v>5.6263269639065798E-2</v>
      </c>
      <c r="AB402" s="5">
        <v>0</v>
      </c>
      <c r="AC402" s="5">
        <v>1</v>
      </c>
      <c r="AD402" s="5">
        <v>2</v>
      </c>
      <c r="AE402" s="5">
        <v>2</v>
      </c>
      <c r="AF402" s="5">
        <v>0</v>
      </c>
      <c r="AG402" s="5">
        <v>0</v>
      </c>
      <c r="AH402" s="5">
        <v>1</v>
      </c>
      <c r="AI402" s="5">
        <v>1</v>
      </c>
      <c r="AJ402" s="5">
        <v>2</v>
      </c>
      <c r="AK402" s="5">
        <v>0</v>
      </c>
      <c r="AL402" s="5">
        <v>9</v>
      </c>
    </row>
    <row r="403" spans="1:38" x14ac:dyDescent="0.3">
      <c r="A403" s="3">
        <v>1984630</v>
      </c>
      <c r="B403" s="3" t="s">
        <v>2998</v>
      </c>
      <c r="C403" s="3" t="s">
        <v>2999</v>
      </c>
      <c r="D403" s="3" t="s">
        <v>952</v>
      </c>
      <c r="E403" s="10">
        <v>285</v>
      </c>
      <c r="F403" s="11" t="s">
        <v>1134</v>
      </c>
      <c r="G403" s="12" t="s">
        <v>1135</v>
      </c>
      <c r="H403" s="13">
        <v>83558</v>
      </c>
      <c r="I403" s="12">
        <v>0.01</v>
      </c>
      <c r="J403" s="12">
        <v>2.0134228187919399E-2</v>
      </c>
      <c r="K403" s="12">
        <v>6.0402684563758302E-2</v>
      </c>
      <c r="L403" s="12">
        <v>0</v>
      </c>
      <c r="M403" s="12">
        <v>0.33799999999999902</v>
      </c>
      <c r="N403" s="12">
        <v>-4.6822742474916301E-2</v>
      </c>
      <c r="O403" s="12">
        <v>0.38</v>
      </c>
      <c r="P403" s="12">
        <v>7.4534161490683204E-2</v>
      </c>
      <c r="Q403" s="12">
        <v>0.10738255033557</v>
      </c>
      <c r="R403" s="14">
        <v>0.81788079470198605</v>
      </c>
      <c r="S403" s="14">
        <v>4.0339702760084903E-2</v>
      </c>
      <c r="T403" s="14">
        <v>0.104033970276008</v>
      </c>
      <c r="U403" s="14">
        <v>0.73991507430997805</v>
      </c>
      <c r="V403" s="14">
        <v>0</v>
      </c>
      <c r="W403" s="14">
        <v>0.436305732484076</v>
      </c>
      <c r="X403" s="14"/>
      <c r="Y403" s="14">
        <v>0.25796178343949</v>
      </c>
      <c r="Z403" s="14">
        <v>0.38216560509554098</v>
      </c>
      <c r="AA403" s="14">
        <v>0.15605095541401201</v>
      </c>
      <c r="AB403" s="5">
        <v>0</v>
      </c>
      <c r="AC403" s="5">
        <v>0</v>
      </c>
      <c r="AD403" s="5">
        <v>0</v>
      </c>
      <c r="AE403" s="5">
        <v>2</v>
      </c>
      <c r="AF403" s="5">
        <v>0</v>
      </c>
      <c r="AG403" s="5">
        <v>1</v>
      </c>
      <c r="AH403" s="5">
        <v>1</v>
      </c>
      <c r="AI403" s="5">
        <v>0</v>
      </c>
      <c r="AJ403" s="5">
        <v>1</v>
      </c>
      <c r="AK403" s="5">
        <v>0</v>
      </c>
      <c r="AL403" s="5">
        <v>5</v>
      </c>
    </row>
    <row r="404" spans="1:38" x14ac:dyDescent="0.3">
      <c r="A404" s="3">
        <v>1934410</v>
      </c>
      <c r="B404" s="3" t="s">
        <v>1894</v>
      </c>
      <c r="C404" s="3" t="s">
        <v>1895</v>
      </c>
      <c r="D404" s="3" t="s">
        <v>403</v>
      </c>
      <c r="E404" s="10">
        <v>264</v>
      </c>
      <c r="F404" s="11" t="s">
        <v>934</v>
      </c>
      <c r="G404" s="12" t="s">
        <v>1193</v>
      </c>
      <c r="H404" s="13">
        <v>72708</v>
      </c>
      <c r="I404" s="12">
        <v>0.157</v>
      </c>
      <c r="J404" s="12">
        <v>1.6528925619834701E-2</v>
      </c>
      <c r="K404" s="12">
        <v>5.7851239669421399E-2</v>
      </c>
      <c r="L404" s="12">
        <v>0</v>
      </c>
      <c r="M404" s="12">
        <v>0.26899999999999902</v>
      </c>
      <c r="N404" s="12">
        <v>-0.12871287128712799</v>
      </c>
      <c r="O404" s="12">
        <v>0.41618497109826502</v>
      </c>
      <c r="P404" s="12">
        <v>0.14184397163120499</v>
      </c>
      <c r="Q404" s="12">
        <v>0.28925619834710697</v>
      </c>
      <c r="R404" s="14">
        <v>0.63465783664459097</v>
      </c>
      <c r="S404" s="14">
        <v>0.80042462845010598</v>
      </c>
      <c r="T404" s="14">
        <v>8.7048832271762203E-2</v>
      </c>
      <c r="U404" s="14">
        <v>0.71337579617834301</v>
      </c>
      <c r="V404" s="14">
        <v>0</v>
      </c>
      <c r="W404" s="14">
        <v>0.161358811040339</v>
      </c>
      <c r="X404" s="14"/>
      <c r="Y404" s="14">
        <v>0.35987261146496802</v>
      </c>
      <c r="Z404" s="14">
        <v>0.69851380042462796</v>
      </c>
      <c r="AA404" s="14">
        <v>0.89915074309978704</v>
      </c>
      <c r="AB404" s="5">
        <v>1</v>
      </c>
      <c r="AC404" s="5">
        <v>2</v>
      </c>
      <c r="AD404" s="5">
        <v>0</v>
      </c>
      <c r="AE404" s="5">
        <v>2</v>
      </c>
      <c r="AF404" s="5">
        <v>0</v>
      </c>
      <c r="AG404" s="5">
        <v>0</v>
      </c>
      <c r="AH404" s="5">
        <v>2</v>
      </c>
      <c r="AI404" s="5">
        <v>1</v>
      </c>
      <c r="AJ404" s="5">
        <v>2</v>
      </c>
      <c r="AK404" s="5">
        <v>2</v>
      </c>
      <c r="AL404" s="5">
        <v>12</v>
      </c>
    </row>
    <row r="405" spans="1:38" x14ac:dyDescent="0.3">
      <c r="A405" s="3">
        <v>1941520</v>
      </c>
      <c r="B405" s="3" t="s">
        <v>2038</v>
      </c>
      <c r="C405" s="3" t="s">
        <v>2039</v>
      </c>
      <c r="D405" s="3" t="s">
        <v>475</v>
      </c>
      <c r="E405" s="10">
        <v>56</v>
      </c>
      <c r="F405" s="11" t="s">
        <v>809</v>
      </c>
      <c r="G405" s="12" t="s">
        <v>1583</v>
      </c>
      <c r="H405" s="13">
        <v>77917</v>
      </c>
      <c r="I405" s="12">
        <v>0.10299999999999999</v>
      </c>
      <c r="J405" s="12">
        <v>0.08</v>
      </c>
      <c r="K405" s="12">
        <v>0.08</v>
      </c>
      <c r="L405" s="12">
        <v>0.192</v>
      </c>
      <c r="M405" s="12">
        <v>0.435</v>
      </c>
      <c r="N405" s="12">
        <v>-0.125</v>
      </c>
      <c r="O405" s="12">
        <v>0.46511627906976699</v>
      </c>
      <c r="P405" s="12">
        <v>0.16666666666666599</v>
      </c>
      <c r="Q405" s="12">
        <v>0.12</v>
      </c>
      <c r="R405" s="14">
        <v>0.73951434878587197</v>
      </c>
      <c r="S405" s="14">
        <v>0.547770700636942</v>
      </c>
      <c r="T405" s="14">
        <v>0.43099787685774898</v>
      </c>
      <c r="U405" s="14">
        <v>0.84076433121019101</v>
      </c>
      <c r="V405" s="14">
        <v>0.98829787234042499</v>
      </c>
      <c r="W405" s="14">
        <v>0.80997876857749396</v>
      </c>
      <c r="X405" s="14"/>
      <c r="Y405" s="14">
        <v>0.52972399150743099</v>
      </c>
      <c r="Z405" s="14">
        <v>0.78237791932059397</v>
      </c>
      <c r="AA405" s="14">
        <v>0.19532908704883201</v>
      </c>
      <c r="AB405" s="5">
        <v>0</v>
      </c>
      <c r="AC405" s="5">
        <v>1</v>
      </c>
      <c r="AD405" s="5">
        <v>1</v>
      </c>
      <c r="AE405" s="5">
        <v>2</v>
      </c>
      <c r="AF405" s="5">
        <v>2</v>
      </c>
      <c r="AG405" s="5">
        <v>2</v>
      </c>
      <c r="AH405" s="5">
        <v>2</v>
      </c>
      <c r="AI405" s="5">
        <v>1</v>
      </c>
      <c r="AJ405" s="5">
        <v>2</v>
      </c>
      <c r="AK405" s="5">
        <v>0</v>
      </c>
      <c r="AL405" s="5">
        <v>13</v>
      </c>
    </row>
    <row r="406" spans="1:38" x14ac:dyDescent="0.3">
      <c r="A406" s="3">
        <v>1911035</v>
      </c>
      <c r="B406" s="3" t="s">
        <v>1378</v>
      </c>
      <c r="C406" s="3" t="s">
        <v>1379</v>
      </c>
      <c r="D406" s="3" t="s">
        <v>166</v>
      </c>
      <c r="E406" s="10">
        <v>87</v>
      </c>
      <c r="F406" s="11" t="s">
        <v>609</v>
      </c>
      <c r="G406" s="12" t="s">
        <v>1380</v>
      </c>
      <c r="H406" s="13">
        <v>74107</v>
      </c>
      <c r="I406" s="12">
        <v>8.5999999999999993E-2</v>
      </c>
      <c r="J406" s="12">
        <v>0.113207547169811</v>
      </c>
      <c r="K406" s="12">
        <v>9.4339622641509399E-2</v>
      </c>
      <c r="L406" s="12">
        <v>0</v>
      </c>
      <c r="M406" s="12">
        <v>0.23599999999999999</v>
      </c>
      <c r="N406" s="12">
        <v>-0.201834862385321</v>
      </c>
      <c r="O406" s="12">
        <v>0.53521126760563298</v>
      </c>
      <c r="P406" s="12">
        <v>8.6206896551724102E-2</v>
      </c>
      <c r="Q406" s="12">
        <v>0.15094339622641501</v>
      </c>
      <c r="R406" s="14">
        <v>0.67660044150110299</v>
      </c>
      <c r="S406" s="14">
        <v>0.44161358811040302</v>
      </c>
      <c r="T406" s="14">
        <v>0.60721868365180398</v>
      </c>
      <c r="U406" s="14">
        <v>0.88959660297239895</v>
      </c>
      <c r="V406" s="14">
        <v>0</v>
      </c>
      <c r="W406" s="14">
        <v>8.4925690021231404E-2</v>
      </c>
      <c r="X406" s="14"/>
      <c r="Y406" s="14">
        <v>0.73991507430997805</v>
      </c>
      <c r="Z406" s="14">
        <v>0.43949044585987201</v>
      </c>
      <c r="AA406" s="14">
        <v>0.33121019108280197</v>
      </c>
      <c r="AB406" s="5">
        <v>0</v>
      </c>
      <c r="AC406" s="5">
        <v>1</v>
      </c>
      <c r="AD406" s="5">
        <v>1</v>
      </c>
      <c r="AE406" s="5">
        <v>2</v>
      </c>
      <c r="AF406" s="5">
        <v>0</v>
      </c>
      <c r="AG406" s="5">
        <v>0</v>
      </c>
      <c r="AH406" s="5">
        <v>2</v>
      </c>
      <c r="AI406" s="5">
        <v>2</v>
      </c>
      <c r="AJ406" s="5">
        <v>1</v>
      </c>
      <c r="AK406" s="5">
        <v>1</v>
      </c>
      <c r="AL406" s="5">
        <v>10</v>
      </c>
    </row>
    <row r="407" spans="1:38" x14ac:dyDescent="0.3">
      <c r="A407" s="3">
        <v>1954030</v>
      </c>
      <c r="B407" s="3" t="s">
        <v>2336</v>
      </c>
      <c r="C407" s="3" t="s">
        <v>2337</v>
      </c>
      <c r="D407" s="3" t="s">
        <v>623</v>
      </c>
      <c r="E407" s="10">
        <v>96</v>
      </c>
      <c r="F407" s="11" t="s">
        <v>1102</v>
      </c>
      <c r="G407" s="12" t="s">
        <v>1103</v>
      </c>
      <c r="H407" s="13">
        <v>37188</v>
      </c>
      <c r="I407" s="12">
        <v>0.30399999999999999</v>
      </c>
      <c r="J407" s="12">
        <v>4.7619047619047603E-2</v>
      </c>
      <c r="K407" s="12">
        <v>9.5238095238095205E-2</v>
      </c>
      <c r="L407" s="12">
        <v>0</v>
      </c>
      <c r="M407" s="12">
        <v>0.23100000000000001</v>
      </c>
      <c r="N407" s="12">
        <v>-0.16521739130434701</v>
      </c>
      <c r="O407" s="12">
        <v>0.43243243243243201</v>
      </c>
      <c r="P407" s="12">
        <v>0.36363636363636298</v>
      </c>
      <c r="Q407" s="12">
        <v>0.28571428571428498</v>
      </c>
      <c r="R407" s="14">
        <v>1.32450331125827E-2</v>
      </c>
      <c r="S407" s="14">
        <v>0.97133757961783396</v>
      </c>
      <c r="T407" s="14">
        <v>0.22186836518046699</v>
      </c>
      <c r="U407" s="14">
        <v>0.89171974522292996</v>
      </c>
      <c r="V407" s="14">
        <v>0</v>
      </c>
      <c r="W407" s="14">
        <v>7.6433121019108194E-2</v>
      </c>
      <c r="X407" s="14"/>
      <c r="Y407" s="14">
        <v>0.418259023354564</v>
      </c>
      <c r="Z407" s="14">
        <v>0.96709129511677205</v>
      </c>
      <c r="AA407" s="14">
        <v>0.89065817409766401</v>
      </c>
      <c r="AB407" s="5">
        <v>2</v>
      </c>
      <c r="AC407" s="5">
        <v>2</v>
      </c>
      <c r="AD407" s="5">
        <v>0</v>
      </c>
      <c r="AE407" s="5">
        <v>2</v>
      </c>
      <c r="AF407" s="5">
        <v>0</v>
      </c>
      <c r="AG407" s="5">
        <v>0</v>
      </c>
      <c r="AH407" s="5">
        <v>2</v>
      </c>
      <c r="AI407" s="5">
        <v>1</v>
      </c>
      <c r="AJ407" s="5">
        <v>2</v>
      </c>
      <c r="AK407" s="5">
        <v>2</v>
      </c>
      <c r="AL407" s="5">
        <v>13</v>
      </c>
    </row>
    <row r="408" spans="1:38" x14ac:dyDescent="0.3">
      <c r="A408" s="3">
        <v>1903475</v>
      </c>
      <c r="B408" s="3" t="s">
        <v>1164</v>
      </c>
      <c r="C408" s="3" t="s">
        <v>1165</v>
      </c>
      <c r="D408" s="3" t="s">
        <v>86</v>
      </c>
      <c r="E408" s="10">
        <v>2056</v>
      </c>
      <c r="F408" s="11" t="s">
        <v>116</v>
      </c>
      <c r="G408" s="12" t="s">
        <v>1166</v>
      </c>
      <c r="H408" s="13">
        <v>112138</v>
      </c>
      <c r="I408" s="12">
        <v>5.2999999999999999E-2</v>
      </c>
      <c r="J408" s="12">
        <v>4.6894803548795903E-2</v>
      </c>
      <c r="K408" s="12">
        <v>5.9569074778200198E-2</v>
      </c>
      <c r="L408" s="12">
        <v>2.5000000000000001E-2</v>
      </c>
      <c r="M408" s="12">
        <v>0.23499999999999999</v>
      </c>
      <c r="N408" s="12">
        <v>0.23113772455089801</v>
      </c>
      <c r="O408" s="12">
        <v>0.25581395348837199</v>
      </c>
      <c r="P408" s="12">
        <v>0</v>
      </c>
      <c r="Q408" s="12">
        <v>0.13688212927756599</v>
      </c>
      <c r="R408" s="14">
        <v>0.97019867549668803</v>
      </c>
      <c r="S408" s="14">
        <v>0.22929936305732401</v>
      </c>
      <c r="T408" s="14">
        <v>0.21974522292993601</v>
      </c>
      <c r="U408" s="14">
        <v>0.73036093418258996</v>
      </c>
      <c r="V408" s="14">
        <v>0.52978723404255301</v>
      </c>
      <c r="W408" s="14">
        <v>8.3864118895965997E-2</v>
      </c>
      <c r="X408" s="14"/>
      <c r="Y408" s="14">
        <v>6.4755838641188904E-2</v>
      </c>
      <c r="Z408" s="14">
        <v>0</v>
      </c>
      <c r="AA408" s="14">
        <v>0.26539278131634803</v>
      </c>
      <c r="AB408" s="5">
        <v>0</v>
      </c>
      <c r="AC408" s="5">
        <v>0</v>
      </c>
      <c r="AD408" s="5">
        <v>0</v>
      </c>
      <c r="AE408" s="5">
        <v>2</v>
      </c>
      <c r="AF408" s="5">
        <v>1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3</v>
      </c>
    </row>
    <row r="409" spans="1:38" x14ac:dyDescent="0.3">
      <c r="A409" s="3">
        <v>1973065</v>
      </c>
      <c r="B409" s="3" t="s">
        <v>2728</v>
      </c>
      <c r="C409" s="3" t="s">
        <v>2729</v>
      </c>
      <c r="D409" s="3" t="s">
        <v>818</v>
      </c>
      <c r="E409" s="10">
        <v>1070</v>
      </c>
      <c r="F409" s="11" t="s">
        <v>347</v>
      </c>
      <c r="G409" s="12" t="s">
        <v>1742</v>
      </c>
      <c r="H409" s="13">
        <v>80714</v>
      </c>
      <c r="I409" s="12">
        <v>0.1</v>
      </c>
      <c r="J409" s="12">
        <v>0.133165829145728</v>
      </c>
      <c r="K409" s="12">
        <v>4.5226130653266298E-2</v>
      </c>
      <c r="L409" s="12">
        <v>8.0000000000000002E-3</v>
      </c>
      <c r="M409" s="12">
        <v>0.39399999999999902</v>
      </c>
      <c r="N409" s="12">
        <v>-5.9753954305799599E-2</v>
      </c>
      <c r="O409" s="12">
        <v>0.51240875912408701</v>
      </c>
      <c r="P409" s="12">
        <v>0.175983436853002</v>
      </c>
      <c r="Q409" s="12">
        <v>0.133165829145728</v>
      </c>
      <c r="R409" s="14">
        <v>0.78587196467991105</v>
      </c>
      <c r="S409" s="14">
        <v>0.52547770700636898</v>
      </c>
      <c r="T409" s="14">
        <v>0.71549893842887402</v>
      </c>
      <c r="U409" s="14">
        <v>0.59660297239914994</v>
      </c>
      <c r="V409" s="14">
        <v>0.275531914893617</v>
      </c>
      <c r="W409" s="14">
        <v>0.69426751592356595</v>
      </c>
      <c r="X409" s="14"/>
      <c r="Y409" s="14">
        <v>0.67409766454352404</v>
      </c>
      <c r="Z409" s="14">
        <v>0.80467091295116699</v>
      </c>
      <c r="AA409" s="14">
        <v>0.25053078556263197</v>
      </c>
      <c r="AB409" s="5">
        <v>0</v>
      </c>
      <c r="AC409" s="5">
        <v>1</v>
      </c>
      <c r="AD409" s="5">
        <v>2</v>
      </c>
      <c r="AE409" s="5">
        <v>1</v>
      </c>
      <c r="AF409" s="5">
        <v>0</v>
      </c>
      <c r="AG409" s="5">
        <v>2</v>
      </c>
      <c r="AH409" s="5">
        <v>1</v>
      </c>
      <c r="AI409" s="5">
        <v>2</v>
      </c>
      <c r="AJ409" s="5">
        <v>2</v>
      </c>
      <c r="AK409" s="5">
        <v>0</v>
      </c>
      <c r="AL409" s="5">
        <v>11</v>
      </c>
    </row>
    <row r="410" spans="1:38" x14ac:dyDescent="0.3">
      <c r="A410" s="3">
        <v>1926940</v>
      </c>
      <c r="B410" s="3" t="s">
        <v>1736</v>
      </c>
      <c r="C410" s="3" t="s">
        <v>1737</v>
      </c>
      <c r="D410" s="3" t="s">
        <v>327</v>
      </c>
      <c r="E410" s="10">
        <v>383</v>
      </c>
      <c r="F410" s="11" t="s">
        <v>1738</v>
      </c>
      <c r="G410" s="12" t="s">
        <v>1739</v>
      </c>
      <c r="H410" s="13">
        <v>57188</v>
      </c>
      <c r="I410" s="12">
        <v>0.16200000000000001</v>
      </c>
      <c r="J410" s="12">
        <v>0.128654970760233</v>
      </c>
      <c r="K410" s="12">
        <v>2.9239766081871298E-2</v>
      </c>
      <c r="L410" s="12">
        <v>1.2E-2</v>
      </c>
      <c r="M410" s="12">
        <v>0.39899999999999902</v>
      </c>
      <c r="N410" s="12">
        <v>3.2345013477088902E-2</v>
      </c>
      <c r="O410" s="12">
        <v>0.317460317460317</v>
      </c>
      <c r="P410" s="12">
        <v>3.9325842696629199E-2</v>
      </c>
      <c r="Q410" s="12">
        <v>0.19298245614035001</v>
      </c>
      <c r="R410" s="14">
        <v>0.26379690949227302</v>
      </c>
      <c r="S410" s="14">
        <v>0.81210191082802496</v>
      </c>
      <c r="T410" s="14">
        <v>0.68577494692144303</v>
      </c>
      <c r="U410" s="14">
        <v>0.39278131634819502</v>
      </c>
      <c r="V410" s="14">
        <v>0.33510638297872303</v>
      </c>
      <c r="W410" s="14">
        <v>0.71868365180466998</v>
      </c>
      <c r="X410" s="14"/>
      <c r="Y410" s="14">
        <v>0.12526539278131599</v>
      </c>
      <c r="Z410" s="14">
        <v>0.210191082802547</v>
      </c>
      <c r="AA410" s="14">
        <v>0.54989384288747301</v>
      </c>
      <c r="AB410" s="5">
        <v>2</v>
      </c>
      <c r="AC410" s="5">
        <v>2</v>
      </c>
      <c r="AD410" s="5">
        <v>2</v>
      </c>
      <c r="AE410" s="5">
        <v>1</v>
      </c>
      <c r="AF410" s="5">
        <v>1</v>
      </c>
      <c r="AG410" s="5">
        <v>2</v>
      </c>
      <c r="AH410" s="5">
        <v>0</v>
      </c>
      <c r="AI410" s="5">
        <v>0</v>
      </c>
      <c r="AJ410" s="5">
        <v>0</v>
      </c>
      <c r="AK410" s="5">
        <v>1</v>
      </c>
      <c r="AL410" s="5">
        <v>11</v>
      </c>
    </row>
    <row r="411" spans="1:38" x14ac:dyDescent="0.3">
      <c r="A411" s="3">
        <v>1947460</v>
      </c>
      <c r="B411" s="3" t="s">
        <v>2176</v>
      </c>
      <c r="C411" s="3" t="s">
        <v>2177</v>
      </c>
      <c r="D411" s="3" t="s">
        <v>543</v>
      </c>
      <c r="E411" s="10">
        <v>245</v>
      </c>
      <c r="F411" s="11" t="s">
        <v>279</v>
      </c>
      <c r="G411" s="12" t="s">
        <v>1155</v>
      </c>
      <c r="H411" s="13">
        <v>83750</v>
      </c>
      <c r="I411" s="12">
        <v>5.7000000000000002E-2</v>
      </c>
      <c r="J411" s="12">
        <v>2.0833333333333301E-2</v>
      </c>
      <c r="K411" s="12">
        <v>0</v>
      </c>
      <c r="L411" s="12">
        <v>1.7999999999999999E-2</v>
      </c>
      <c r="M411" s="12">
        <v>0.374</v>
      </c>
      <c r="N411" s="12">
        <v>2.0833333333333301E-2</v>
      </c>
      <c r="O411" s="12">
        <v>0.46250000000000002</v>
      </c>
      <c r="P411" s="12">
        <v>0</v>
      </c>
      <c r="Q411" s="12">
        <v>0.1875</v>
      </c>
      <c r="R411" s="14">
        <v>0.82008830022074997</v>
      </c>
      <c r="S411" s="14">
        <v>0.256900212314225</v>
      </c>
      <c r="T411" s="14">
        <v>0.10828025477707</v>
      </c>
      <c r="U411" s="14">
        <v>0</v>
      </c>
      <c r="V411" s="14">
        <v>0.41702127659574401</v>
      </c>
      <c r="W411" s="14">
        <v>0.611464968152866</v>
      </c>
      <c r="X411" s="14"/>
      <c r="Y411" s="14">
        <v>0.51910828025477695</v>
      </c>
      <c r="Z411" s="14">
        <v>0</v>
      </c>
      <c r="AA411" s="14">
        <v>0.52972399150743099</v>
      </c>
      <c r="AB411" s="5">
        <v>0</v>
      </c>
      <c r="AC411" s="5">
        <v>0</v>
      </c>
      <c r="AD411" s="5">
        <v>0</v>
      </c>
      <c r="AE411" s="5">
        <v>0</v>
      </c>
      <c r="AF411" s="5">
        <v>1</v>
      </c>
      <c r="AG411" s="5">
        <v>1</v>
      </c>
      <c r="AH411" s="5">
        <v>0</v>
      </c>
      <c r="AI411" s="5">
        <v>1</v>
      </c>
      <c r="AJ411" s="5">
        <v>0</v>
      </c>
      <c r="AK411" s="5">
        <v>1</v>
      </c>
      <c r="AL411" s="5">
        <v>4</v>
      </c>
    </row>
    <row r="412" spans="1:38" x14ac:dyDescent="0.3">
      <c r="A412" s="3">
        <v>1981570</v>
      </c>
      <c r="B412" s="3" t="s">
        <v>2922</v>
      </c>
      <c r="C412" s="3" t="s">
        <v>2923</v>
      </c>
      <c r="D412" s="3" t="s">
        <v>915</v>
      </c>
      <c r="E412" s="10">
        <v>209</v>
      </c>
      <c r="F412" s="11" t="s">
        <v>329</v>
      </c>
      <c r="G412" s="12" t="s">
        <v>1140</v>
      </c>
      <c r="H412" s="13">
        <v>38750</v>
      </c>
      <c r="I412" s="12">
        <v>0.27800000000000002</v>
      </c>
      <c r="J412" s="12">
        <v>0.170212765957446</v>
      </c>
      <c r="K412" s="12">
        <v>7.4468085106382906E-2</v>
      </c>
      <c r="L412" s="12">
        <v>4.9000000000000002E-2</v>
      </c>
      <c r="M412" s="12">
        <v>0.621</v>
      </c>
      <c r="N412" s="12">
        <v>-0.20229007633587701</v>
      </c>
      <c r="O412" s="12">
        <v>0.55555555555555503</v>
      </c>
      <c r="P412" s="12">
        <v>0.160714285714285</v>
      </c>
      <c r="Q412" s="12">
        <v>0.35106382978723399</v>
      </c>
      <c r="R412" s="14">
        <v>1.6556291390728398E-2</v>
      </c>
      <c r="S412" s="14">
        <v>0.96072186836518003</v>
      </c>
      <c r="T412" s="14">
        <v>0.83864118895966</v>
      </c>
      <c r="U412" s="14">
        <v>0.82696390658174102</v>
      </c>
      <c r="V412" s="14">
        <v>0.77978723404255301</v>
      </c>
      <c r="W412" s="14">
        <v>0.97770700636942598</v>
      </c>
      <c r="X412" s="14"/>
      <c r="Y412" s="14">
        <v>0.78662420382165599</v>
      </c>
      <c r="Z412" s="14">
        <v>0.76539278131634803</v>
      </c>
      <c r="AA412" s="14">
        <v>0.97027600849256901</v>
      </c>
      <c r="AB412" s="5">
        <v>2</v>
      </c>
      <c r="AC412" s="5">
        <v>2</v>
      </c>
      <c r="AD412" s="5">
        <v>2</v>
      </c>
      <c r="AE412" s="5">
        <v>2</v>
      </c>
      <c r="AF412" s="5">
        <v>2</v>
      </c>
      <c r="AG412" s="5">
        <v>2</v>
      </c>
      <c r="AH412" s="5">
        <v>2</v>
      </c>
      <c r="AI412" s="5">
        <v>2</v>
      </c>
      <c r="AJ412" s="5">
        <v>2</v>
      </c>
      <c r="AK412" s="5">
        <v>2</v>
      </c>
      <c r="AL412" s="5">
        <v>20</v>
      </c>
    </row>
    <row r="413" spans="1:38" x14ac:dyDescent="0.3">
      <c r="A413" s="3">
        <v>1969915</v>
      </c>
      <c r="B413" s="3" t="s">
        <v>2772</v>
      </c>
      <c r="C413" s="3" t="s">
        <v>2773</v>
      </c>
      <c r="D413" s="3" t="s">
        <v>840</v>
      </c>
      <c r="E413" s="10">
        <v>640</v>
      </c>
      <c r="F413" s="11" t="s">
        <v>1268</v>
      </c>
      <c r="G413" s="12" t="s">
        <v>1269</v>
      </c>
      <c r="H413" s="13">
        <v>82841</v>
      </c>
      <c r="I413" s="12">
        <v>7.4999999999999997E-2</v>
      </c>
      <c r="J413" s="12">
        <v>2.8735632183908E-2</v>
      </c>
      <c r="K413" s="12">
        <v>4.8850574712643598E-2</v>
      </c>
      <c r="L413" s="12">
        <v>3.3000000000000002E-2</v>
      </c>
      <c r="M413" s="12">
        <v>0.26800000000000002</v>
      </c>
      <c r="N413" s="12">
        <v>-1.9908116385911102E-2</v>
      </c>
      <c r="O413" s="12">
        <v>0.38166666666666599</v>
      </c>
      <c r="P413" s="12">
        <v>4.1322314049586702E-2</v>
      </c>
      <c r="Q413" s="12">
        <v>0.123563218390804</v>
      </c>
      <c r="R413" s="14">
        <v>0.81015452538631305</v>
      </c>
      <c r="S413" s="14">
        <v>0.38110403397027598</v>
      </c>
      <c r="T413" s="14">
        <v>0.136942675159235</v>
      </c>
      <c r="U413" s="14">
        <v>0.64331210191082799</v>
      </c>
      <c r="V413" s="14">
        <v>0.626595744680851</v>
      </c>
      <c r="W413" s="14">
        <v>0.15817409766454299</v>
      </c>
      <c r="X413" s="14"/>
      <c r="Y413" s="14">
        <v>0.26433121019108202</v>
      </c>
      <c r="Z413" s="14">
        <v>0.22080679405520101</v>
      </c>
      <c r="AA413" s="14">
        <v>0.20594479830148599</v>
      </c>
      <c r="AB413" s="5">
        <v>0</v>
      </c>
      <c r="AC413" s="5">
        <v>1</v>
      </c>
      <c r="AD413" s="5">
        <v>0</v>
      </c>
      <c r="AE413" s="5">
        <v>1</v>
      </c>
      <c r="AF413" s="5">
        <v>1</v>
      </c>
      <c r="AG413" s="5">
        <v>0</v>
      </c>
      <c r="AH413" s="5">
        <v>1</v>
      </c>
      <c r="AI413" s="5">
        <v>0</v>
      </c>
      <c r="AJ413" s="5">
        <v>0</v>
      </c>
      <c r="AK413" s="5">
        <v>0</v>
      </c>
      <c r="AL413" s="5">
        <v>4</v>
      </c>
    </row>
    <row r="414" spans="1:38" x14ac:dyDescent="0.3">
      <c r="A414" s="3">
        <v>1914970</v>
      </c>
      <c r="B414" s="3" t="s">
        <v>1478</v>
      </c>
      <c r="C414" s="3" t="s">
        <v>1479</v>
      </c>
      <c r="D414" s="3" t="s">
        <v>207</v>
      </c>
      <c r="E414" s="10">
        <v>176</v>
      </c>
      <c r="F414" s="11" t="s">
        <v>1283</v>
      </c>
      <c r="G414" s="12" t="s">
        <v>1284</v>
      </c>
      <c r="H414" s="13">
        <v>48889</v>
      </c>
      <c r="I414" s="12">
        <v>0.123</v>
      </c>
      <c r="J414" s="12">
        <v>0.23584905660377301</v>
      </c>
      <c r="K414" s="12">
        <v>8.4905660377358402E-2</v>
      </c>
      <c r="L414" s="12">
        <v>0.14699999999999999</v>
      </c>
      <c r="M414" s="12">
        <v>0.47799999999999998</v>
      </c>
      <c r="N414" s="12">
        <v>-8.8082901554404097E-2</v>
      </c>
      <c r="O414" s="12">
        <v>0.53886010362694303</v>
      </c>
      <c r="P414" s="12">
        <v>6.19469026548672E-2</v>
      </c>
      <c r="Q414" s="12">
        <v>0.35849056603773499</v>
      </c>
      <c r="R414" s="14">
        <v>0.100441501103752</v>
      </c>
      <c r="S414" s="14">
        <v>0.645435244161358</v>
      </c>
      <c r="T414" s="14">
        <v>0.95116772823779105</v>
      </c>
      <c r="U414" s="14">
        <v>0.86411889596602898</v>
      </c>
      <c r="V414" s="14">
        <v>0.97234042553191402</v>
      </c>
      <c r="W414" s="14">
        <v>0.88959660297239895</v>
      </c>
      <c r="X414" s="14"/>
      <c r="Y414" s="14">
        <v>0.74628450106157096</v>
      </c>
      <c r="Z414" s="14">
        <v>0.32059447983014799</v>
      </c>
      <c r="AA414" s="14">
        <v>0.97770700636942598</v>
      </c>
      <c r="AB414" s="5">
        <v>2</v>
      </c>
      <c r="AC414" s="5">
        <v>1</v>
      </c>
      <c r="AD414" s="5">
        <v>2</v>
      </c>
      <c r="AE414" s="5">
        <v>2</v>
      </c>
      <c r="AF414" s="5">
        <v>2</v>
      </c>
      <c r="AG414" s="5">
        <v>2</v>
      </c>
      <c r="AH414" s="5">
        <v>2</v>
      </c>
      <c r="AI414" s="5">
        <v>2</v>
      </c>
      <c r="AJ414" s="5">
        <v>0</v>
      </c>
      <c r="AK414" s="5">
        <v>2</v>
      </c>
      <c r="AL414" s="5">
        <v>17</v>
      </c>
    </row>
    <row r="415" spans="1:38" x14ac:dyDescent="0.3">
      <c r="A415" s="3">
        <v>1954165</v>
      </c>
      <c r="B415" s="3" t="s">
        <v>2340</v>
      </c>
      <c r="C415" s="3" t="s">
        <v>2341</v>
      </c>
      <c r="D415" s="3" t="s">
        <v>625</v>
      </c>
      <c r="E415" s="10">
        <v>98</v>
      </c>
      <c r="F415" s="11" t="s">
        <v>1233</v>
      </c>
      <c r="G415" s="12" t="s">
        <v>1234</v>
      </c>
      <c r="H415" s="13">
        <v>66250</v>
      </c>
      <c r="I415" s="12">
        <v>0.17699999999999999</v>
      </c>
      <c r="J415" s="12">
        <v>0.11764705882352899</v>
      </c>
      <c r="K415" s="12">
        <v>2.94117647058823E-2</v>
      </c>
      <c r="L415" s="12">
        <v>0</v>
      </c>
      <c r="M415" s="12">
        <v>0.44299999999999901</v>
      </c>
      <c r="N415" s="12">
        <v>4.2553191489361701E-2</v>
      </c>
      <c r="O415" s="12">
        <v>0.54545454545454497</v>
      </c>
      <c r="P415" s="12">
        <v>0.105263157894736</v>
      </c>
      <c r="Q415" s="12">
        <v>0.11764705882352899</v>
      </c>
      <c r="R415" s="14">
        <v>0.49337748344370802</v>
      </c>
      <c r="S415" s="14">
        <v>0.84394904458598696</v>
      </c>
      <c r="T415" s="14">
        <v>0.62738853503184699</v>
      </c>
      <c r="U415" s="14">
        <v>0.39596602972399098</v>
      </c>
      <c r="V415" s="14">
        <v>0</v>
      </c>
      <c r="W415" s="14">
        <v>0.83014861995753697</v>
      </c>
      <c r="X415" s="14"/>
      <c r="Y415" s="14">
        <v>0.76220806794055196</v>
      </c>
      <c r="Z415" s="14">
        <v>0.55095541401273795</v>
      </c>
      <c r="AA415" s="14">
        <v>0.18152866242038199</v>
      </c>
      <c r="AB415" s="5">
        <v>1</v>
      </c>
      <c r="AC415" s="5">
        <v>2</v>
      </c>
      <c r="AD415" s="5">
        <v>1</v>
      </c>
      <c r="AE415" s="5">
        <v>1</v>
      </c>
      <c r="AF415" s="5">
        <v>0</v>
      </c>
      <c r="AG415" s="5">
        <v>2</v>
      </c>
      <c r="AH415" s="5">
        <v>0</v>
      </c>
      <c r="AI415" s="5">
        <v>2</v>
      </c>
      <c r="AJ415" s="5">
        <v>1</v>
      </c>
      <c r="AK415" s="5">
        <v>0</v>
      </c>
      <c r="AL415" s="5">
        <v>10</v>
      </c>
    </row>
    <row r="416" spans="1:38" x14ac:dyDescent="0.3">
      <c r="A416" s="3">
        <v>1955200</v>
      </c>
      <c r="B416" s="3" t="s">
        <v>2360</v>
      </c>
      <c r="C416" s="3" t="s">
        <v>2361</v>
      </c>
      <c r="D416" s="3" t="s">
        <v>634</v>
      </c>
      <c r="E416" s="10">
        <v>322</v>
      </c>
      <c r="F416" s="11" t="s">
        <v>1405</v>
      </c>
      <c r="G416" s="12" t="s">
        <v>1406</v>
      </c>
      <c r="H416" s="13">
        <v>41000</v>
      </c>
      <c r="I416" s="12">
        <v>0.17100000000000001</v>
      </c>
      <c r="J416" s="12">
        <v>0.24576271186440601</v>
      </c>
      <c r="K416" s="12">
        <v>0.12711864406779599</v>
      </c>
      <c r="L416" s="12">
        <v>9.1999999999999998E-2</v>
      </c>
      <c r="M416" s="12">
        <v>0.35</v>
      </c>
      <c r="N416" s="12">
        <v>-0.24235294117646999</v>
      </c>
      <c r="O416" s="12">
        <v>0.625</v>
      </c>
      <c r="P416" s="12">
        <v>0.23529411764705799</v>
      </c>
      <c r="Q416" s="12">
        <v>0.305084745762711</v>
      </c>
      <c r="R416" s="14">
        <v>3.2008830022074997E-2</v>
      </c>
      <c r="S416" s="14">
        <v>0.82908704883227102</v>
      </c>
      <c r="T416" s="14">
        <v>0.95329087048832195</v>
      </c>
      <c r="U416" s="14">
        <v>0.950106157112526</v>
      </c>
      <c r="V416" s="14">
        <v>0.93617021276595702</v>
      </c>
      <c r="W416" s="14">
        <v>0.49469214437367298</v>
      </c>
      <c r="X416" s="14"/>
      <c r="Y416" s="14">
        <v>0.91082802547770703</v>
      </c>
      <c r="Z416" s="14">
        <v>0.89490445859872603</v>
      </c>
      <c r="AA416" s="14">
        <v>0.92675159235668703</v>
      </c>
      <c r="AB416" s="5">
        <v>2</v>
      </c>
      <c r="AC416" s="5">
        <v>2</v>
      </c>
      <c r="AD416" s="5">
        <v>2</v>
      </c>
      <c r="AE416" s="5">
        <v>2</v>
      </c>
      <c r="AF416" s="5">
        <v>2</v>
      </c>
      <c r="AG416" s="5">
        <v>1</v>
      </c>
      <c r="AH416" s="5">
        <v>2</v>
      </c>
      <c r="AI416" s="5">
        <v>2</v>
      </c>
      <c r="AJ416" s="5">
        <v>2</v>
      </c>
      <c r="AK416" s="5">
        <v>2</v>
      </c>
      <c r="AL416" s="5">
        <v>19</v>
      </c>
    </row>
    <row r="417" spans="1:38" x14ac:dyDescent="0.3">
      <c r="A417" s="3">
        <v>1927165</v>
      </c>
      <c r="B417" s="3" t="s">
        <v>1743</v>
      </c>
      <c r="C417" s="3" t="s">
        <v>1744</v>
      </c>
      <c r="D417" s="3" t="s">
        <v>329</v>
      </c>
      <c r="E417" s="10">
        <v>1256</v>
      </c>
      <c r="F417" s="11" t="s">
        <v>329</v>
      </c>
      <c r="G417" s="12" t="s">
        <v>1140</v>
      </c>
      <c r="H417" s="13">
        <v>47917</v>
      </c>
      <c r="I417" s="12">
        <v>0.25700000000000001</v>
      </c>
      <c r="J417" s="12">
        <v>9.7560975609756101E-2</v>
      </c>
      <c r="K417" s="12">
        <v>4.8780487804878002E-2</v>
      </c>
      <c r="L417" s="12">
        <v>5.3999999999999999E-2</v>
      </c>
      <c r="M417" s="12">
        <v>0.34100000000000003</v>
      </c>
      <c r="N417" s="12">
        <v>-6.1285500747384099E-2</v>
      </c>
      <c r="O417" s="12">
        <v>0.356576862123613</v>
      </c>
      <c r="P417" s="12">
        <v>0.15355086372360799</v>
      </c>
      <c r="Q417" s="12">
        <v>0.392461197339246</v>
      </c>
      <c r="R417" s="14">
        <v>8.6092715231788006E-2</v>
      </c>
      <c r="S417" s="14">
        <v>0.95116772823779105</v>
      </c>
      <c r="T417" s="14">
        <v>0.52760084925689998</v>
      </c>
      <c r="U417" s="14">
        <v>0.64225053078556205</v>
      </c>
      <c r="V417" s="14">
        <v>0.81702127659574397</v>
      </c>
      <c r="W417" s="14">
        <v>0.44479830148619898</v>
      </c>
      <c r="X417" s="14"/>
      <c r="Y417" s="14">
        <v>0.19108280254776999</v>
      </c>
      <c r="Z417" s="14">
        <v>0.73885350318471299</v>
      </c>
      <c r="AA417" s="14">
        <v>0.98832271762208002</v>
      </c>
      <c r="AB417" s="5">
        <v>2</v>
      </c>
      <c r="AC417" s="5">
        <v>2</v>
      </c>
      <c r="AD417" s="5">
        <v>1</v>
      </c>
      <c r="AE417" s="5">
        <v>1</v>
      </c>
      <c r="AF417" s="5">
        <v>2</v>
      </c>
      <c r="AG417" s="5">
        <v>1</v>
      </c>
      <c r="AH417" s="5">
        <v>1</v>
      </c>
      <c r="AI417" s="5">
        <v>0</v>
      </c>
      <c r="AJ417" s="5">
        <v>2</v>
      </c>
      <c r="AK417" s="5">
        <v>2</v>
      </c>
      <c r="AL417" s="5">
        <v>14</v>
      </c>
    </row>
    <row r="418" spans="1:38" x14ac:dyDescent="0.3">
      <c r="A418" s="3">
        <v>1932475</v>
      </c>
      <c r="B418" s="3" t="s">
        <v>1850</v>
      </c>
      <c r="C418" s="3" t="s">
        <v>1851</v>
      </c>
      <c r="D418" s="3" t="s">
        <v>381</v>
      </c>
      <c r="E418" s="10">
        <v>310</v>
      </c>
      <c r="F418" s="11" t="s">
        <v>1088</v>
      </c>
      <c r="G418" s="12" t="s">
        <v>1089</v>
      </c>
      <c r="H418" s="13">
        <v>68750</v>
      </c>
      <c r="I418" s="12">
        <v>7.1999999999999995E-2</v>
      </c>
      <c r="J418" s="12">
        <v>7.2463768115942004E-3</v>
      </c>
      <c r="K418" s="12">
        <v>2.8985507246376802E-2</v>
      </c>
      <c r="L418" s="12">
        <v>0</v>
      </c>
      <c r="M418" s="12">
        <v>0.4</v>
      </c>
      <c r="N418" s="12">
        <v>-6.41025641025641E-3</v>
      </c>
      <c r="O418" s="12">
        <v>0.439393939393939</v>
      </c>
      <c r="P418" s="12">
        <v>3.4965034965034898E-2</v>
      </c>
      <c r="Q418" s="12">
        <v>7.2463768115942004E-2</v>
      </c>
      <c r="R418" s="14">
        <v>0.55298013245033095</v>
      </c>
      <c r="S418" s="14">
        <v>0.35987261146496802</v>
      </c>
      <c r="T418" s="14">
        <v>6.5817409766454296E-2</v>
      </c>
      <c r="U418" s="14">
        <v>0.38959660297239901</v>
      </c>
      <c r="V418" s="14">
        <v>0</v>
      </c>
      <c r="W418" s="14">
        <v>0.71974522292993603</v>
      </c>
      <c r="X418" s="14"/>
      <c r="Y418" s="14">
        <v>0.45329087048832201</v>
      </c>
      <c r="Z418" s="14">
        <v>0.186836518046709</v>
      </c>
      <c r="AA418" s="14">
        <v>7.4309978768577395E-2</v>
      </c>
      <c r="AB418" s="5">
        <v>1</v>
      </c>
      <c r="AC418" s="5">
        <v>1</v>
      </c>
      <c r="AD418" s="5">
        <v>0</v>
      </c>
      <c r="AE418" s="5">
        <v>1</v>
      </c>
      <c r="AF418" s="5">
        <v>0</v>
      </c>
      <c r="AG418" s="5">
        <v>2</v>
      </c>
      <c r="AH418" s="5">
        <v>1</v>
      </c>
      <c r="AI418" s="5">
        <v>1</v>
      </c>
      <c r="AJ418" s="5">
        <v>0</v>
      </c>
      <c r="AK418" s="5">
        <v>0</v>
      </c>
      <c r="AL418" s="5">
        <v>7</v>
      </c>
    </row>
    <row r="419" spans="1:38" x14ac:dyDescent="0.3">
      <c r="A419" s="3">
        <v>1953310</v>
      </c>
      <c r="B419" s="3" t="s">
        <v>2318</v>
      </c>
      <c r="C419" s="3" t="s">
        <v>2319</v>
      </c>
      <c r="D419" s="3" t="s">
        <v>614</v>
      </c>
      <c r="E419" s="10">
        <v>1471</v>
      </c>
      <c r="F419" s="11" t="s">
        <v>196</v>
      </c>
      <c r="G419" s="12" t="s">
        <v>1451</v>
      </c>
      <c r="H419" s="13">
        <v>74286</v>
      </c>
      <c r="I419" s="12">
        <v>7.2999999999999995E-2</v>
      </c>
      <c r="J419" s="12">
        <v>3.2069970845481001E-2</v>
      </c>
      <c r="K419" s="12">
        <v>1.0204081632653E-2</v>
      </c>
      <c r="L419" s="12">
        <v>8.9999999999999993E-3</v>
      </c>
      <c r="M419" s="12">
        <v>0.28599999999999998</v>
      </c>
      <c r="N419" s="12">
        <v>-5.0355067785668103E-2</v>
      </c>
      <c r="O419" s="12">
        <v>0.51988899167437497</v>
      </c>
      <c r="P419" s="12">
        <v>8.6551264980026604E-2</v>
      </c>
      <c r="Q419" s="12">
        <v>0.24489795918367299</v>
      </c>
      <c r="R419" s="14">
        <v>0.68322295805739497</v>
      </c>
      <c r="S419" s="14">
        <v>0.369426751592356</v>
      </c>
      <c r="T419" s="14">
        <v>0.15074309978768499</v>
      </c>
      <c r="U419" s="14">
        <v>0.17728237791932</v>
      </c>
      <c r="V419" s="14">
        <v>0.28829787234042498</v>
      </c>
      <c r="W419" s="14">
        <v>0.21443736730360899</v>
      </c>
      <c r="X419" s="14"/>
      <c r="Y419" s="14">
        <v>0.68789808917197404</v>
      </c>
      <c r="Z419" s="14">
        <v>0.44479830148619898</v>
      </c>
      <c r="AA419" s="14">
        <v>0.78768577494692105</v>
      </c>
      <c r="AB419" s="5">
        <v>0</v>
      </c>
      <c r="AC419" s="5">
        <v>1</v>
      </c>
      <c r="AD419" s="5">
        <v>0</v>
      </c>
      <c r="AE419" s="5">
        <v>0</v>
      </c>
      <c r="AF419" s="5">
        <v>0</v>
      </c>
      <c r="AG419" s="5">
        <v>0</v>
      </c>
      <c r="AH419" s="5">
        <v>1</v>
      </c>
      <c r="AI419" s="5">
        <v>2</v>
      </c>
      <c r="AJ419" s="5">
        <v>1</v>
      </c>
      <c r="AK419" s="5">
        <v>2</v>
      </c>
      <c r="AL419" s="5">
        <v>7</v>
      </c>
    </row>
    <row r="420" spans="1:38" x14ac:dyDescent="0.3">
      <c r="A420" s="3">
        <v>1907930</v>
      </c>
      <c r="B420" s="3" t="s">
        <v>1311</v>
      </c>
      <c r="C420" s="3" t="s">
        <v>1312</v>
      </c>
      <c r="D420" s="3" t="s">
        <v>138</v>
      </c>
      <c r="E420" s="10">
        <v>147</v>
      </c>
      <c r="F420" s="11" t="s">
        <v>1283</v>
      </c>
      <c r="G420" s="12" t="s">
        <v>1284</v>
      </c>
      <c r="H420" s="13">
        <v>58438</v>
      </c>
      <c r="I420" s="12">
        <v>7.0999999999999994E-2</v>
      </c>
      <c r="J420" s="12">
        <v>4.22535211267605E-2</v>
      </c>
      <c r="K420" s="12">
        <v>4.22535211267605E-2</v>
      </c>
      <c r="L420" s="12">
        <v>0</v>
      </c>
      <c r="M420" s="12">
        <v>0.36</v>
      </c>
      <c r="N420" s="12">
        <v>-7.5471698113207503E-2</v>
      </c>
      <c r="O420" s="12">
        <v>0.306569343065693</v>
      </c>
      <c r="P420" s="12">
        <v>0.22891566265060201</v>
      </c>
      <c r="Q420" s="12">
        <v>0.169014084507042</v>
      </c>
      <c r="R420" s="14">
        <v>0.29359823399558499</v>
      </c>
      <c r="S420" s="14">
        <v>0.35244161358810999</v>
      </c>
      <c r="T420" s="14">
        <v>0.19957537154989299</v>
      </c>
      <c r="U420" s="14">
        <v>0.56687898089171895</v>
      </c>
      <c r="V420" s="14">
        <v>0</v>
      </c>
      <c r="W420" s="14">
        <v>0.54458598726114604</v>
      </c>
      <c r="X420" s="14"/>
      <c r="Y420" s="14">
        <v>0.111464968152866</v>
      </c>
      <c r="Z420" s="14">
        <v>0.88747346072186795</v>
      </c>
      <c r="AA420" s="14">
        <v>0.43736730360934101</v>
      </c>
      <c r="AB420" s="5">
        <v>2</v>
      </c>
      <c r="AC420" s="5">
        <v>1</v>
      </c>
      <c r="AD420" s="5">
        <v>0</v>
      </c>
      <c r="AE420" s="5">
        <v>1</v>
      </c>
      <c r="AF420" s="5">
        <v>0</v>
      </c>
      <c r="AG420" s="5">
        <v>1</v>
      </c>
      <c r="AH420" s="5">
        <v>2</v>
      </c>
      <c r="AI420" s="5">
        <v>0</v>
      </c>
      <c r="AJ420" s="5">
        <v>2</v>
      </c>
      <c r="AK420" s="5">
        <v>1</v>
      </c>
      <c r="AL420" s="5">
        <v>10</v>
      </c>
    </row>
    <row r="421" spans="1:38" x14ac:dyDescent="0.3">
      <c r="A421" s="3">
        <v>1947280</v>
      </c>
      <c r="B421" s="3" t="s">
        <v>2174</v>
      </c>
      <c r="C421" s="3" t="s">
        <v>2175</v>
      </c>
      <c r="D421" s="3" t="s">
        <v>542</v>
      </c>
      <c r="E421" s="10">
        <v>152</v>
      </c>
      <c r="F421" s="11" t="s">
        <v>134</v>
      </c>
      <c r="G421" s="12" t="s">
        <v>1237</v>
      </c>
      <c r="H421" s="13">
        <v>100938</v>
      </c>
      <c r="I421" s="12">
        <v>0</v>
      </c>
      <c r="J421" s="12">
        <v>3.5087719298245598E-2</v>
      </c>
      <c r="K421" s="12">
        <v>3.5087719298245598E-2</v>
      </c>
      <c r="L421" s="12">
        <v>3.4000000000000002E-2</v>
      </c>
      <c r="M421" s="12">
        <v>0.34100000000000003</v>
      </c>
      <c r="N421" s="12">
        <v>0.24590163934426201</v>
      </c>
      <c r="O421" s="12">
        <v>0.35897435897435898</v>
      </c>
      <c r="P421" s="12">
        <v>9.5238095238095205E-2</v>
      </c>
      <c r="Q421" s="12">
        <v>5.2631578947368397E-2</v>
      </c>
      <c r="R421" s="14">
        <v>0.93156732891832195</v>
      </c>
      <c r="S421" s="14">
        <v>0</v>
      </c>
      <c r="T421" s="14">
        <v>0.16560509554140099</v>
      </c>
      <c r="U421" s="14">
        <v>0.47027600849256901</v>
      </c>
      <c r="V421" s="14">
        <v>0.64361702127659504</v>
      </c>
      <c r="W421" s="14">
        <v>0.44479830148619898</v>
      </c>
      <c r="X421" s="14"/>
      <c r="Y421" s="14">
        <v>0.19745222929936301</v>
      </c>
      <c r="Z421" s="14">
        <v>0.49044585987261102</v>
      </c>
      <c r="AA421" s="14">
        <v>4.7770700636942602E-2</v>
      </c>
      <c r="AB421" s="5">
        <v>0</v>
      </c>
      <c r="AC421" s="5">
        <v>0</v>
      </c>
      <c r="AD421" s="5">
        <v>0</v>
      </c>
      <c r="AE421" s="5">
        <v>1</v>
      </c>
      <c r="AF421" s="5">
        <v>1</v>
      </c>
      <c r="AG421" s="5">
        <v>1</v>
      </c>
      <c r="AH421" s="5">
        <v>0</v>
      </c>
      <c r="AI421" s="5">
        <v>0</v>
      </c>
      <c r="AJ421" s="5">
        <v>1</v>
      </c>
      <c r="AK421" s="5">
        <v>0</v>
      </c>
      <c r="AL421" s="5">
        <v>4</v>
      </c>
    </row>
    <row r="422" spans="1:38" x14ac:dyDescent="0.3">
      <c r="A422" s="3">
        <v>1921225</v>
      </c>
      <c r="B422" s="3" t="s">
        <v>1606</v>
      </c>
      <c r="C422" s="3" t="s">
        <v>1607</v>
      </c>
      <c r="D422" s="3" t="s">
        <v>266</v>
      </c>
      <c r="E422" s="10">
        <v>640</v>
      </c>
      <c r="F422" s="11" t="s">
        <v>1030</v>
      </c>
      <c r="G422" s="12" t="s">
        <v>1031</v>
      </c>
      <c r="H422" s="13">
        <v>87250</v>
      </c>
      <c r="I422" s="12">
        <v>5.7999999999999899E-2</v>
      </c>
      <c r="J422" s="12">
        <v>9.0128755364806801E-2</v>
      </c>
      <c r="K422" s="12">
        <v>8.58369098712446E-3</v>
      </c>
      <c r="L422" s="12">
        <v>3.6999999999999998E-2</v>
      </c>
      <c r="M422" s="12">
        <v>0.26700000000000002</v>
      </c>
      <c r="N422" s="12">
        <v>4.7463175122749501E-2</v>
      </c>
      <c r="O422" s="12">
        <v>0.46618357487922701</v>
      </c>
      <c r="P422" s="12">
        <v>8.6274509803921498E-2</v>
      </c>
      <c r="Q422" s="12">
        <v>0.128755364806866</v>
      </c>
      <c r="R422" s="14">
        <v>0.86534216335540803</v>
      </c>
      <c r="S422" s="14">
        <v>0.26220806794055201</v>
      </c>
      <c r="T422" s="14">
        <v>0.48938428874734602</v>
      </c>
      <c r="U422" s="14">
        <v>0.162420382165605</v>
      </c>
      <c r="V422" s="14">
        <v>0.67978723404255303</v>
      </c>
      <c r="W422" s="14">
        <v>0.15605095541401201</v>
      </c>
      <c r="X422" s="14"/>
      <c r="Y422" s="14">
        <v>0.53290870488322695</v>
      </c>
      <c r="Z422" s="14">
        <v>0.44161358811040302</v>
      </c>
      <c r="AA422" s="14">
        <v>0.234607218683651</v>
      </c>
      <c r="AB422" s="5">
        <v>0</v>
      </c>
      <c r="AC422" s="5">
        <v>0</v>
      </c>
      <c r="AD422" s="5">
        <v>1</v>
      </c>
      <c r="AE422" s="5">
        <v>0</v>
      </c>
      <c r="AF422" s="5">
        <v>2</v>
      </c>
      <c r="AG422" s="5">
        <v>0</v>
      </c>
      <c r="AH422" s="5">
        <v>0</v>
      </c>
      <c r="AI422" s="5">
        <v>1</v>
      </c>
      <c r="AJ422" s="5">
        <v>1</v>
      </c>
      <c r="AK422" s="5">
        <v>0</v>
      </c>
      <c r="AL422" s="5">
        <v>5</v>
      </c>
    </row>
    <row r="423" spans="1:38" x14ac:dyDescent="0.3">
      <c r="A423" s="3">
        <v>1944985</v>
      </c>
      <c r="B423" s="3" t="s">
        <v>2122</v>
      </c>
      <c r="C423" s="3" t="s">
        <v>2123</v>
      </c>
      <c r="D423" s="3" t="s">
        <v>516</v>
      </c>
      <c r="E423" s="10">
        <v>274</v>
      </c>
      <c r="F423" s="11" t="s">
        <v>453</v>
      </c>
      <c r="G423" s="12" t="s">
        <v>1216</v>
      </c>
      <c r="H423" s="13">
        <v>76131</v>
      </c>
      <c r="I423" s="12">
        <v>3.1E-2</v>
      </c>
      <c r="J423" s="12">
        <v>0.13103448275862001</v>
      </c>
      <c r="K423" s="12">
        <v>3.4482758620689599E-2</v>
      </c>
      <c r="L423" s="12">
        <v>3.2000000000000001E-2</v>
      </c>
      <c r="M423" s="12">
        <v>0.246</v>
      </c>
      <c r="N423" s="12">
        <v>-0.13015873015873</v>
      </c>
      <c r="O423" s="12">
        <v>0.41908713692945998</v>
      </c>
      <c r="P423" s="12">
        <v>7.6433121019108194E-2</v>
      </c>
      <c r="Q423" s="12">
        <v>6.8965517241379296E-2</v>
      </c>
      <c r="R423" s="14">
        <v>0.70860927152317799</v>
      </c>
      <c r="S423" s="14">
        <v>0.10721868365180399</v>
      </c>
      <c r="T423" s="14">
        <v>0.69745222929936301</v>
      </c>
      <c r="U423" s="14">
        <v>0.467091295116772</v>
      </c>
      <c r="V423" s="14">
        <v>0.61702127659574402</v>
      </c>
      <c r="W423" s="14">
        <v>0.101910828025477</v>
      </c>
      <c r="X423" s="14"/>
      <c r="Y423" s="14">
        <v>0.369426751592356</v>
      </c>
      <c r="Z423" s="14">
        <v>0.39490445859872603</v>
      </c>
      <c r="AA423" s="14">
        <v>6.7940552016985095E-2</v>
      </c>
      <c r="AB423" s="5">
        <v>0</v>
      </c>
      <c r="AC423" s="5">
        <v>0</v>
      </c>
      <c r="AD423" s="5">
        <v>2</v>
      </c>
      <c r="AE423" s="5">
        <v>1</v>
      </c>
      <c r="AF423" s="5">
        <v>1</v>
      </c>
      <c r="AG423" s="5">
        <v>0</v>
      </c>
      <c r="AH423" s="5">
        <v>2</v>
      </c>
      <c r="AI423" s="5">
        <v>1</v>
      </c>
      <c r="AJ423" s="5">
        <v>1</v>
      </c>
      <c r="AK423" s="5">
        <v>0</v>
      </c>
      <c r="AL423" s="5">
        <v>8</v>
      </c>
    </row>
    <row r="424" spans="1:38" x14ac:dyDescent="0.3">
      <c r="A424" s="3">
        <v>1967350</v>
      </c>
      <c r="B424" s="3" t="s">
        <v>2622</v>
      </c>
      <c r="C424" s="3" t="s">
        <v>2623</v>
      </c>
      <c r="D424" s="3" t="s">
        <v>765</v>
      </c>
      <c r="E424" s="10">
        <v>379</v>
      </c>
      <c r="F424" s="11" t="s">
        <v>1264</v>
      </c>
      <c r="G424" s="12" t="s">
        <v>1265</v>
      </c>
      <c r="H424" s="13">
        <v>95000</v>
      </c>
      <c r="I424" s="12">
        <v>0.04</v>
      </c>
      <c r="J424" s="12">
        <v>2.8735632183908E-2</v>
      </c>
      <c r="K424" s="12">
        <v>1.72413793103448E-2</v>
      </c>
      <c r="L424" s="12">
        <v>3.5000000000000003E-2</v>
      </c>
      <c r="M424" s="12">
        <v>0.33700000000000002</v>
      </c>
      <c r="N424" s="12">
        <v>-6.4197530864197494E-2</v>
      </c>
      <c r="O424" s="12">
        <v>0.24509803921568599</v>
      </c>
      <c r="P424" s="12">
        <v>0.116751269035533</v>
      </c>
      <c r="Q424" s="12">
        <v>0.195402298850574</v>
      </c>
      <c r="R424" s="14">
        <v>0.90618101545253804</v>
      </c>
      <c r="S424" s="14">
        <v>0.14968152866241999</v>
      </c>
      <c r="T424" s="14">
        <v>0.136942675159235</v>
      </c>
      <c r="U424" s="14">
        <v>0.24522292993630501</v>
      </c>
      <c r="V424" s="14">
        <v>0.65</v>
      </c>
      <c r="W424" s="14">
        <v>0.43099787685774898</v>
      </c>
      <c r="X424" s="14"/>
      <c r="Y424" s="14">
        <v>5.6263269639065798E-2</v>
      </c>
      <c r="Z424" s="14">
        <v>0.597664543524416</v>
      </c>
      <c r="AA424" s="14">
        <v>0.56794055201698501</v>
      </c>
      <c r="AB424" s="5">
        <v>0</v>
      </c>
      <c r="AC424" s="5">
        <v>0</v>
      </c>
      <c r="AD424" s="5">
        <v>0</v>
      </c>
      <c r="AE424" s="5">
        <v>0</v>
      </c>
      <c r="AF424" s="5">
        <v>1</v>
      </c>
      <c r="AG424" s="5">
        <v>1</v>
      </c>
      <c r="AH424" s="5">
        <v>1</v>
      </c>
      <c r="AI424" s="5">
        <v>0</v>
      </c>
      <c r="AJ424" s="5">
        <v>1</v>
      </c>
      <c r="AK424" s="5">
        <v>1</v>
      </c>
      <c r="AL424" s="5">
        <v>5</v>
      </c>
    </row>
    <row r="425" spans="1:38" x14ac:dyDescent="0.3">
      <c r="A425" s="3">
        <v>1912990</v>
      </c>
      <c r="B425" s="3" t="s">
        <v>1423</v>
      </c>
      <c r="C425" s="3" t="s">
        <v>1424</v>
      </c>
      <c r="D425" s="3" t="s">
        <v>185</v>
      </c>
      <c r="E425" s="10">
        <v>229</v>
      </c>
      <c r="F425" s="11" t="s">
        <v>871</v>
      </c>
      <c r="G425" s="12" t="s">
        <v>1425</v>
      </c>
      <c r="H425" s="13">
        <v>40313</v>
      </c>
      <c r="I425" s="12">
        <v>0.252</v>
      </c>
      <c r="J425" s="12">
        <v>0.38532110091743099</v>
      </c>
      <c r="K425" s="12">
        <v>1.8348623853211E-2</v>
      </c>
      <c r="L425" s="12">
        <v>2.5999999999999999E-2</v>
      </c>
      <c r="M425" s="12">
        <v>0.38900000000000001</v>
      </c>
      <c r="N425" s="12">
        <v>-0.142322097378277</v>
      </c>
      <c r="O425" s="12">
        <v>0.78508771929824495</v>
      </c>
      <c r="P425" s="12">
        <v>0.16793893129770901</v>
      </c>
      <c r="Q425" s="12">
        <v>0.37614678899082499</v>
      </c>
      <c r="R425" s="14">
        <v>2.7593818984547401E-2</v>
      </c>
      <c r="S425" s="14">
        <v>0.94479830148619903</v>
      </c>
      <c r="T425" s="14">
        <v>0.99469214437367304</v>
      </c>
      <c r="U425" s="14">
        <v>0.256900212314225</v>
      </c>
      <c r="V425" s="14">
        <v>0.54468085106382902</v>
      </c>
      <c r="W425" s="14">
        <v>0.67409766454352404</v>
      </c>
      <c r="X425" s="14"/>
      <c r="Y425" s="14">
        <v>0.98938428874734596</v>
      </c>
      <c r="Z425" s="14">
        <v>0.78662420382165599</v>
      </c>
      <c r="AA425" s="14">
        <v>0.98301486199575305</v>
      </c>
      <c r="AB425" s="5">
        <v>2</v>
      </c>
      <c r="AC425" s="5">
        <v>2</v>
      </c>
      <c r="AD425" s="5">
        <v>2</v>
      </c>
      <c r="AE425" s="5">
        <v>0</v>
      </c>
      <c r="AF425" s="5">
        <v>1</v>
      </c>
      <c r="AG425" s="5">
        <v>2</v>
      </c>
      <c r="AH425" s="5">
        <v>2</v>
      </c>
      <c r="AI425" s="5">
        <v>2</v>
      </c>
      <c r="AJ425" s="5">
        <v>2</v>
      </c>
      <c r="AK425" s="5">
        <v>2</v>
      </c>
      <c r="AL425" s="5">
        <v>17</v>
      </c>
    </row>
    <row r="426" spans="1:38" x14ac:dyDescent="0.3">
      <c r="A426" s="3">
        <v>1956415</v>
      </c>
      <c r="B426" s="3" t="s">
        <v>2382</v>
      </c>
      <c r="C426" s="3" t="s">
        <v>2383</v>
      </c>
      <c r="D426" s="3" t="s">
        <v>645</v>
      </c>
      <c r="E426" s="10">
        <v>236</v>
      </c>
      <c r="F426" s="11" t="s">
        <v>1019</v>
      </c>
      <c r="G426" s="12" t="s">
        <v>1020</v>
      </c>
      <c r="H426" s="13">
        <v>86667</v>
      </c>
      <c r="I426" s="12">
        <v>7.5999999999999998E-2</v>
      </c>
      <c r="J426" s="12">
        <v>7.5757575757575704E-2</v>
      </c>
      <c r="K426" s="12">
        <v>3.03030303030303E-2</v>
      </c>
      <c r="L426" s="12">
        <v>2.5999999999999999E-2</v>
      </c>
      <c r="M426" s="12">
        <v>0.42499999999999999</v>
      </c>
      <c r="N426" s="12">
        <v>3.5087719298245598E-2</v>
      </c>
      <c r="O426" s="12">
        <v>0.39393939393939298</v>
      </c>
      <c r="P426" s="12">
        <v>0</v>
      </c>
      <c r="Q426" s="12">
        <v>0.22727272727272699</v>
      </c>
      <c r="R426" s="14">
        <v>0.85651214128035302</v>
      </c>
      <c r="S426" s="14">
        <v>0.38535031847133699</v>
      </c>
      <c r="T426" s="14">
        <v>0.403397027600849</v>
      </c>
      <c r="U426" s="14">
        <v>0.40764331210191002</v>
      </c>
      <c r="V426" s="14">
        <v>0.54468085106382902</v>
      </c>
      <c r="W426" s="14">
        <v>0.78025477707006297</v>
      </c>
      <c r="X426" s="14"/>
      <c r="Y426" s="14">
        <v>0.28662420382165599</v>
      </c>
      <c r="Z426" s="14">
        <v>0</v>
      </c>
      <c r="AA426" s="14">
        <v>0.72929936305732401</v>
      </c>
      <c r="AB426" s="5">
        <v>0</v>
      </c>
      <c r="AC426" s="5">
        <v>1</v>
      </c>
      <c r="AD426" s="5">
        <v>1</v>
      </c>
      <c r="AE426" s="5">
        <v>1</v>
      </c>
      <c r="AF426" s="5">
        <v>1</v>
      </c>
      <c r="AG426" s="5">
        <v>2</v>
      </c>
      <c r="AH426" s="5">
        <v>0</v>
      </c>
      <c r="AI426" s="5">
        <v>0</v>
      </c>
      <c r="AJ426" s="5">
        <v>0</v>
      </c>
      <c r="AK426" s="5">
        <v>2</v>
      </c>
      <c r="AL426" s="5">
        <v>8</v>
      </c>
    </row>
    <row r="427" spans="1:38" x14ac:dyDescent="0.3">
      <c r="A427" s="3">
        <v>1908875</v>
      </c>
      <c r="B427" s="3" t="s">
        <v>1336</v>
      </c>
      <c r="C427" s="3" t="s">
        <v>1337</v>
      </c>
      <c r="D427" s="3" t="s">
        <v>149</v>
      </c>
      <c r="E427" s="10">
        <v>129</v>
      </c>
      <c r="F427" s="11" t="s">
        <v>721</v>
      </c>
      <c r="G427" s="12" t="s">
        <v>1043</v>
      </c>
      <c r="H427" s="13">
        <v>45000</v>
      </c>
      <c r="I427" s="12">
        <v>0.19500000000000001</v>
      </c>
      <c r="J427" s="12">
        <v>0.18421052631578899</v>
      </c>
      <c r="K427" s="12">
        <v>6.5789473684210495E-2</v>
      </c>
      <c r="L427" s="12">
        <v>0</v>
      </c>
      <c r="M427" s="12">
        <v>0.52800000000000002</v>
      </c>
      <c r="N427" s="12">
        <v>-0.14569536423841001</v>
      </c>
      <c r="O427" s="12">
        <v>0.47747747747747699</v>
      </c>
      <c r="P427" s="12">
        <v>7.3170731707316999E-2</v>
      </c>
      <c r="Q427" s="12">
        <v>0.13157894736842099</v>
      </c>
      <c r="R427" s="14">
        <v>5.7395143487858701E-2</v>
      </c>
      <c r="S427" s="14">
        <v>0.87685774946921402</v>
      </c>
      <c r="T427" s="14">
        <v>0.88004246284500998</v>
      </c>
      <c r="U427" s="14">
        <v>0.78025477707006297</v>
      </c>
      <c r="V427" s="14">
        <v>0</v>
      </c>
      <c r="W427" s="14">
        <v>0.93736730360934095</v>
      </c>
      <c r="X427" s="14"/>
      <c r="Y427" s="14">
        <v>0.57218683651804603</v>
      </c>
      <c r="Z427" s="14">
        <v>0.37579617834394902</v>
      </c>
      <c r="AA427" s="14">
        <v>0.240976645435244</v>
      </c>
      <c r="AB427" s="5">
        <v>2</v>
      </c>
      <c r="AC427" s="5">
        <v>2</v>
      </c>
      <c r="AD427" s="5">
        <v>2</v>
      </c>
      <c r="AE427" s="5">
        <v>2</v>
      </c>
      <c r="AF427" s="5">
        <v>0</v>
      </c>
      <c r="AG427" s="5">
        <v>2</v>
      </c>
      <c r="AH427" s="5">
        <v>2</v>
      </c>
      <c r="AI427" s="5">
        <v>1</v>
      </c>
      <c r="AJ427" s="5">
        <v>1</v>
      </c>
      <c r="AK427" s="5">
        <v>0</v>
      </c>
      <c r="AL427" s="5">
        <v>14</v>
      </c>
    </row>
    <row r="428" spans="1:38" x14ac:dyDescent="0.3">
      <c r="A428" s="3">
        <v>1915195</v>
      </c>
      <c r="B428" s="3" t="s">
        <v>1487</v>
      </c>
      <c r="C428" s="3" t="s">
        <v>1488</v>
      </c>
      <c r="D428" s="3" t="s">
        <v>211</v>
      </c>
      <c r="E428" s="10">
        <v>495</v>
      </c>
      <c r="F428" s="11" t="s">
        <v>1098</v>
      </c>
      <c r="G428" s="12" t="s">
        <v>1099</v>
      </c>
      <c r="H428" s="13">
        <v>67500</v>
      </c>
      <c r="I428" s="12">
        <v>0.10299999999999999</v>
      </c>
      <c r="J428" s="12">
        <v>0.14285714285714199</v>
      </c>
      <c r="K428" s="12">
        <v>4.7619047619047603E-2</v>
      </c>
      <c r="L428" s="12">
        <v>0.06</v>
      </c>
      <c r="M428" s="12">
        <v>0.249</v>
      </c>
      <c r="N428" s="12">
        <v>0</v>
      </c>
      <c r="O428" s="12">
        <v>0.44219653179190699</v>
      </c>
      <c r="P428" s="12">
        <v>9.8712446351931299E-2</v>
      </c>
      <c r="Q428" s="12">
        <v>0.314285714285714</v>
      </c>
      <c r="R428" s="14">
        <v>0.52759381898454705</v>
      </c>
      <c r="S428" s="14">
        <v>0.547770700636942</v>
      </c>
      <c r="T428" s="14">
        <v>0.75371549893842804</v>
      </c>
      <c r="U428" s="14">
        <v>0.62420382165605004</v>
      </c>
      <c r="V428" s="14">
        <v>0.84680851063829699</v>
      </c>
      <c r="W428" s="14">
        <v>0.109341825902335</v>
      </c>
      <c r="X428" s="14"/>
      <c r="Y428" s="14">
        <v>0.46072186836517998</v>
      </c>
      <c r="Z428" s="14">
        <v>0.52016985138004201</v>
      </c>
      <c r="AA428" s="14">
        <v>0.94161358811040297</v>
      </c>
      <c r="AB428" s="5">
        <v>1</v>
      </c>
      <c r="AC428" s="5">
        <v>1</v>
      </c>
      <c r="AD428" s="5">
        <v>2</v>
      </c>
      <c r="AE428" s="5">
        <v>1</v>
      </c>
      <c r="AF428" s="5">
        <v>2</v>
      </c>
      <c r="AG428" s="5">
        <v>0</v>
      </c>
      <c r="AH428" s="5">
        <v>1</v>
      </c>
      <c r="AI428" s="5">
        <v>1</v>
      </c>
      <c r="AJ428" s="5">
        <v>1</v>
      </c>
      <c r="AK428" s="5">
        <v>2</v>
      </c>
      <c r="AL428" s="5">
        <v>12</v>
      </c>
    </row>
    <row r="429" spans="1:38" x14ac:dyDescent="0.3">
      <c r="A429" s="3">
        <v>1949350</v>
      </c>
      <c r="B429" s="3" t="s">
        <v>2220</v>
      </c>
      <c r="C429" s="3" t="s">
        <v>2221</v>
      </c>
      <c r="D429" s="3" t="s">
        <v>565</v>
      </c>
      <c r="E429" s="10">
        <v>1079</v>
      </c>
      <c r="F429" s="11" t="s">
        <v>186</v>
      </c>
      <c r="G429" s="12" t="s">
        <v>1178</v>
      </c>
      <c r="H429" s="13">
        <v>77981</v>
      </c>
      <c r="I429" s="12">
        <v>5.2999999999999999E-2</v>
      </c>
      <c r="J429" s="12">
        <v>3.4068136272544999E-2</v>
      </c>
      <c r="K429" s="12">
        <v>1.0020040080160299E-2</v>
      </c>
      <c r="L429" s="12">
        <v>2.1000000000000001E-2</v>
      </c>
      <c r="M429" s="12">
        <v>0.32899999999999902</v>
      </c>
      <c r="N429" s="12">
        <v>-3.4019695613249697E-2</v>
      </c>
      <c r="O429" s="12">
        <v>0.435428571428571</v>
      </c>
      <c r="P429" s="12">
        <v>8.4403669724770605E-2</v>
      </c>
      <c r="Q429" s="12">
        <v>0.158316633266533</v>
      </c>
      <c r="R429" s="14">
        <v>0.74061810154525298</v>
      </c>
      <c r="S429" s="14">
        <v>0.22929936305732401</v>
      </c>
      <c r="T429" s="14">
        <v>0.15817409766454299</v>
      </c>
      <c r="U429" s="14">
        <v>0.176220806794055</v>
      </c>
      <c r="V429" s="14">
        <v>0.47127659574468</v>
      </c>
      <c r="W429" s="14">
        <v>0.39065817409766401</v>
      </c>
      <c r="X429" s="14"/>
      <c r="Y429" s="14">
        <v>0.43312101910827999</v>
      </c>
      <c r="Z429" s="14">
        <v>0.43312101910827999</v>
      </c>
      <c r="AA429" s="14">
        <v>0.387473460721868</v>
      </c>
      <c r="AB429" s="5">
        <v>0</v>
      </c>
      <c r="AC429" s="5">
        <v>0</v>
      </c>
      <c r="AD429" s="5">
        <v>0</v>
      </c>
      <c r="AE429" s="5">
        <v>0</v>
      </c>
      <c r="AF429" s="5">
        <v>1</v>
      </c>
      <c r="AG429" s="5">
        <v>1</v>
      </c>
      <c r="AH429" s="5">
        <v>1</v>
      </c>
      <c r="AI429" s="5">
        <v>1</v>
      </c>
      <c r="AJ429" s="5">
        <v>1</v>
      </c>
      <c r="AK429" s="5">
        <v>1</v>
      </c>
      <c r="AL429" s="5">
        <v>6</v>
      </c>
    </row>
    <row r="430" spans="1:38" x14ac:dyDescent="0.3">
      <c r="A430" s="3">
        <v>1904825</v>
      </c>
      <c r="B430" s="3" t="s">
        <v>1214</v>
      </c>
      <c r="C430" s="3" t="s">
        <v>1215</v>
      </c>
      <c r="D430" s="3" t="s">
        <v>103</v>
      </c>
      <c r="E430" s="10">
        <v>430</v>
      </c>
      <c r="F430" s="11" t="s">
        <v>453</v>
      </c>
      <c r="G430" s="12" t="s">
        <v>1216</v>
      </c>
      <c r="H430" s="13">
        <v>56250</v>
      </c>
      <c r="I430" s="12">
        <v>9.6999999999999906E-2</v>
      </c>
      <c r="J430" s="12">
        <v>0.109311740890688</v>
      </c>
      <c r="K430" s="12">
        <v>2.4291497975708499E-2</v>
      </c>
      <c r="L430" s="12">
        <v>7.6999999999999999E-2</v>
      </c>
      <c r="M430" s="12">
        <v>0.38900000000000001</v>
      </c>
      <c r="N430" s="12">
        <v>-0.13827655310621201</v>
      </c>
      <c r="O430" s="12">
        <v>0.49476439790575899</v>
      </c>
      <c r="P430" s="12">
        <v>0.13718411552346499</v>
      </c>
      <c r="Q430" s="12">
        <v>0.11740890688259099</v>
      </c>
      <c r="R430" s="14">
        <v>0.239514348785871</v>
      </c>
      <c r="S430" s="14">
        <v>0.51380042462844999</v>
      </c>
      <c r="T430" s="14">
        <v>0.58704883227176197</v>
      </c>
      <c r="U430" s="14">
        <v>0.337579617834394</v>
      </c>
      <c r="V430" s="14">
        <v>0.9</v>
      </c>
      <c r="W430" s="14">
        <v>0.67409766454352404</v>
      </c>
      <c r="X430" s="14"/>
      <c r="Y430" s="14">
        <v>0.63163481953290801</v>
      </c>
      <c r="Z430" s="14">
        <v>0.68152866242038201</v>
      </c>
      <c r="AA430" s="14">
        <v>0.18046709129511601</v>
      </c>
      <c r="AB430" s="5">
        <v>2</v>
      </c>
      <c r="AC430" s="5">
        <v>1</v>
      </c>
      <c r="AD430" s="5">
        <v>1</v>
      </c>
      <c r="AE430" s="5">
        <v>1</v>
      </c>
      <c r="AF430" s="5">
        <v>2</v>
      </c>
      <c r="AG430" s="5">
        <v>2</v>
      </c>
      <c r="AH430" s="5">
        <v>2</v>
      </c>
      <c r="AI430" s="5">
        <v>1</v>
      </c>
      <c r="AJ430" s="5">
        <v>2</v>
      </c>
      <c r="AK430" s="5">
        <v>0</v>
      </c>
      <c r="AL430" s="5">
        <v>14</v>
      </c>
    </row>
    <row r="431" spans="1:38" x14ac:dyDescent="0.3">
      <c r="A431" s="3">
        <v>1934860</v>
      </c>
      <c r="B431" s="3" t="s">
        <v>1914</v>
      </c>
      <c r="C431" s="3" t="s">
        <v>1915</v>
      </c>
      <c r="D431" s="3" t="s">
        <v>412</v>
      </c>
      <c r="E431" s="10">
        <v>236</v>
      </c>
      <c r="F431" s="11" t="s">
        <v>567</v>
      </c>
      <c r="G431" s="12" t="s">
        <v>1355</v>
      </c>
      <c r="H431" s="13">
        <v>52250</v>
      </c>
      <c r="I431" s="12">
        <v>9.1999999999999998E-2</v>
      </c>
      <c r="J431" s="12">
        <v>0.129870129870129</v>
      </c>
      <c r="K431" s="12">
        <v>0.168831168831168</v>
      </c>
      <c r="L431" s="12">
        <v>5.1999999999999998E-2</v>
      </c>
      <c r="M431" s="12">
        <v>0.48</v>
      </c>
      <c r="N431" s="12">
        <v>4.2553191489361703E-3</v>
      </c>
      <c r="O431" s="12">
        <v>0.60431654676258995</v>
      </c>
      <c r="P431" s="12">
        <v>0.125</v>
      </c>
      <c r="Q431" s="12">
        <v>0.22077922077921999</v>
      </c>
      <c r="R431" s="14">
        <v>0.16445916114790199</v>
      </c>
      <c r="S431" s="14">
        <v>0.483014861995753</v>
      </c>
      <c r="T431" s="14">
        <v>0.69108280254776999</v>
      </c>
      <c r="U431" s="14">
        <v>0.97983014861995699</v>
      </c>
      <c r="V431" s="14">
        <v>0.80212765957446797</v>
      </c>
      <c r="W431" s="14">
        <v>0.89278131634819502</v>
      </c>
      <c r="X431" s="14"/>
      <c r="Y431" s="14">
        <v>0.88216560509554098</v>
      </c>
      <c r="Z431" s="14">
        <v>0.629511677282377</v>
      </c>
      <c r="AA431" s="14">
        <v>0.69532908704883201</v>
      </c>
      <c r="AB431" s="5">
        <v>2</v>
      </c>
      <c r="AC431" s="5">
        <v>1</v>
      </c>
      <c r="AD431" s="5">
        <v>2</v>
      </c>
      <c r="AE431" s="5">
        <v>2</v>
      </c>
      <c r="AF431" s="5">
        <v>2</v>
      </c>
      <c r="AG431" s="5">
        <v>2</v>
      </c>
      <c r="AH431" s="5">
        <v>0</v>
      </c>
      <c r="AI431" s="5">
        <v>2</v>
      </c>
      <c r="AJ431" s="5">
        <v>1</v>
      </c>
      <c r="AK431" s="5">
        <v>2</v>
      </c>
      <c r="AL431" s="5">
        <v>16</v>
      </c>
    </row>
    <row r="432" spans="1:38" x14ac:dyDescent="0.3">
      <c r="A432" s="3">
        <v>1914160</v>
      </c>
      <c r="B432" s="3" t="s">
        <v>1460</v>
      </c>
      <c r="C432" s="3" t="s">
        <v>1461</v>
      </c>
      <c r="D432" s="3" t="s">
        <v>200</v>
      </c>
      <c r="E432" s="10">
        <v>140</v>
      </c>
      <c r="F432" s="11" t="s">
        <v>1053</v>
      </c>
      <c r="G432" s="12" t="s">
        <v>1054</v>
      </c>
      <c r="H432" s="13" t="s">
        <v>3083</v>
      </c>
      <c r="I432" s="12">
        <v>8.9999999999999993E-3</v>
      </c>
      <c r="J432" s="12">
        <v>0.02</v>
      </c>
      <c r="K432" s="12">
        <v>0</v>
      </c>
      <c r="L432" s="12">
        <v>1.7999999999999999E-2</v>
      </c>
      <c r="M432" s="12">
        <v>0.33299999999999902</v>
      </c>
      <c r="N432" s="12">
        <v>-5.4054054054054002E-2</v>
      </c>
      <c r="O432" s="12">
        <v>0.455696202531645</v>
      </c>
      <c r="P432" s="12">
        <v>0</v>
      </c>
      <c r="Q432" s="12">
        <v>0.14000000000000001</v>
      </c>
      <c r="R432" s="14">
        <v>0</v>
      </c>
      <c r="S432" s="14">
        <v>3.9278131634819503E-2</v>
      </c>
      <c r="T432" s="14">
        <v>0.101910828025477</v>
      </c>
      <c r="U432" s="14">
        <v>0</v>
      </c>
      <c r="V432" s="14">
        <v>0.41702127659574401</v>
      </c>
      <c r="W432" s="14">
        <v>0.40658174097664501</v>
      </c>
      <c r="X432" s="14"/>
      <c r="Y432" s="14">
        <v>0.49363057324840698</v>
      </c>
      <c r="Z432" s="14">
        <v>0</v>
      </c>
      <c r="AA432" s="14">
        <v>0.27919320594479802</v>
      </c>
      <c r="AB432" s="5">
        <v>2</v>
      </c>
      <c r="AC432" s="5">
        <v>0</v>
      </c>
      <c r="AD432" s="5">
        <v>0</v>
      </c>
      <c r="AE432" s="5">
        <v>0</v>
      </c>
      <c r="AF432" s="5">
        <v>1</v>
      </c>
      <c r="AG432" s="5">
        <v>1</v>
      </c>
      <c r="AH432" s="5">
        <v>1</v>
      </c>
      <c r="AI432" s="5">
        <v>1</v>
      </c>
      <c r="AJ432" s="5">
        <v>0</v>
      </c>
      <c r="AK432" s="5">
        <v>0</v>
      </c>
      <c r="AL432" s="5">
        <v>6</v>
      </c>
    </row>
    <row r="433" spans="1:38" x14ac:dyDescent="0.3">
      <c r="A433" s="3">
        <v>1916590</v>
      </c>
      <c r="B433" s="3" t="s">
        <v>1519</v>
      </c>
      <c r="C433" s="3" t="s">
        <v>1520</v>
      </c>
      <c r="D433" s="3" t="s">
        <v>224</v>
      </c>
      <c r="E433" s="10">
        <v>266</v>
      </c>
      <c r="F433" s="11" t="s">
        <v>400</v>
      </c>
      <c r="G433" s="12" t="s">
        <v>1329</v>
      </c>
      <c r="H433" s="13">
        <v>55313</v>
      </c>
      <c r="I433" s="12">
        <v>0.502</v>
      </c>
      <c r="J433" s="12">
        <v>1.7094017094016999E-2</v>
      </c>
      <c r="K433" s="12">
        <v>4.2735042735042701E-2</v>
      </c>
      <c r="L433" s="12">
        <v>1.0999999999999999E-2</v>
      </c>
      <c r="M433" s="12">
        <v>0.48599999999999999</v>
      </c>
      <c r="N433" s="12">
        <v>-0.139158576051779</v>
      </c>
      <c r="O433" s="12">
        <v>0.62420382165605004</v>
      </c>
      <c r="P433" s="12">
        <v>0.22222222222222199</v>
      </c>
      <c r="Q433" s="12">
        <v>6.83760683760683E-2</v>
      </c>
      <c r="R433" s="14">
        <v>0.221854304635761</v>
      </c>
      <c r="S433" s="14">
        <v>0.99893842887473405</v>
      </c>
      <c r="T433" s="14">
        <v>8.9171974522292904E-2</v>
      </c>
      <c r="U433" s="14">
        <v>0.57324840764331197</v>
      </c>
      <c r="V433" s="14">
        <v>0.314893617021276</v>
      </c>
      <c r="W433" s="14">
        <v>0.89808917197452198</v>
      </c>
      <c r="X433" s="14"/>
      <c r="Y433" s="14">
        <v>0.90870488322717602</v>
      </c>
      <c r="Z433" s="14">
        <v>0.87791932059447897</v>
      </c>
      <c r="AA433" s="14">
        <v>6.6878980891719703E-2</v>
      </c>
      <c r="AB433" s="5">
        <v>2</v>
      </c>
      <c r="AC433" s="5">
        <v>2</v>
      </c>
      <c r="AD433" s="5">
        <v>0</v>
      </c>
      <c r="AE433" s="5">
        <v>1</v>
      </c>
      <c r="AF433" s="5">
        <v>0</v>
      </c>
      <c r="AG433" s="5">
        <v>2</v>
      </c>
      <c r="AH433" s="5">
        <v>2</v>
      </c>
      <c r="AI433" s="5">
        <v>2</v>
      </c>
      <c r="AJ433" s="5">
        <v>2</v>
      </c>
      <c r="AK433" s="5">
        <v>0</v>
      </c>
      <c r="AL433" s="5">
        <v>13</v>
      </c>
    </row>
    <row r="434" spans="1:38" x14ac:dyDescent="0.3">
      <c r="A434" s="3">
        <v>1953490</v>
      </c>
      <c r="B434" s="3" t="s">
        <v>2322</v>
      </c>
      <c r="C434" s="3" t="s">
        <v>2323</v>
      </c>
      <c r="D434" s="3" t="s">
        <v>616</v>
      </c>
      <c r="E434" s="10">
        <v>1442</v>
      </c>
      <c r="F434" s="11" t="s">
        <v>1334</v>
      </c>
      <c r="G434" s="12" t="s">
        <v>1335</v>
      </c>
      <c r="H434" s="13">
        <v>65660</v>
      </c>
      <c r="I434" s="12">
        <v>0.125</v>
      </c>
      <c r="J434" s="12">
        <v>0.162121212121212</v>
      </c>
      <c r="K434" s="12">
        <v>6.8181818181818094E-2</v>
      </c>
      <c r="L434" s="12">
        <v>3.7999999999999999E-2</v>
      </c>
      <c r="M434" s="12">
        <v>0.379</v>
      </c>
      <c r="N434" s="12">
        <v>-1.3679890560875501E-2</v>
      </c>
      <c r="O434" s="12">
        <v>0.429606625258799</v>
      </c>
      <c r="P434" s="12">
        <v>0.12827586206896499</v>
      </c>
      <c r="Q434" s="12">
        <v>0.31212121212121202</v>
      </c>
      <c r="R434" s="14">
        <v>0.48344370860927099</v>
      </c>
      <c r="S434" s="14">
        <v>0.65711252653927799</v>
      </c>
      <c r="T434" s="14">
        <v>0.82165605095541405</v>
      </c>
      <c r="U434" s="14">
        <v>0.79405520169851296</v>
      </c>
      <c r="V434" s="14">
        <v>0.68617021276595702</v>
      </c>
      <c r="W434" s="14">
        <v>0.63269639065817396</v>
      </c>
      <c r="X434" s="14"/>
      <c r="Y434" s="14">
        <v>0.40127388535031799</v>
      </c>
      <c r="Z434" s="14">
        <v>0.65074309978768496</v>
      </c>
      <c r="AA434" s="14">
        <v>0.936305732484076</v>
      </c>
      <c r="AB434" s="5">
        <v>1</v>
      </c>
      <c r="AC434" s="5">
        <v>1</v>
      </c>
      <c r="AD434" s="5">
        <v>2</v>
      </c>
      <c r="AE434" s="5">
        <v>2</v>
      </c>
      <c r="AF434" s="5">
        <v>2</v>
      </c>
      <c r="AG434" s="5">
        <v>1</v>
      </c>
      <c r="AH434" s="5">
        <v>1</v>
      </c>
      <c r="AI434" s="5">
        <v>1</v>
      </c>
      <c r="AJ434" s="5">
        <v>1</v>
      </c>
      <c r="AK434" s="5">
        <v>2</v>
      </c>
      <c r="AL434" s="5">
        <v>14</v>
      </c>
    </row>
    <row r="435" spans="1:38" x14ac:dyDescent="0.3">
      <c r="A435" s="3">
        <v>1934995</v>
      </c>
      <c r="B435" s="3" t="s">
        <v>1916</v>
      </c>
      <c r="C435" s="3" t="s">
        <v>1917</v>
      </c>
      <c r="D435" s="3" t="s">
        <v>413</v>
      </c>
      <c r="E435" s="10">
        <v>152</v>
      </c>
      <c r="F435" s="11" t="s">
        <v>1706</v>
      </c>
      <c r="G435" s="12" t="s">
        <v>1707</v>
      </c>
      <c r="H435" s="13">
        <v>84375</v>
      </c>
      <c r="I435" s="12">
        <v>9.0999999999999998E-2</v>
      </c>
      <c r="J435" s="12">
        <v>0.140350877192982</v>
      </c>
      <c r="K435" s="12">
        <v>0</v>
      </c>
      <c r="L435" s="12">
        <v>2.3E-2</v>
      </c>
      <c r="M435" s="12">
        <v>0.40500000000000003</v>
      </c>
      <c r="N435" s="12">
        <v>0</v>
      </c>
      <c r="O435" s="12">
        <v>0.64028776978417201</v>
      </c>
      <c r="P435" s="12">
        <v>0.123076923076923</v>
      </c>
      <c r="Q435" s="12">
        <v>0.157894736842105</v>
      </c>
      <c r="R435" s="14">
        <v>0.83333333333333304</v>
      </c>
      <c r="S435" s="14">
        <v>0.47770700636942598</v>
      </c>
      <c r="T435" s="14">
        <v>0.74416135881103995</v>
      </c>
      <c r="U435" s="14">
        <v>0</v>
      </c>
      <c r="V435" s="14">
        <v>0.49680851063829701</v>
      </c>
      <c r="W435" s="14">
        <v>0.73142250530785502</v>
      </c>
      <c r="X435" s="14"/>
      <c r="Y435" s="14">
        <v>0.93736730360934095</v>
      </c>
      <c r="Z435" s="14">
        <v>0.62526539278131599</v>
      </c>
      <c r="AA435" s="14">
        <v>0.38110403397027598</v>
      </c>
      <c r="AB435" s="5">
        <v>0</v>
      </c>
      <c r="AC435" s="5">
        <v>1</v>
      </c>
      <c r="AD435" s="5">
        <v>2</v>
      </c>
      <c r="AE435" s="5">
        <v>0</v>
      </c>
      <c r="AF435" s="5">
        <v>1</v>
      </c>
      <c r="AG435" s="5">
        <v>2</v>
      </c>
      <c r="AH435" s="5">
        <v>1</v>
      </c>
      <c r="AI435" s="5">
        <v>2</v>
      </c>
      <c r="AJ435" s="5">
        <v>1</v>
      </c>
      <c r="AK435" s="5">
        <v>1</v>
      </c>
      <c r="AL435" s="5">
        <v>11</v>
      </c>
    </row>
    <row r="436" spans="1:38" x14ac:dyDescent="0.3">
      <c r="A436" s="3">
        <v>1982020</v>
      </c>
      <c r="B436" s="3" t="s">
        <v>2932</v>
      </c>
      <c r="C436" s="3" t="s">
        <v>2933</v>
      </c>
      <c r="D436" s="3" t="s">
        <v>920</v>
      </c>
      <c r="E436" s="10">
        <v>755</v>
      </c>
      <c r="F436" s="11" t="s">
        <v>1171</v>
      </c>
      <c r="G436" s="12" t="s">
        <v>1172</v>
      </c>
      <c r="H436" s="13">
        <v>71875</v>
      </c>
      <c r="I436" s="12">
        <v>6.4000000000000001E-2</v>
      </c>
      <c r="J436" s="12">
        <v>0.10802469135802401</v>
      </c>
      <c r="K436" s="12">
        <v>3.7037037037037E-2</v>
      </c>
      <c r="L436" s="12">
        <v>3.2000000000000001E-2</v>
      </c>
      <c r="M436" s="12">
        <v>0.38900000000000001</v>
      </c>
      <c r="N436" s="12">
        <v>-7.8144078144078102E-2</v>
      </c>
      <c r="O436" s="12">
        <v>0.44763860369609798</v>
      </c>
      <c r="P436" s="12">
        <v>6.08695652173913E-2</v>
      </c>
      <c r="Q436" s="12">
        <v>0.104938271604938</v>
      </c>
      <c r="R436" s="14">
        <v>0.62030905077262599</v>
      </c>
      <c r="S436" s="14">
        <v>0.30254777070063599</v>
      </c>
      <c r="T436" s="14">
        <v>0.581740976645435</v>
      </c>
      <c r="U436" s="14">
        <v>0.49363057324840698</v>
      </c>
      <c r="V436" s="14">
        <v>0.61702127659574402</v>
      </c>
      <c r="W436" s="14">
        <v>0.67409766454352404</v>
      </c>
      <c r="X436" s="14"/>
      <c r="Y436" s="14">
        <v>0.47239915074309902</v>
      </c>
      <c r="Z436" s="14">
        <v>0.31422505307855603</v>
      </c>
      <c r="AA436" s="14">
        <v>0.145435244161358</v>
      </c>
      <c r="AB436" s="5">
        <v>1</v>
      </c>
      <c r="AC436" s="5">
        <v>0</v>
      </c>
      <c r="AD436" s="5">
        <v>1</v>
      </c>
      <c r="AE436" s="5">
        <v>1</v>
      </c>
      <c r="AF436" s="5">
        <v>1</v>
      </c>
      <c r="AG436" s="5">
        <v>2</v>
      </c>
      <c r="AH436" s="5">
        <v>2</v>
      </c>
      <c r="AI436" s="5">
        <v>1</v>
      </c>
      <c r="AJ436" s="5">
        <v>0</v>
      </c>
      <c r="AK436" s="5">
        <v>0</v>
      </c>
      <c r="AL436" s="5">
        <v>9</v>
      </c>
    </row>
    <row r="437" spans="1:38" x14ac:dyDescent="0.3">
      <c r="A437" s="3">
        <v>1945030</v>
      </c>
      <c r="B437" s="3" t="s">
        <v>2124</v>
      </c>
      <c r="C437" s="3" t="s">
        <v>2125</v>
      </c>
      <c r="D437" s="3" t="s">
        <v>517</v>
      </c>
      <c r="E437" s="10">
        <v>166</v>
      </c>
      <c r="F437" s="11" t="s">
        <v>167</v>
      </c>
      <c r="G437" s="12" t="s">
        <v>1125</v>
      </c>
      <c r="H437" s="13">
        <v>60625</v>
      </c>
      <c r="I437" s="12">
        <v>0.113</v>
      </c>
      <c r="J437" s="12">
        <v>0.129870129870129</v>
      </c>
      <c r="K437" s="12">
        <v>0.11688311688311601</v>
      </c>
      <c r="L437" s="12">
        <v>1.2E-2</v>
      </c>
      <c r="M437" s="12">
        <v>0.44299999999999901</v>
      </c>
      <c r="N437" s="12">
        <v>-7.7777777777777696E-2</v>
      </c>
      <c r="O437" s="12">
        <v>0.61363636363636298</v>
      </c>
      <c r="P437" s="12">
        <v>2.53164556962025E-2</v>
      </c>
      <c r="Q437" s="12">
        <v>0.14285714285714199</v>
      </c>
      <c r="R437" s="14">
        <v>0.346578366445916</v>
      </c>
      <c r="S437" s="14">
        <v>0.60403397027600803</v>
      </c>
      <c r="T437" s="14">
        <v>0.69108280254776999</v>
      </c>
      <c r="U437" s="14">
        <v>0.934182590233545</v>
      </c>
      <c r="V437" s="14">
        <v>0.33510638297872303</v>
      </c>
      <c r="W437" s="14">
        <v>0.83014861995753697</v>
      </c>
      <c r="X437" s="14"/>
      <c r="Y437" s="14">
        <v>0.89384288747345997</v>
      </c>
      <c r="Z437" s="14">
        <v>0.153927813163481</v>
      </c>
      <c r="AA437" s="14">
        <v>0.290870488322717</v>
      </c>
      <c r="AB437" s="5">
        <v>1</v>
      </c>
      <c r="AC437" s="5">
        <v>1</v>
      </c>
      <c r="AD437" s="5">
        <v>2</v>
      </c>
      <c r="AE437" s="5">
        <v>2</v>
      </c>
      <c r="AF437" s="5">
        <v>1</v>
      </c>
      <c r="AG437" s="5">
        <v>2</v>
      </c>
      <c r="AH437" s="5">
        <v>2</v>
      </c>
      <c r="AI437" s="5">
        <v>2</v>
      </c>
      <c r="AJ437" s="5">
        <v>0</v>
      </c>
      <c r="AK437" s="5">
        <v>0</v>
      </c>
      <c r="AL437" s="5">
        <v>13</v>
      </c>
    </row>
    <row r="438" spans="1:38" x14ac:dyDescent="0.3">
      <c r="A438" s="3">
        <v>1949890</v>
      </c>
      <c r="B438" s="3" t="s">
        <v>2234</v>
      </c>
      <c r="C438" s="3" t="s">
        <v>2235</v>
      </c>
      <c r="D438" s="3" t="s">
        <v>572</v>
      </c>
      <c r="E438" s="10">
        <v>421</v>
      </c>
      <c r="F438" s="11" t="s">
        <v>1023</v>
      </c>
      <c r="G438" s="12" t="s">
        <v>1024</v>
      </c>
      <c r="H438" s="13">
        <v>57500</v>
      </c>
      <c r="I438" s="12">
        <v>0.10199999999999999</v>
      </c>
      <c r="J438" s="12">
        <v>7.9831932773109196E-2</v>
      </c>
      <c r="K438" s="12">
        <v>0</v>
      </c>
      <c r="L438" s="12">
        <v>2.1000000000000001E-2</v>
      </c>
      <c r="M438" s="12">
        <v>0.33100000000000002</v>
      </c>
      <c r="N438" s="12">
        <v>-9.4623655913978394E-2</v>
      </c>
      <c r="O438" s="12">
        <v>0.50277777777777699</v>
      </c>
      <c r="P438" s="12">
        <v>5.1792828685258897E-2</v>
      </c>
      <c r="Q438" s="12">
        <v>0.26890756302521002</v>
      </c>
      <c r="R438" s="14">
        <v>0.27373068432670999</v>
      </c>
      <c r="S438" s="14">
        <v>0.53927813163481897</v>
      </c>
      <c r="T438" s="14">
        <v>0.42993630573248398</v>
      </c>
      <c r="U438" s="14">
        <v>0</v>
      </c>
      <c r="V438" s="14">
        <v>0.47127659574468</v>
      </c>
      <c r="W438" s="14">
        <v>0.39808917197452198</v>
      </c>
      <c r="X438" s="14"/>
      <c r="Y438" s="14">
        <v>0.65711252653927799</v>
      </c>
      <c r="Z438" s="14">
        <v>0.26751592356687898</v>
      </c>
      <c r="AA438" s="14">
        <v>0.84607218683651797</v>
      </c>
      <c r="AB438" s="5">
        <v>2</v>
      </c>
      <c r="AC438" s="5">
        <v>1</v>
      </c>
      <c r="AD438" s="5">
        <v>1</v>
      </c>
      <c r="AE438" s="5">
        <v>0</v>
      </c>
      <c r="AF438" s="5">
        <v>1</v>
      </c>
      <c r="AG438" s="5">
        <v>1</v>
      </c>
      <c r="AH438" s="5">
        <v>2</v>
      </c>
      <c r="AI438" s="5">
        <v>1</v>
      </c>
      <c r="AJ438" s="5">
        <v>0</v>
      </c>
      <c r="AK438" s="5">
        <v>2</v>
      </c>
      <c r="AL438" s="5">
        <v>11</v>
      </c>
    </row>
    <row r="439" spans="1:38" x14ac:dyDescent="0.3">
      <c r="A439" s="3">
        <v>1949260</v>
      </c>
      <c r="B439" s="3" t="s">
        <v>2216</v>
      </c>
      <c r="C439" s="3" t="s">
        <v>2217</v>
      </c>
      <c r="D439" s="3" t="s">
        <v>563</v>
      </c>
      <c r="E439" s="10">
        <v>230</v>
      </c>
      <c r="F439" s="11" t="s">
        <v>1046</v>
      </c>
      <c r="G439" s="12" t="s">
        <v>1047</v>
      </c>
      <c r="H439" s="13">
        <v>39375</v>
      </c>
      <c r="I439" s="12">
        <v>0.252</v>
      </c>
      <c r="J439" s="12">
        <v>0.247787610619469</v>
      </c>
      <c r="K439" s="12">
        <v>2.6548672566371601E-2</v>
      </c>
      <c r="L439" s="12">
        <v>0.15</v>
      </c>
      <c r="M439" s="12">
        <v>0.379</v>
      </c>
      <c r="N439" s="12">
        <v>-2.9535864978902902E-2</v>
      </c>
      <c r="O439" s="12">
        <v>0.52662721893491105</v>
      </c>
      <c r="P439" s="12">
        <v>0.162962962962962</v>
      </c>
      <c r="Q439" s="12">
        <v>0.221238938053097</v>
      </c>
      <c r="R439" s="14">
        <v>2.2075055187637901E-2</v>
      </c>
      <c r="S439" s="14">
        <v>0.94479830148619903</v>
      </c>
      <c r="T439" s="14">
        <v>0.95435244161358801</v>
      </c>
      <c r="U439" s="14">
        <v>0.36518046709129498</v>
      </c>
      <c r="V439" s="14">
        <v>0.97446808510638205</v>
      </c>
      <c r="W439" s="14">
        <v>0.63269639065817396</v>
      </c>
      <c r="X439" s="14"/>
      <c r="Y439" s="14">
        <v>0.71337579617834301</v>
      </c>
      <c r="Z439" s="14">
        <v>0.77388535031847105</v>
      </c>
      <c r="AA439" s="14">
        <v>0.69957537154989302</v>
      </c>
      <c r="AB439" s="5">
        <v>2</v>
      </c>
      <c r="AC439" s="5">
        <v>2</v>
      </c>
      <c r="AD439" s="5">
        <v>2</v>
      </c>
      <c r="AE439" s="5">
        <v>1</v>
      </c>
      <c r="AF439" s="5">
        <v>2</v>
      </c>
      <c r="AG439" s="5">
        <v>1</v>
      </c>
      <c r="AH439" s="5">
        <v>1</v>
      </c>
      <c r="AI439" s="5">
        <v>2</v>
      </c>
      <c r="AJ439" s="5">
        <v>2</v>
      </c>
      <c r="AK439" s="5">
        <v>2</v>
      </c>
      <c r="AL439" s="5">
        <v>17</v>
      </c>
    </row>
    <row r="440" spans="1:38" x14ac:dyDescent="0.3">
      <c r="A440" s="3">
        <v>1939900</v>
      </c>
      <c r="B440" s="3" t="s">
        <v>2004</v>
      </c>
      <c r="C440" s="3" t="s">
        <v>2005</v>
      </c>
      <c r="D440" s="3" t="s">
        <v>458</v>
      </c>
      <c r="E440" s="10">
        <v>28</v>
      </c>
      <c r="F440" s="11" t="s">
        <v>1738</v>
      </c>
      <c r="G440" s="12" t="s">
        <v>1739</v>
      </c>
      <c r="H440" s="13" t="s">
        <v>3083</v>
      </c>
      <c r="I440" s="12">
        <v>0.52600000000000002</v>
      </c>
      <c r="J440" s="12">
        <v>0</v>
      </c>
      <c r="K440" s="12">
        <v>0</v>
      </c>
      <c r="L440" s="12">
        <v>0</v>
      </c>
      <c r="M440" s="12">
        <v>0.73699999999999999</v>
      </c>
      <c r="N440" s="12">
        <v>-0.31707317073170699</v>
      </c>
      <c r="O440" s="12">
        <v>0.57894736842105199</v>
      </c>
      <c r="P440" s="12">
        <v>0.57142857142857095</v>
      </c>
      <c r="Q440" s="12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0.99256900212314203</v>
      </c>
      <c r="X440" s="14"/>
      <c r="Y440" s="14">
        <v>0.83757961783439405</v>
      </c>
      <c r="Z440" s="14">
        <v>0.98726114649681496</v>
      </c>
      <c r="AA440" s="14">
        <v>0</v>
      </c>
      <c r="AB440" s="5">
        <v>2</v>
      </c>
      <c r="AC440" s="5">
        <v>2</v>
      </c>
      <c r="AD440" s="5">
        <v>0</v>
      </c>
      <c r="AE440" s="5">
        <v>0</v>
      </c>
      <c r="AF440" s="5">
        <v>0</v>
      </c>
      <c r="AG440" s="5">
        <v>2</v>
      </c>
      <c r="AH440" s="5">
        <v>2</v>
      </c>
      <c r="AI440" s="5">
        <v>2</v>
      </c>
      <c r="AJ440" s="5">
        <v>2</v>
      </c>
      <c r="AK440" s="5">
        <v>0</v>
      </c>
      <c r="AL440" s="5">
        <v>12</v>
      </c>
    </row>
    <row r="441" spans="1:38" x14ac:dyDescent="0.3">
      <c r="A441" s="3">
        <v>1983775</v>
      </c>
      <c r="B441" s="3" t="s">
        <v>2980</v>
      </c>
      <c r="C441" s="3" t="s">
        <v>2981</v>
      </c>
      <c r="D441" s="3" t="s">
        <v>944</v>
      </c>
      <c r="E441" s="10">
        <v>144</v>
      </c>
      <c r="F441" s="11" t="s">
        <v>924</v>
      </c>
      <c r="G441" s="12" t="s">
        <v>1040</v>
      </c>
      <c r="H441" s="13">
        <v>49375</v>
      </c>
      <c r="I441" s="12">
        <v>0.24199999999999999</v>
      </c>
      <c r="J441" s="12">
        <v>0.23529411764705799</v>
      </c>
      <c r="K441" s="12">
        <v>8.8235294117646995E-2</v>
      </c>
      <c r="L441" s="12">
        <v>0.14099999999999999</v>
      </c>
      <c r="M441" s="12">
        <v>0.46600000000000003</v>
      </c>
      <c r="N441" s="12">
        <v>-1.3698630136986301E-2</v>
      </c>
      <c r="O441" s="12">
        <v>0.59433962264150897</v>
      </c>
      <c r="P441" s="12">
        <v>1.4492753623188401E-2</v>
      </c>
      <c r="Q441" s="12">
        <v>0.27941176470588203</v>
      </c>
      <c r="R441" s="14">
        <v>0.105960264900662</v>
      </c>
      <c r="S441" s="14">
        <v>0.93524416135881105</v>
      </c>
      <c r="T441" s="14">
        <v>0.94904458598726105</v>
      </c>
      <c r="U441" s="14">
        <v>0.87473460721868301</v>
      </c>
      <c r="V441" s="14">
        <v>0.96914893617021203</v>
      </c>
      <c r="W441" s="14">
        <v>0.87154989384288695</v>
      </c>
      <c r="X441" s="14"/>
      <c r="Y441" s="14">
        <v>0.86624203821655998</v>
      </c>
      <c r="Z441" s="14">
        <v>0.12314225053078499</v>
      </c>
      <c r="AA441" s="14">
        <v>0.87367303609341795</v>
      </c>
      <c r="AB441" s="5">
        <v>2</v>
      </c>
      <c r="AC441" s="5">
        <v>2</v>
      </c>
      <c r="AD441" s="5">
        <v>2</v>
      </c>
      <c r="AE441" s="5">
        <v>2</v>
      </c>
      <c r="AF441" s="5">
        <v>2</v>
      </c>
      <c r="AG441" s="5">
        <v>2</v>
      </c>
      <c r="AH441" s="5">
        <v>1</v>
      </c>
      <c r="AI441" s="5">
        <v>2</v>
      </c>
      <c r="AJ441" s="5">
        <v>0</v>
      </c>
      <c r="AK441" s="5">
        <v>2</v>
      </c>
      <c r="AL441" s="5">
        <v>17</v>
      </c>
    </row>
    <row r="442" spans="1:38" x14ac:dyDescent="0.3">
      <c r="A442" s="3">
        <v>1906625</v>
      </c>
      <c r="B442" s="3" t="s">
        <v>1270</v>
      </c>
      <c r="C442" s="3" t="s">
        <v>1271</v>
      </c>
      <c r="D442" s="3" t="s">
        <v>122</v>
      </c>
      <c r="E442" s="10">
        <v>367</v>
      </c>
      <c r="F442" s="11" t="s">
        <v>1272</v>
      </c>
      <c r="G442" s="12" t="s">
        <v>1273</v>
      </c>
      <c r="H442" s="13">
        <v>65000</v>
      </c>
      <c r="I442" s="12">
        <v>0.13100000000000001</v>
      </c>
      <c r="J442" s="12">
        <v>0.144230769230769</v>
      </c>
      <c r="K442" s="12">
        <v>0.15384615384615299</v>
      </c>
      <c r="L442" s="12">
        <v>1.39999999999999E-2</v>
      </c>
      <c r="M442" s="12">
        <v>0.42599999999999999</v>
      </c>
      <c r="N442" s="12">
        <v>-0.18080357142857101</v>
      </c>
      <c r="O442" s="12">
        <v>0.50588235294117601</v>
      </c>
      <c r="P442" s="12">
        <v>0.114893617021276</v>
      </c>
      <c r="Q442" s="12">
        <v>0.1875</v>
      </c>
      <c r="R442" s="14">
        <v>0.45916114790286899</v>
      </c>
      <c r="S442" s="14">
        <v>0.69851380042462796</v>
      </c>
      <c r="T442" s="14">
        <v>0.76220806794055196</v>
      </c>
      <c r="U442" s="14">
        <v>0.96921443736730295</v>
      </c>
      <c r="V442" s="14">
        <v>0.35957446808510601</v>
      </c>
      <c r="W442" s="14">
        <v>0.78131634819532902</v>
      </c>
      <c r="X442" s="14"/>
      <c r="Y442" s="14">
        <v>0.66242038216560495</v>
      </c>
      <c r="Z442" s="14">
        <v>0.59129511677282298</v>
      </c>
      <c r="AA442" s="14">
        <v>0.52972399150743099</v>
      </c>
      <c r="AB442" s="5">
        <v>1</v>
      </c>
      <c r="AC442" s="5">
        <v>2</v>
      </c>
      <c r="AD442" s="5">
        <v>2</v>
      </c>
      <c r="AE442" s="5">
        <v>2</v>
      </c>
      <c r="AF442" s="5">
        <v>1</v>
      </c>
      <c r="AG442" s="5">
        <v>2</v>
      </c>
      <c r="AH442" s="5">
        <v>2</v>
      </c>
      <c r="AI442" s="5">
        <v>1</v>
      </c>
      <c r="AJ442" s="5">
        <v>1</v>
      </c>
      <c r="AK442" s="5">
        <v>1</v>
      </c>
      <c r="AL442" s="5">
        <v>15</v>
      </c>
    </row>
    <row r="443" spans="1:38" x14ac:dyDescent="0.3">
      <c r="A443" s="3">
        <v>1940890</v>
      </c>
      <c r="B443" s="3" t="s">
        <v>2022</v>
      </c>
      <c r="C443" s="3" t="s">
        <v>2023</v>
      </c>
      <c r="D443" s="3" t="s">
        <v>467</v>
      </c>
      <c r="E443" s="10">
        <v>110</v>
      </c>
      <c r="F443" s="11" t="s">
        <v>1208</v>
      </c>
      <c r="G443" s="12" t="s">
        <v>1209</v>
      </c>
      <c r="H443" s="13">
        <v>79688</v>
      </c>
      <c r="I443" s="12">
        <v>0.114</v>
      </c>
      <c r="J443" s="12">
        <v>8.5106382978723402E-2</v>
      </c>
      <c r="K443" s="12">
        <v>0</v>
      </c>
      <c r="L443" s="12">
        <v>0.02</v>
      </c>
      <c r="M443" s="12">
        <v>0.47899999999999998</v>
      </c>
      <c r="N443" s="12">
        <v>0.30952380952380898</v>
      </c>
      <c r="O443" s="12">
        <v>0.22826086956521699</v>
      </c>
      <c r="P443" s="12">
        <v>0.15686274509803899</v>
      </c>
      <c r="Q443" s="12">
        <v>0.12765957446808501</v>
      </c>
      <c r="R443" s="14">
        <v>0.77041942604856495</v>
      </c>
      <c r="S443" s="14">
        <v>0.60934182590233499</v>
      </c>
      <c r="T443" s="14">
        <v>0.467091295116772</v>
      </c>
      <c r="U443" s="14">
        <v>0</v>
      </c>
      <c r="V443" s="14">
        <v>0.45531914893616998</v>
      </c>
      <c r="W443" s="14">
        <v>0.89065817409766401</v>
      </c>
      <c r="X443" s="14"/>
      <c r="Y443" s="14">
        <v>4.4585987261146397E-2</v>
      </c>
      <c r="Z443" s="14">
        <v>0.75053078556263197</v>
      </c>
      <c r="AA443" s="14">
        <v>0.22929936305732401</v>
      </c>
      <c r="AB443" s="5">
        <v>0</v>
      </c>
      <c r="AC443" s="5">
        <v>1</v>
      </c>
      <c r="AD443" s="5">
        <v>1</v>
      </c>
      <c r="AE443" s="5">
        <v>0</v>
      </c>
      <c r="AF443" s="5">
        <v>1</v>
      </c>
      <c r="AG443" s="5">
        <v>2</v>
      </c>
      <c r="AH443" s="5">
        <v>0</v>
      </c>
      <c r="AI443" s="5">
        <v>0</v>
      </c>
      <c r="AJ443" s="5">
        <v>2</v>
      </c>
      <c r="AK443" s="5">
        <v>0</v>
      </c>
      <c r="AL443" s="5">
        <v>7</v>
      </c>
    </row>
    <row r="444" spans="1:38" x14ac:dyDescent="0.3">
      <c r="A444" s="3">
        <v>1965055</v>
      </c>
      <c r="B444" s="3" t="s">
        <v>2564</v>
      </c>
      <c r="C444" s="3" t="s">
        <v>2565</v>
      </c>
      <c r="D444" s="3" t="s">
        <v>736</v>
      </c>
      <c r="E444" s="10">
        <v>264</v>
      </c>
      <c r="F444" s="11" t="s">
        <v>1292</v>
      </c>
      <c r="G444" s="12" t="s">
        <v>1293</v>
      </c>
      <c r="H444" s="13">
        <v>73438</v>
      </c>
      <c r="I444" s="12">
        <v>0.11699999999999899</v>
      </c>
      <c r="J444" s="12">
        <v>2.7586206896551699E-2</v>
      </c>
      <c r="K444" s="12">
        <v>1.3793103448275799E-2</v>
      </c>
      <c r="L444" s="12">
        <v>0.09</v>
      </c>
      <c r="M444" s="12">
        <v>0.26300000000000001</v>
      </c>
      <c r="N444" s="12">
        <v>1.53846153846153E-2</v>
      </c>
      <c r="O444" s="12">
        <v>0.54852320675105404</v>
      </c>
      <c r="P444" s="12">
        <v>4.6052631578947303E-2</v>
      </c>
      <c r="Q444" s="12">
        <v>0.17241379310344801</v>
      </c>
      <c r="R444" s="14">
        <v>0.66004415011037498</v>
      </c>
      <c r="S444" s="14">
        <v>0.62101910828025397</v>
      </c>
      <c r="T444" s="14">
        <v>0.13163481953290801</v>
      </c>
      <c r="U444" s="14">
        <v>0.20700636942675099</v>
      </c>
      <c r="V444" s="14">
        <v>0.927659574468085</v>
      </c>
      <c r="W444" s="14">
        <v>0.14118895966029699</v>
      </c>
      <c r="X444" s="14"/>
      <c r="Y444" s="14">
        <v>0.774946921443736</v>
      </c>
      <c r="Z444" s="14">
        <v>0.242038216560509</v>
      </c>
      <c r="AA444" s="14">
        <v>0.45859872611464902</v>
      </c>
      <c r="AB444" s="5">
        <v>0</v>
      </c>
      <c r="AC444" s="5">
        <v>1</v>
      </c>
      <c r="AD444" s="5">
        <v>0</v>
      </c>
      <c r="AE444" s="5">
        <v>0</v>
      </c>
      <c r="AF444" s="5">
        <v>2</v>
      </c>
      <c r="AG444" s="5">
        <v>0</v>
      </c>
      <c r="AH444" s="5">
        <v>0</v>
      </c>
      <c r="AI444" s="5">
        <v>2</v>
      </c>
      <c r="AJ444" s="5">
        <v>0</v>
      </c>
      <c r="AK444" s="5">
        <v>1</v>
      </c>
      <c r="AL444" s="5">
        <v>6</v>
      </c>
    </row>
    <row r="445" spans="1:38" x14ac:dyDescent="0.3">
      <c r="A445" s="3">
        <v>1907345</v>
      </c>
      <c r="B445" s="3" t="s">
        <v>1299</v>
      </c>
      <c r="C445" s="3" t="s">
        <v>1300</v>
      </c>
      <c r="D445" s="3" t="s">
        <v>132</v>
      </c>
      <c r="E445" s="10">
        <v>359</v>
      </c>
      <c r="F445" s="11" t="s">
        <v>1272</v>
      </c>
      <c r="G445" s="12" t="s">
        <v>1273</v>
      </c>
      <c r="H445" s="13">
        <v>40909</v>
      </c>
      <c r="I445" s="12">
        <v>0.16600000000000001</v>
      </c>
      <c r="J445" s="12">
        <v>0.26865671641791</v>
      </c>
      <c r="K445" s="12">
        <v>0.119402985074626</v>
      </c>
      <c r="L445" s="12">
        <v>0.18</v>
      </c>
      <c r="M445" s="12">
        <v>0.36699999999999999</v>
      </c>
      <c r="N445" s="12">
        <v>-0.17090069284064599</v>
      </c>
      <c r="O445" s="12">
        <v>0.58115183246073299</v>
      </c>
      <c r="P445" s="12">
        <v>0.14193548387096699</v>
      </c>
      <c r="Q445" s="12">
        <v>0.28358208955223801</v>
      </c>
      <c r="R445" s="14">
        <v>3.0905077262693099E-2</v>
      </c>
      <c r="S445" s="14">
        <v>0.82059447983014799</v>
      </c>
      <c r="T445" s="14">
        <v>0.97133757961783396</v>
      </c>
      <c r="U445" s="14">
        <v>0.94055201698513802</v>
      </c>
      <c r="V445" s="14">
        <v>0.98510638297872299</v>
      </c>
      <c r="W445" s="14">
        <v>0.57537154989384198</v>
      </c>
      <c r="X445" s="14"/>
      <c r="Y445" s="14">
        <v>0.84076433121019101</v>
      </c>
      <c r="Z445" s="14">
        <v>0.69957537154989302</v>
      </c>
      <c r="AA445" s="14">
        <v>0.88322717622080604</v>
      </c>
      <c r="AB445" s="5">
        <v>2</v>
      </c>
      <c r="AC445" s="5">
        <v>2</v>
      </c>
      <c r="AD445" s="5">
        <v>2</v>
      </c>
      <c r="AE445" s="5">
        <v>2</v>
      </c>
      <c r="AF445" s="5">
        <v>2</v>
      </c>
      <c r="AG445" s="5">
        <v>1</v>
      </c>
      <c r="AH445" s="5">
        <v>2</v>
      </c>
      <c r="AI445" s="5">
        <v>2</v>
      </c>
      <c r="AJ445" s="5">
        <v>2</v>
      </c>
      <c r="AK445" s="5">
        <v>2</v>
      </c>
      <c r="AL445" s="5">
        <v>19</v>
      </c>
    </row>
    <row r="446" spans="1:38" x14ac:dyDescent="0.3">
      <c r="A446" s="3">
        <v>1929550</v>
      </c>
      <c r="B446" s="3" t="s">
        <v>1786</v>
      </c>
      <c r="C446" s="3" t="s">
        <v>1787</v>
      </c>
      <c r="D446" s="3" t="s">
        <v>349</v>
      </c>
      <c r="E446" s="10">
        <v>26</v>
      </c>
      <c r="F446" s="11" t="s">
        <v>1248</v>
      </c>
      <c r="G446" s="12" t="s">
        <v>1249</v>
      </c>
      <c r="H446" s="13" t="s">
        <v>3083</v>
      </c>
      <c r="I446" s="12">
        <v>0</v>
      </c>
      <c r="J446" s="12">
        <v>5.5555555555555497E-2</v>
      </c>
      <c r="K446" s="12">
        <v>0</v>
      </c>
      <c r="L446" s="12">
        <v>0</v>
      </c>
      <c r="M446" s="12">
        <v>0.222</v>
      </c>
      <c r="N446" s="12">
        <v>-0.1875</v>
      </c>
      <c r="O446" s="12">
        <v>0.52173913043478204</v>
      </c>
      <c r="P446" s="12">
        <v>0.5</v>
      </c>
      <c r="Q446" s="12">
        <v>0.22222222222222199</v>
      </c>
      <c r="R446" s="14">
        <v>0</v>
      </c>
      <c r="S446" s="14">
        <v>0</v>
      </c>
      <c r="T446" s="14">
        <v>0.273885350318471</v>
      </c>
      <c r="U446" s="14">
        <v>0</v>
      </c>
      <c r="V446" s="14">
        <v>0</v>
      </c>
      <c r="W446" s="14">
        <v>6.2632696390658105E-2</v>
      </c>
      <c r="X446" s="14"/>
      <c r="Y446" s="14">
        <v>0.69745222929936301</v>
      </c>
      <c r="Z446" s="14">
        <v>0.98301486199575305</v>
      </c>
      <c r="AA446" s="14">
        <v>0.70276008492568998</v>
      </c>
      <c r="AB446" s="5">
        <v>2</v>
      </c>
      <c r="AC446" s="5">
        <v>0</v>
      </c>
      <c r="AD446" s="5">
        <v>0</v>
      </c>
      <c r="AE446" s="5">
        <v>0</v>
      </c>
      <c r="AF446" s="5">
        <v>0</v>
      </c>
      <c r="AG446" s="5">
        <v>0</v>
      </c>
      <c r="AH446" s="5">
        <v>2</v>
      </c>
      <c r="AI446" s="5">
        <v>2</v>
      </c>
      <c r="AJ446" s="5">
        <v>2</v>
      </c>
      <c r="AK446" s="5">
        <v>2</v>
      </c>
      <c r="AL446" s="5">
        <v>10</v>
      </c>
    </row>
    <row r="447" spans="1:38" x14ac:dyDescent="0.3">
      <c r="A447" s="3">
        <v>1921675</v>
      </c>
      <c r="B447" s="3" t="s">
        <v>1618</v>
      </c>
      <c r="C447" s="3" t="s">
        <v>1619</v>
      </c>
      <c r="D447" s="3" t="s">
        <v>271</v>
      </c>
      <c r="E447" s="10">
        <v>65</v>
      </c>
      <c r="F447" s="11" t="s">
        <v>1143</v>
      </c>
      <c r="G447" s="12" t="s">
        <v>1144</v>
      </c>
      <c r="H447" s="13">
        <v>90000</v>
      </c>
      <c r="I447" s="12">
        <v>0</v>
      </c>
      <c r="J447" s="12">
        <v>0</v>
      </c>
      <c r="K447" s="12">
        <v>0</v>
      </c>
      <c r="L447" s="12">
        <v>0</v>
      </c>
      <c r="M447" s="12">
        <v>0.153</v>
      </c>
      <c r="N447" s="12">
        <v>-1.51515151515151E-2</v>
      </c>
      <c r="O447" s="12">
        <v>0.465753424657534</v>
      </c>
      <c r="P447" s="12">
        <v>0.21568627450980299</v>
      </c>
      <c r="Q447" s="12">
        <v>0.15</v>
      </c>
      <c r="R447" s="14">
        <v>0.87748344370860898</v>
      </c>
      <c r="S447" s="14">
        <v>0</v>
      </c>
      <c r="T447" s="14">
        <v>0</v>
      </c>
      <c r="U447" s="14">
        <v>0</v>
      </c>
      <c r="V447" s="14">
        <v>0</v>
      </c>
      <c r="W447" s="14">
        <v>5.3078556263269601E-3</v>
      </c>
      <c r="X447" s="14"/>
      <c r="Y447" s="14">
        <v>0.53078556263269605</v>
      </c>
      <c r="Z447" s="14">
        <v>0.86942675159235605</v>
      </c>
      <c r="AA447" s="14">
        <v>0.32696390658174002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1</v>
      </c>
      <c r="AI447" s="5">
        <v>1</v>
      </c>
      <c r="AJ447" s="5">
        <v>2</v>
      </c>
      <c r="AK447" s="5">
        <v>0</v>
      </c>
      <c r="AL447" s="5">
        <v>4</v>
      </c>
    </row>
    <row r="448" spans="1:38" x14ac:dyDescent="0.3">
      <c r="A448" s="3">
        <v>1970410</v>
      </c>
      <c r="B448" s="3" t="s">
        <v>2684</v>
      </c>
      <c r="C448" s="3" t="s">
        <v>2685</v>
      </c>
      <c r="D448" s="3" t="s">
        <v>796</v>
      </c>
      <c r="E448" s="10">
        <v>1392</v>
      </c>
      <c r="F448" s="11" t="s">
        <v>1128</v>
      </c>
      <c r="G448" s="12" t="s">
        <v>1129</v>
      </c>
      <c r="H448" s="13">
        <v>59417</v>
      </c>
      <c r="I448" s="12">
        <v>0.13500000000000001</v>
      </c>
      <c r="J448" s="12">
        <v>6.2394603709949398E-2</v>
      </c>
      <c r="K448" s="12">
        <v>3.2040472175379399E-2</v>
      </c>
      <c r="L448" s="12">
        <v>2.1000000000000001E-2</v>
      </c>
      <c r="M448" s="12">
        <v>0.46399999999999902</v>
      </c>
      <c r="N448" s="12">
        <v>-8.5470085470085392E-3</v>
      </c>
      <c r="O448" s="12">
        <v>0.43855932203389802</v>
      </c>
      <c r="P448" s="12">
        <v>2.6272577996715899E-2</v>
      </c>
      <c r="Q448" s="12">
        <v>0.31028667790893699</v>
      </c>
      <c r="R448" s="14">
        <v>0.32560706401765999</v>
      </c>
      <c r="S448" s="14">
        <v>0.71656050955413997</v>
      </c>
      <c r="T448" s="14">
        <v>0.31847133757961699</v>
      </c>
      <c r="U448" s="14">
        <v>0.43736730360934101</v>
      </c>
      <c r="V448" s="14">
        <v>0.47127659574468</v>
      </c>
      <c r="W448" s="14">
        <v>0.86730360934182504</v>
      </c>
      <c r="X448" s="14"/>
      <c r="Y448" s="14">
        <v>0.44585987261146498</v>
      </c>
      <c r="Z448" s="14">
        <v>0.15923566878980799</v>
      </c>
      <c r="AA448" s="14">
        <v>0.93312101910828005</v>
      </c>
      <c r="AB448" s="5">
        <v>2</v>
      </c>
      <c r="AC448" s="5">
        <v>2</v>
      </c>
      <c r="AD448" s="5">
        <v>0</v>
      </c>
      <c r="AE448" s="5">
        <v>1</v>
      </c>
      <c r="AF448" s="5">
        <v>1</v>
      </c>
      <c r="AG448" s="5">
        <v>2</v>
      </c>
      <c r="AH448" s="5">
        <v>1</v>
      </c>
      <c r="AI448" s="5">
        <v>1</v>
      </c>
      <c r="AJ448" s="5">
        <v>0</v>
      </c>
      <c r="AK448" s="5">
        <v>2</v>
      </c>
      <c r="AL448" s="5">
        <v>12</v>
      </c>
    </row>
    <row r="449" spans="1:38" x14ac:dyDescent="0.3">
      <c r="A449" s="3">
        <v>1921270</v>
      </c>
      <c r="B449" s="3" t="s">
        <v>1608</v>
      </c>
      <c r="C449" s="3" t="s">
        <v>1609</v>
      </c>
      <c r="D449" s="3" t="s">
        <v>267</v>
      </c>
      <c r="E449" s="10">
        <v>344</v>
      </c>
      <c r="F449" s="11" t="s">
        <v>1229</v>
      </c>
      <c r="G449" s="12" t="s">
        <v>1230</v>
      </c>
      <c r="H449" s="13">
        <v>74375</v>
      </c>
      <c r="I449" s="12">
        <v>7.2999999999999995E-2</v>
      </c>
      <c r="J449" s="12">
        <v>0.120567375886524</v>
      </c>
      <c r="K449" s="12">
        <v>2.1276595744680799E-2</v>
      </c>
      <c r="L449" s="12">
        <v>4.4999999999999998E-2</v>
      </c>
      <c r="M449" s="12">
        <v>0.47</v>
      </c>
      <c r="N449" s="12">
        <v>4.2424242424242399E-2</v>
      </c>
      <c r="O449" s="12">
        <v>0.52439024390243905</v>
      </c>
      <c r="P449" s="12">
        <v>0.113207547169811</v>
      </c>
      <c r="Q449" s="12">
        <v>8.5106382978723402E-2</v>
      </c>
      <c r="R449" s="14">
        <v>0.68432671081677698</v>
      </c>
      <c r="S449" s="14">
        <v>0.369426751592356</v>
      </c>
      <c r="T449" s="14">
        <v>0.645435244161358</v>
      </c>
      <c r="U449" s="14">
        <v>0.30148619957537098</v>
      </c>
      <c r="V449" s="14">
        <v>0.74255319148936105</v>
      </c>
      <c r="W449" s="14">
        <v>0.88110403397027603</v>
      </c>
      <c r="X449" s="14"/>
      <c r="Y449" s="14">
        <v>0.70806794055201605</v>
      </c>
      <c r="Z449" s="14">
        <v>0.58704883227176197</v>
      </c>
      <c r="AA449" s="14">
        <v>9.4479830148619895E-2</v>
      </c>
      <c r="AB449" s="5">
        <v>0</v>
      </c>
      <c r="AC449" s="5">
        <v>1</v>
      </c>
      <c r="AD449" s="5">
        <v>1</v>
      </c>
      <c r="AE449" s="5">
        <v>0</v>
      </c>
      <c r="AF449" s="5">
        <v>2</v>
      </c>
      <c r="AG449" s="5">
        <v>2</v>
      </c>
      <c r="AH449" s="5">
        <v>0</v>
      </c>
      <c r="AI449" s="5">
        <v>2</v>
      </c>
      <c r="AJ449" s="5">
        <v>1</v>
      </c>
      <c r="AK449" s="5">
        <v>0</v>
      </c>
      <c r="AL449" s="5">
        <v>9</v>
      </c>
    </row>
    <row r="450" spans="1:38" x14ac:dyDescent="0.3">
      <c r="A450" s="3">
        <v>1906175</v>
      </c>
      <c r="B450" s="3" t="s">
        <v>1260</v>
      </c>
      <c r="C450" s="3" t="s">
        <v>1261</v>
      </c>
      <c r="D450" s="3" t="s">
        <v>119</v>
      </c>
      <c r="E450" s="10">
        <v>269</v>
      </c>
      <c r="F450" s="11" t="s">
        <v>1057</v>
      </c>
      <c r="G450" s="12" t="s">
        <v>1058</v>
      </c>
      <c r="H450" s="13">
        <v>86786</v>
      </c>
      <c r="I450" s="12">
        <v>2.5000000000000001E-2</v>
      </c>
      <c r="J450" s="12">
        <v>9.4339622641509396E-3</v>
      </c>
      <c r="K450" s="12">
        <v>9.4339622641509396E-3</v>
      </c>
      <c r="L450" s="12">
        <v>0</v>
      </c>
      <c r="M450" s="12">
        <v>0.41199999999999998</v>
      </c>
      <c r="N450" s="12">
        <v>-8.5034013605442105E-2</v>
      </c>
      <c r="O450" s="12">
        <v>0.231578947368421</v>
      </c>
      <c r="P450" s="12">
        <v>4.5045045045045001E-2</v>
      </c>
      <c r="Q450" s="12">
        <v>0.169811320754716</v>
      </c>
      <c r="R450" s="14">
        <v>0.85871964679911605</v>
      </c>
      <c r="S450" s="14">
        <v>8.0679405520169806E-2</v>
      </c>
      <c r="T450" s="14">
        <v>6.9002123142250502E-2</v>
      </c>
      <c r="U450" s="14">
        <v>0.169851380042462</v>
      </c>
      <c r="V450" s="14">
        <v>0</v>
      </c>
      <c r="W450" s="14">
        <v>0.75265392781316298</v>
      </c>
      <c r="X450" s="14"/>
      <c r="Y450" s="14">
        <v>4.5647558386411803E-2</v>
      </c>
      <c r="Z450" s="14">
        <v>0.23779193205944699</v>
      </c>
      <c r="AA450" s="14">
        <v>0.44161358811040302</v>
      </c>
      <c r="AB450" s="5">
        <v>0</v>
      </c>
      <c r="AC450" s="5">
        <v>0</v>
      </c>
      <c r="AD450" s="5">
        <v>0</v>
      </c>
      <c r="AE450" s="5">
        <v>0</v>
      </c>
      <c r="AF450" s="5">
        <v>0</v>
      </c>
      <c r="AG450" s="5">
        <v>2</v>
      </c>
      <c r="AH450" s="5">
        <v>2</v>
      </c>
      <c r="AI450" s="5">
        <v>0</v>
      </c>
      <c r="AJ450" s="5">
        <v>0</v>
      </c>
      <c r="AK450" s="5">
        <v>1</v>
      </c>
      <c r="AL450" s="5">
        <v>5</v>
      </c>
    </row>
    <row r="451" spans="1:38" x14ac:dyDescent="0.3">
      <c r="A451" s="3">
        <v>1974415</v>
      </c>
      <c r="B451" s="3" t="s">
        <v>2758</v>
      </c>
      <c r="C451" s="3" t="s">
        <v>2759</v>
      </c>
      <c r="D451" s="3" t="s">
        <v>833</v>
      </c>
      <c r="E451" s="10">
        <v>5439</v>
      </c>
      <c r="F451" s="11" t="s">
        <v>1147</v>
      </c>
      <c r="G451" s="12" t="s">
        <v>1148</v>
      </c>
      <c r="H451" s="13">
        <v>65720</v>
      </c>
      <c r="I451" s="12">
        <v>6.3E-2</v>
      </c>
      <c r="J451" s="12">
        <v>0.10972017673048599</v>
      </c>
      <c r="K451" s="12">
        <v>3.01914580265095E-2</v>
      </c>
      <c r="L451" s="12">
        <v>3.1E-2</v>
      </c>
      <c r="M451" s="12">
        <v>0.29299999999999998</v>
      </c>
      <c r="N451" s="12">
        <v>0.123760330578512</v>
      </c>
      <c r="O451" s="12">
        <v>0.40833778727952902</v>
      </c>
      <c r="P451" s="12">
        <v>8.8510933703575101E-2</v>
      </c>
      <c r="Q451" s="12">
        <v>0.28497790868924799</v>
      </c>
      <c r="R451" s="14">
        <v>0.48565121412803502</v>
      </c>
      <c r="S451" s="14">
        <v>0.29193205944798301</v>
      </c>
      <c r="T451" s="14">
        <v>0.59235668789808904</v>
      </c>
      <c r="U451" s="14">
        <v>0.40658174097664501</v>
      </c>
      <c r="V451" s="14">
        <v>0.60957446808510596</v>
      </c>
      <c r="W451" s="14">
        <v>0.25053078556263197</v>
      </c>
      <c r="X451" s="14"/>
      <c r="Y451" s="14">
        <v>0.33121019108280197</v>
      </c>
      <c r="Z451" s="14">
        <v>0.45435244161358801</v>
      </c>
      <c r="AA451" s="14">
        <v>0.88853503184713301</v>
      </c>
      <c r="AB451" s="5">
        <v>1</v>
      </c>
      <c r="AC451" s="5">
        <v>0</v>
      </c>
      <c r="AD451" s="5">
        <v>1</v>
      </c>
      <c r="AE451" s="5">
        <v>1</v>
      </c>
      <c r="AF451" s="5">
        <v>1</v>
      </c>
      <c r="AG451" s="5">
        <v>0</v>
      </c>
      <c r="AH451" s="5">
        <v>0</v>
      </c>
      <c r="AI451" s="5">
        <v>1</v>
      </c>
      <c r="AJ451" s="5">
        <v>1</v>
      </c>
      <c r="AK451" s="5">
        <v>2</v>
      </c>
      <c r="AL451" s="5">
        <v>8</v>
      </c>
    </row>
    <row r="452" spans="1:38" x14ac:dyDescent="0.3">
      <c r="A452" s="3">
        <v>1938640</v>
      </c>
      <c r="B452" s="3" t="s">
        <v>1982</v>
      </c>
      <c r="C452" s="3" t="s">
        <v>1983</v>
      </c>
      <c r="D452" s="3" t="s">
        <v>447</v>
      </c>
      <c r="E452" s="10">
        <v>5106</v>
      </c>
      <c r="F452" s="11" t="s">
        <v>1019</v>
      </c>
      <c r="G452" s="12" t="s">
        <v>1020</v>
      </c>
      <c r="H452" s="13">
        <v>50417</v>
      </c>
      <c r="I452" s="12">
        <v>0.107</v>
      </c>
      <c r="J452" s="12">
        <v>0.12084456424079</v>
      </c>
      <c r="K452" s="12">
        <v>6.3342318059299102E-2</v>
      </c>
      <c r="L452" s="12">
        <v>9.0999999999999998E-2</v>
      </c>
      <c r="M452" s="12">
        <v>0.41299999999999998</v>
      </c>
      <c r="N452" s="12">
        <v>-2.5200458190148899E-2</v>
      </c>
      <c r="O452" s="12">
        <v>0.44532130777903001</v>
      </c>
      <c r="P452" s="12">
        <v>0.118047218887555</v>
      </c>
      <c r="Q452" s="12">
        <v>0.269541778975741</v>
      </c>
      <c r="R452" s="14">
        <v>0.12251655629138999</v>
      </c>
      <c r="S452" s="14">
        <v>0.56687898089171895</v>
      </c>
      <c r="T452" s="14">
        <v>0.65180467091295102</v>
      </c>
      <c r="U452" s="14">
        <v>0.76008492569002095</v>
      </c>
      <c r="V452" s="14">
        <v>0.930851063829787</v>
      </c>
      <c r="W452" s="14">
        <v>0.75583864118895905</v>
      </c>
      <c r="X452" s="14"/>
      <c r="Y452" s="14">
        <v>0.468152866242038</v>
      </c>
      <c r="Z452" s="14">
        <v>0.60403397027600803</v>
      </c>
      <c r="AA452" s="14">
        <v>0.84819532908704798</v>
      </c>
      <c r="AB452" s="5">
        <v>2</v>
      </c>
      <c r="AC452" s="5">
        <v>1</v>
      </c>
      <c r="AD452" s="5">
        <v>1</v>
      </c>
      <c r="AE452" s="5">
        <v>2</v>
      </c>
      <c r="AF452" s="5">
        <v>2</v>
      </c>
      <c r="AG452" s="5">
        <v>2</v>
      </c>
      <c r="AH452" s="5">
        <v>1</v>
      </c>
      <c r="AI452" s="5">
        <v>1</v>
      </c>
      <c r="AJ452" s="5">
        <v>1</v>
      </c>
      <c r="AK452" s="5">
        <v>2</v>
      </c>
      <c r="AL452" s="5">
        <v>15</v>
      </c>
    </row>
    <row r="453" spans="1:38" x14ac:dyDescent="0.3">
      <c r="A453" s="3">
        <v>1903160</v>
      </c>
      <c r="B453" s="3" t="s">
        <v>1153</v>
      </c>
      <c r="C453" s="3" t="s">
        <v>1154</v>
      </c>
      <c r="D453" s="3" t="s">
        <v>82</v>
      </c>
      <c r="E453" s="10">
        <v>5943</v>
      </c>
      <c r="F453" s="11" t="s">
        <v>279</v>
      </c>
      <c r="G453" s="12" t="s">
        <v>1155</v>
      </c>
      <c r="H453" s="13">
        <v>124957</v>
      </c>
      <c r="I453" s="12">
        <v>3.2000000000000001E-2</v>
      </c>
      <c r="J453" s="12">
        <v>2.34852043212775E-2</v>
      </c>
      <c r="K453" s="12">
        <v>4.3682480037576299E-2</v>
      </c>
      <c r="L453" s="12">
        <v>1.2E-2</v>
      </c>
      <c r="M453" s="12">
        <v>0.29699999999999999</v>
      </c>
      <c r="N453" s="12">
        <v>0.425179856115107</v>
      </c>
      <c r="O453" s="12">
        <v>0.23758494511238801</v>
      </c>
      <c r="P453" s="12">
        <v>5.8456046407853603E-2</v>
      </c>
      <c r="Q453" s="12">
        <v>0.14560826679192099</v>
      </c>
      <c r="R453" s="14">
        <v>0.99227373068432601</v>
      </c>
      <c r="S453" s="14">
        <v>0.111464968152866</v>
      </c>
      <c r="T453" s="14">
        <v>0.117834394904458</v>
      </c>
      <c r="U453" s="14">
        <v>0.579617834394904</v>
      </c>
      <c r="V453" s="14">
        <v>0.33510638297872303</v>
      </c>
      <c r="W453" s="14">
        <v>0.26539278131634803</v>
      </c>
      <c r="X453" s="14"/>
      <c r="Y453" s="14">
        <v>5.0955414012738801E-2</v>
      </c>
      <c r="Z453" s="14">
        <v>0.29936305732483998</v>
      </c>
      <c r="AA453" s="14">
        <v>0.30148619957537098</v>
      </c>
      <c r="AB453" s="5">
        <v>0</v>
      </c>
      <c r="AC453" s="5">
        <v>0</v>
      </c>
      <c r="AD453" s="5">
        <v>0</v>
      </c>
      <c r="AE453" s="5">
        <v>1</v>
      </c>
      <c r="AF453" s="5">
        <v>1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2</v>
      </c>
    </row>
    <row r="454" spans="1:38" x14ac:dyDescent="0.3">
      <c r="A454" s="3">
        <v>1942645</v>
      </c>
      <c r="B454" s="3" t="s">
        <v>2068</v>
      </c>
      <c r="C454" s="3" t="s">
        <v>2069</v>
      </c>
      <c r="D454" s="3" t="s">
        <v>489</v>
      </c>
      <c r="E454" s="10">
        <v>700</v>
      </c>
      <c r="F454" s="11" t="s">
        <v>1046</v>
      </c>
      <c r="G454" s="12" t="s">
        <v>1047</v>
      </c>
      <c r="H454" s="13">
        <v>106250</v>
      </c>
      <c r="I454" s="12">
        <v>2.7E-2</v>
      </c>
      <c r="J454" s="12">
        <v>2.92682926829268E-2</v>
      </c>
      <c r="K454" s="12">
        <v>0</v>
      </c>
      <c r="L454" s="12">
        <v>5.2999999999999999E-2</v>
      </c>
      <c r="M454" s="12">
        <v>0.37</v>
      </c>
      <c r="N454" s="12">
        <v>0.17449664429530201</v>
      </c>
      <c r="O454" s="12">
        <v>0.53280839895013099</v>
      </c>
      <c r="P454" s="12">
        <v>0.32530120481927699</v>
      </c>
      <c r="Q454" s="12">
        <v>8.7804878048780399E-2</v>
      </c>
      <c r="R454" s="14">
        <v>0.95253863134657801</v>
      </c>
      <c r="S454" s="14">
        <v>9.1295116772823703E-2</v>
      </c>
      <c r="T454" s="14">
        <v>0.14012738853503101</v>
      </c>
      <c r="U454" s="14">
        <v>0</v>
      </c>
      <c r="V454" s="14">
        <v>0.81170212765957395</v>
      </c>
      <c r="W454" s="14">
        <v>0.59341825902335399</v>
      </c>
      <c r="X454" s="14"/>
      <c r="Y454" s="14">
        <v>0.73142250530785502</v>
      </c>
      <c r="Z454" s="14">
        <v>0.95116772823779105</v>
      </c>
      <c r="AA454" s="14">
        <v>0.100849256900212</v>
      </c>
      <c r="AB454" s="5">
        <v>0</v>
      </c>
      <c r="AC454" s="5">
        <v>0</v>
      </c>
      <c r="AD454" s="5">
        <v>0</v>
      </c>
      <c r="AE454" s="5">
        <v>0</v>
      </c>
      <c r="AF454" s="5">
        <v>2</v>
      </c>
      <c r="AG454" s="5">
        <v>1</v>
      </c>
      <c r="AH454" s="5">
        <v>0</v>
      </c>
      <c r="AI454" s="5">
        <v>2</v>
      </c>
      <c r="AJ454" s="5">
        <v>2</v>
      </c>
      <c r="AK454" s="5">
        <v>0</v>
      </c>
      <c r="AL454" s="5">
        <v>7</v>
      </c>
    </row>
    <row r="455" spans="1:38" x14ac:dyDescent="0.3">
      <c r="A455" s="3">
        <v>1968160</v>
      </c>
      <c r="B455" s="3" t="s">
        <v>2632</v>
      </c>
      <c r="C455" s="3" t="s">
        <v>2633</v>
      </c>
      <c r="D455" s="3" t="s">
        <v>770</v>
      </c>
      <c r="E455" s="10">
        <v>2611</v>
      </c>
      <c r="F455" s="11" t="s">
        <v>1094</v>
      </c>
      <c r="G455" s="12" t="s">
        <v>1095</v>
      </c>
      <c r="H455" s="13">
        <v>63942</v>
      </c>
      <c r="I455" s="12">
        <v>6.5000000000000002E-2</v>
      </c>
      <c r="J455" s="12">
        <v>7.7948717948717897E-2</v>
      </c>
      <c r="K455" s="12">
        <v>2.35897435897435E-2</v>
      </c>
      <c r="L455" s="12">
        <v>3.7999999999999999E-2</v>
      </c>
      <c r="M455" s="12">
        <v>0.375</v>
      </c>
      <c r="N455" s="12">
        <v>2.4323264025107798E-2</v>
      </c>
      <c r="O455" s="12">
        <v>0.48222477064220098</v>
      </c>
      <c r="P455" s="12">
        <v>0.14172535211267601</v>
      </c>
      <c r="Q455" s="12">
        <v>0.16</v>
      </c>
      <c r="R455" s="14">
        <v>0.439293598233995</v>
      </c>
      <c r="S455" s="14">
        <v>0.31210191082802502</v>
      </c>
      <c r="T455" s="14">
        <v>0.418259023354564</v>
      </c>
      <c r="U455" s="14">
        <v>0.33227176220806698</v>
      </c>
      <c r="V455" s="14">
        <v>0.68617021276595702</v>
      </c>
      <c r="W455" s="14">
        <v>0.61571125265392701</v>
      </c>
      <c r="X455" s="14"/>
      <c r="Y455" s="14">
        <v>0.59235668789808904</v>
      </c>
      <c r="Z455" s="14">
        <v>0.69745222929936301</v>
      </c>
      <c r="AA455" s="14">
        <v>0.39490445859872603</v>
      </c>
      <c r="AB455" s="5">
        <v>1</v>
      </c>
      <c r="AC455" s="5">
        <v>0</v>
      </c>
      <c r="AD455" s="5">
        <v>1</v>
      </c>
      <c r="AE455" s="5">
        <v>1</v>
      </c>
      <c r="AF455" s="5">
        <v>2</v>
      </c>
      <c r="AG455" s="5">
        <v>1</v>
      </c>
      <c r="AH455" s="5">
        <v>0</v>
      </c>
      <c r="AI455" s="5">
        <v>1</v>
      </c>
      <c r="AJ455" s="5">
        <v>2</v>
      </c>
      <c r="AK455" s="5">
        <v>1</v>
      </c>
      <c r="AL455" s="5">
        <v>10</v>
      </c>
    </row>
    <row r="456" spans="1:38" x14ac:dyDescent="0.3">
      <c r="A456" s="3">
        <v>1968070</v>
      </c>
      <c r="B456" s="3" t="s">
        <v>2636</v>
      </c>
      <c r="C456" s="3" t="s">
        <v>2637</v>
      </c>
      <c r="D456" s="3" t="s">
        <v>772</v>
      </c>
      <c r="E456" s="10">
        <v>758</v>
      </c>
      <c r="F456" s="11" t="s">
        <v>334</v>
      </c>
      <c r="G456" s="12" t="s">
        <v>1416</v>
      </c>
      <c r="H456" s="13">
        <v>65428</v>
      </c>
      <c r="I456" s="12">
        <v>0.108</v>
      </c>
      <c r="J456" s="12">
        <v>0.13623188405797099</v>
      </c>
      <c r="K456" s="12">
        <v>7.2463768115942004E-2</v>
      </c>
      <c r="L456" s="12">
        <v>3.3000000000000002E-2</v>
      </c>
      <c r="M456" s="12">
        <v>0.371</v>
      </c>
      <c r="N456" s="12">
        <v>-0.11860465116279</v>
      </c>
      <c r="O456" s="12">
        <v>0.41743970315398798</v>
      </c>
      <c r="P456" s="12">
        <v>0.122137404580152</v>
      </c>
      <c r="Q456" s="12">
        <v>0.13043478260869501</v>
      </c>
      <c r="R456" s="14">
        <v>0.475717439293598</v>
      </c>
      <c r="S456" s="14">
        <v>0.57749469214437299</v>
      </c>
      <c r="T456" s="14">
        <v>0.73036093418258996</v>
      </c>
      <c r="U456" s="14">
        <v>0.81316348195329002</v>
      </c>
      <c r="V456" s="14">
        <v>0.626595744680851</v>
      </c>
      <c r="W456" s="14">
        <v>0.60191082802547702</v>
      </c>
      <c r="X456" s="14"/>
      <c r="Y456" s="14">
        <v>0.36199575371549803</v>
      </c>
      <c r="Z456" s="14">
        <v>0.62101910828025397</v>
      </c>
      <c r="AA456" s="14">
        <v>0.23673036093418201</v>
      </c>
      <c r="AB456" s="5">
        <v>1</v>
      </c>
      <c r="AC456" s="5">
        <v>1</v>
      </c>
      <c r="AD456" s="5">
        <v>2</v>
      </c>
      <c r="AE456" s="5">
        <v>2</v>
      </c>
      <c r="AF456" s="5">
        <v>1</v>
      </c>
      <c r="AG456" s="5">
        <v>1</v>
      </c>
      <c r="AH456" s="5">
        <v>2</v>
      </c>
      <c r="AI456" s="5">
        <v>1</v>
      </c>
      <c r="AJ456" s="5">
        <v>1</v>
      </c>
      <c r="AK456" s="5">
        <v>0</v>
      </c>
      <c r="AL456" s="5">
        <v>12</v>
      </c>
    </row>
    <row r="457" spans="1:38" x14ac:dyDescent="0.3">
      <c r="A457" s="3">
        <v>1931710</v>
      </c>
      <c r="B457" s="3" t="s">
        <v>1830</v>
      </c>
      <c r="C457" s="3" t="s">
        <v>1831</v>
      </c>
      <c r="D457" s="3" t="s">
        <v>371</v>
      </c>
      <c r="E457" s="10">
        <v>952</v>
      </c>
      <c r="F457" s="11" t="s">
        <v>934</v>
      </c>
      <c r="G457" s="12" t="s">
        <v>1193</v>
      </c>
      <c r="H457" s="13">
        <v>80417</v>
      </c>
      <c r="I457" s="12">
        <v>9.4E-2</v>
      </c>
      <c r="J457" s="12">
        <v>0.13008130081300801</v>
      </c>
      <c r="K457" s="12">
        <v>4.3360433604336002E-2</v>
      </c>
      <c r="L457" s="12">
        <v>5.0999999999999997E-2</v>
      </c>
      <c r="M457" s="12">
        <v>0.39700000000000002</v>
      </c>
      <c r="N457" s="12">
        <v>-8.1967213114753995E-2</v>
      </c>
      <c r="O457" s="12">
        <v>0.33030303030302999</v>
      </c>
      <c r="P457" s="12">
        <v>0.23590814196242099</v>
      </c>
      <c r="Q457" s="12">
        <v>0.17344173441734401</v>
      </c>
      <c r="R457" s="14">
        <v>0.78366445916114702</v>
      </c>
      <c r="S457" s="14">
        <v>0.49787685774946899</v>
      </c>
      <c r="T457" s="14">
        <v>0.693205944798301</v>
      </c>
      <c r="U457" s="14">
        <v>0.57643312101910804</v>
      </c>
      <c r="V457" s="14">
        <v>0.79468085106382902</v>
      </c>
      <c r="W457" s="14">
        <v>0.709129511677282</v>
      </c>
      <c r="X457" s="14"/>
      <c r="Y457" s="14">
        <v>0.14225053078556199</v>
      </c>
      <c r="Z457" s="14">
        <v>0.89915074309978704</v>
      </c>
      <c r="AA457" s="14">
        <v>0.467091295116772</v>
      </c>
      <c r="AB457" s="5">
        <v>0</v>
      </c>
      <c r="AC457" s="5">
        <v>1</v>
      </c>
      <c r="AD457" s="5">
        <v>2</v>
      </c>
      <c r="AE457" s="5">
        <v>1</v>
      </c>
      <c r="AF457" s="5">
        <v>2</v>
      </c>
      <c r="AG457" s="5">
        <v>2</v>
      </c>
      <c r="AH457" s="5">
        <v>2</v>
      </c>
      <c r="AI457" s="5">
        <v>0</v>
      </c>
      <c r="AJ457" s="5">
        <v>2</v>
      </c>
      <c r="AK457" s="5">
        <v>1</v>
      </c>
      <c r="AL457" s="5">
        <v>13</v>
      </c>
    </row>
    <row r="458" spans="1:38" x14ac:dyDescent="0.3">
      <c r="A458" s="3">
        <v>1948000</v>
      </c>
      <c r="B458" s="3" t="s">
        <v>2262</v>
      </c>
      <c r="C458" s="3" t="s">
        <v>2263</v>
      </c>
      <c r="D458" s="3" t="s">
        <v>586</v>
      </c>
      <c r="E458" s="10">
        <v>742</v>
      </c>
      <c r="F458" s="11" t="s">
        <v>196</v>
      </c>
      <c r="G458" s="12" t="s">
        <v>1451</v>
      </c>
      <c r="H458" s="13">
        <v>57361</v>
      </c>
      <c r="I458" s="12">
        <v>0.124</v>
      </c>
      <c r="J458" s="12">
        <v>0.11890243902439</v>
      </c>
      <c r="K458" s="12">
        <v>8.5365853658536495E-2</v>
      </c>
      <c r="L458" s="12">
        <v>0</v>
      </c>
      <c r="M458" s="12">
        <v>0.46899999999999997</v>
      </c>
      <c r="N458" s="12">
        <v>-0.148105625717566</v>
      </c>
      <c r="O458" s="12">
        <v>0.47689463955637701</v>
      </c>
      <c r="P458" s="12">
        <v>0.34223300970873699</v>
      </c>
      <c r="Q458" s="12">
        <v>0.23475609756097501</v>
      </c>
      <c r="R458" s="14">
        <v>0.26931567328918299</v>
      </c>
      <c r="S458" s="14">
        <v>0.65180467091295102</v>
      </c>
      <c r="T458" s="14">
        <v>0.63694267515923497</v>
      </c>
      <c r="U458" s="14">
        <v>0.86836518046709099</v>
      </c>
      <c r="V458" s="14">
        <v>0</v>
      </c>
      <c r="W458" s="14">
        <v>0.88004246284500998</v>
      </c>
      <c r="X458" s="14"/>
      <c r="Y458" s="14">
        <v>0.56900212314224996</v>
      </c>
      <c r="Z458" s="14">
        <v>0.95647558386411802</v>
      </c>
      <c r="AA458" s="14">
        <v>0.75477707006369399</v>
      </c>
      <c r="AB458" s="5">
        <v>2</v>
      </c>
      <c r="AC458" s="5">
        <v>1</v>
      </c>
      <c r="AD458" s="5">
        <v>1</v>
      </c>
      <c r="AE458" s="5">
        <v>2</v>
      </c>
      <c r="AF458" s="5">
        <v>0</v>
      </c>
      <c r="AG458" s="5">
        <v>2</v>
      </c>
      <c r="AH458" s="5">
        <v>2</v>
      </c>
      <c r="AI458" s="5">
        <v>1</v>
      </c>
      <c r="AJ458" s="5">
        <v>2</v>
      </c>
      <c r="AK458" s="5">
        <v>2</v>
      </c>
      <c r="AL458" s="5">
        <v>15</v>
      </c>
    </row>
    <row r="459" spans="1:38" x14ac:dyDescent="0.3">
      <c r="A459" s="3">
        <v>1962355</v>
      </c>
      <c r="B459" s="3" t="s">
        <v>2508</v>
      </c>
      <c r="C459" s="3" t="s">
        <v>2509</v>
      </c>
      <c r="D459" s="3" t="s">
        <v>708</v>
      </c>
      <c r="E459" s="10">
        <v>7836</v>
      </c>
      <c r="F459" s="11" t="s">
        <v>1030</v>
      </c>
      <c r="G459" s="12" t="s">
        <v>1031</v>
      </c>
      <c r="H459" s="13">
        <v>68910</v>
      </c>
      <c r="I459" s="12">
        <v>8.8999999999999996E-2</v>
      </c>
      <c r="J459" s="12">
        <v>0.109073664242807</v>
      </c>
      <c r="K459" s="12">
        <v>4.04679102118242E-2</v>
      </c>
      <c r="L459" s="12">
        <v>3.5999999999999997E-2</v>
      </c>
      <c r="M459" s="12">
        <v>0.25900000000000001</v>
      </c>
      <c r="N459" s="12">
        <v>1.73980784211893E-2</v>
      </c>
      <c r="O459" s="12">
        <v>0.52396226415094305</v>
      </c>
      <c r="P459" s="12">
        <v>9.2656339644291402E-2</v>
      </c>
      <c r="Q459" s="12">
        <v>0.19317104015175399</v>
      </c>
      <c r="R459" s="14">
        <v>0.56070640176600395</v>
      </c>
      <c r="S459" s="14">
        <v>0.46284501061571098</v>
      </c>
      <c r="T459" s="14">
        <v>0.58598726114649602</v>
      </c>
      <c r="U459" s="14">
        <v>0.54670912951167705</v>
      </c>
      <c r="V459" s="14">
        <v>0.66595744680850999</v>
      </c>
      <c r="W459" s="14">
        <v>0.129511677282377</v>
      </c>
      <c r="X459" s="14"/>
      <c r="Y459" s="14">
        <v>0.70700636942675099</v>
      </c>
      <c r="Z459" s="14">
        <v>0.47876857749469198</v>
      </c>
      <c r="AA459" s="14">
        <v>0.55201698513800401</v>
      </c>
      <c r="AB459" s="5">
        <v>1</v>
      </c>
      <c r="AC459" s="5">
        <v>1</v>
      </c>
      <c r="AD459" s="5">
        <v>1</v>
      </c>
      <c r="AE459" s="5">
        <v>1</v>
      </c>
      <c r="AF459" s="5">
        <v>1</v>
      </c>
      <c r="AG459" s="5">
        <v>0</v>
      </c>
      <c r="AH459" s="5">
        <v>0</v>
      </c>
      <c r="AI459" s="5">
        <v>2</v>
      </c>
      <c r="AJ459" s="5">
        <v>1</v>
      </c>
      <c r="AK459" s="5">
        <v>1</v>
      </c>
      <c r="AL459" s="5">
        <v>9</v>
      </c>
    </row>
    <row r="460" spans="1:38" x14ac:dyDescent="0.3">
      <c r="A460" s="3">
        <v>1970140</v>
      </c>
      <c r="B460" s="3" t="s">
        <v>2780</v>
      </c>
      <c r="C460" s="3" t="s">
        <v>2781</v>
      </c>
      <c r="D460" s="3" t="s">
        <v>844</v>
      </c>
      <c r="E460" s="10">
        <v>106</v>
      </c>
      <c r="F460" s="11" t="s">
        <v>196</v>
      </c>
      <c r="G460" s="12" t="s">
        <v>1451</v>
      </c>
      <c r="H460" s="13">
        <v>98125</v>
      </c>
      <c r="I460" s="12">
        <v>8.1000000000000003E-2</v>
      </c>
      <c r="J460" s="12">
        <v>2.5641025641025599E-2</v>
      </c>
      <c r="K460" s="12">
        <v>0</v>
      </c>
      <c r="L460" s="12">
        <v>5.7000000000000002E-2</v>
      </c>
      <c r="M460" s="12">
        <v>0.23199999999999901</v>
      </c>
      <c r="N460" s="12">
        <v>-1.85185185185185E-2</v>
      </c>
      <c r="O460" s="12">
        <v>0.515625</v>
      </c>
      <c r="P460" s="12">
        <v>0.19565217391304299</v>
      </c>
      <c r="Q460" s="12">
        <v>0.10256410256410201</v>
      </c>
      <c r="R460" s="14">
        <v>0.92052980132450302</v>
      </c>
      <c r="S460" s="14">
        <v>0.41401273885350298</v>
      </c>
      <c r="T460" s="14">
        <v>0.12208067940552</v>
      </c>
      <c r="U460" s="14">
        <v>0</v>
      </c>
      <c r="V460" s="14">
        <v>0.83085106382978702</v>
      </c>
      <c r="W460" s="14">
        <v>7.9617834394904399E-2</v>
      </c>
      <c r="X460" s="14"/>
      <c r="Y460" s="14">
        <v>0.67728237791932</v>
      </c>
      <c r="Z460" s="14">
        <v>0.83651804670912899</v>
      </c>
      <c r="AA460" s="14">
        <v>0.138004246284501</v>
      </c>
      <c r="AB460" s="5">
        <v>0</v>
      </c>
      <c r="AC460" s="5">
        <v>1</v>
      </c>
      <c r="AD460" s="5">
        <v>0</v>
      </c>
      <c r="AE460" s="5">
        <v>0</v>
      </c>
      <c r="AF460" s="5">
        <v>2</v>
      </c>
      <c r="AG460" s="5">
        <v>0</v>
      </c>
      <c r="AH460" s="5">
        <v>1</v>
      </c>
      <c r="AI460" s="5">
        <v>2</v>
      </c>
      <c r="AJ460" s="5">
        <v>2</v>
      </c>
      <c r="AK460" s="5">
        <v>0</v>
      </c>
      <c r="AL460" s="5">
        <v>8</v>
      </c>
    </row>
    <row r="461" spans="1:38" x14ac:dyDescent="0.3">
      <c r="A461" s="3">
        <v>1956595</v>
      </c>
      <c r="B461" s="3" t="s">
        <v>2388</v>
      </c>
      <c r="C461" s="3" t="s">
        <v>2389</v>
      </c>
      <c r="D461" s="3" t="s">
        <v>648</v>
      </c>
      <c r="E461" s="10">
        <v>498</v>
      </c>
      <c r="F461" s="11" t="s">
        <v>1023</v>
      </c>
      <c r="G461" s="12" t="s">
        <v>1024</v>
      </c>
      <c r="H461" s="13">
        <v>77188</v>
      </c>
      <c r="I461" s="12">
        <v>1.39999999999999E-2</v>
      </c>
      <c r="J461" s="12">
        <v>6.15384615384615E-2</v>
      </c>
      <c r="K461" s="12">
        <v>4.6153846153846101E-2</v>
      </c>
      <c r="L461" s="12">
        <v>0</v>
      </c>
      <c r="M461" s="12">
        <v>0.36599999999999999</v>
      </c>
      <c r="N461" s="12">
        <v>1.84049079754601E-2</v>
      </c>
      <c r="O461" s="12">
        <v>0.391975308641975</v>
      </c>
      <c r="P461" s="12">
        <v>0.11374407582938301</v>
      </c>
      <c r="Q461" s="12">
        <v>9.7435897435897395E-2</v>
      </c>
      <c r="R461" s="14">
        <v>0.72847682119205204</v>
      </c>
      <c r="S461" s="14">
        <v>4.6709129511677203E-2</v>
      </c>
      <c r="T461" s="14">
        <v>0.31528662420382098</v>
      </c>
      <c r="U461" s="14">
        <v>0.60721868365180398</v>
      </c>
      <c r="V461" s="14">
        <v>0</v>
      </c>
      <c r="W461" s="14">
        <v>0.56900212314224996</v>
      </c>
      <c r="X461" s="14"/>
      <c r="Y461" s="14">
        <v>0.28237791932059397</v>
      </c>
      <c r="Z461" s="14">
        <v>0.58811040339702703</v>
      </c>
      <c r="AA461" s="14">
        <v>0.11889596602972299</v>
      </c>
      <c r="AB461" s="5">
        <v>0</v>
      </c>
      <c r="AC461" s="5">
        <v>0</v>
      </c>
      <c r="AD461" s="5">
        <v>0</v>
      </c>
      <c r="AE461" s="5">
        <v>1</v>
      </c>
      <c r="AF461" s="5">
        <v>0</v>
      </c>
      <c r="AG461" s="5">
        <v>1</v>
      </c>
      <c r="AH461" s="5">
        <v>0</v>
      </c>
      <c r="AI461" s="5">
        <v>0</v>
      </c>
      <c r="AJ461" s="5">
        <v>1</v>
      </c>
      <c r="AK461" s="5">
        <v>0</v>
      </c>
      <c r="AL461" s="5">
        <v>3</v>
      </c>
    </row>
    <row r="462" spans="1:38" x14ac:dyDescent="0.3">
      <c r="A462" s="3">
        <v>1984900</v>
      </c>
      <c r="B462" s="3" t="s">
        <v>3002</v>
      </c>
      <c r="C462" s="3" t="s">
        <v>3003</v>
      </c>
      <c r="D462" s="3" t="s">
        <v>954</v>
      </c>
      <c r="E462" s="10">
        <v>607</v>
      </c>
      <c r="F462" s="11" t="s">
        <v>466</v>
      </c>
      <c r="G462" s="12" t="s">
        <v>1594</v>
      </c>
      <c r="H462" s="13">
        <v>48182</v>
      </c>
      <c r="I462" s="12">
        <v>0.21199999999999999</v>
      </c>
      <c r="J462" s="12">
        <v>0.25190839694656397</v>
      </c>
      <c r="K462" s="12">
        <v>8.7786259541984699E-2</v>
      </c>
      <c r="L462" s="12">
        <v>8.1999999999999906E-2</v>
      </c>
      <c r="M462" s="12">
        <v>0.39600000000000002</v>
      </c>
      <c r="N462" s="12">
        <v>-6.0371517027863697E-2</v>
      </c>
      <c r="O462" s="12">
        <v>0.59016393442622905</v>
      </c>
      <c r="P462" s="12">
        <v>0.24277456647398801</v>
      </c>
      <c r="Q462" s="12">
        <v>0.209923664122137</v>
      </c>
      <c r="R462" s="14">
        <v>8.9403973509933704E-2</v>
      </c>
      <c r="S462" s="14">
        <v>0.89596602972399098</v>
      </c>
      <c r="T462" s="14">
        <v>0.96072186836518003</v>
      </c>
      <c r="U462" s="14">
        <v>0.87367303609341795</v>
      </c>
      <c r="V462" s="14">
        <v>0.91170212765957404</v>
      </c>
      <c r="W462" s="14">
        <v>0.70594479830148604</v>
      </c>
      <c r="X462" s="14"/>
      <c r="Y462" s="14">
        <v>0.86093418259023302</v>
      </c>
      <c r="Z462" s="14">
        <v>0.90764331210190996</v>
      </c>
      <c r="AA462" s="14">
        <v>0.64649681528662395</v>
      </c>
      <c r="AB462" s="5">
        <v>2</v>
      </c>
      <c r="AC462" s="5">
        <v>2</v>
      </c>
      <c r="AD462" s="5">
        <v>2</v>
      </c>
      <c r="AE462" s="5">
        <v>2</v>
      </c>
      <c r="AF462" s="5">
        <v>2</v>
      </c>
      <c r="AG462" s="5">
        <v>2</v>
      </c>
      <c r="AH462" s="5">
        <v>1</v>
      </c>
      <c r="AI462" s="5">
        <v>2</v>
      </c>
      <c r="AJ462" s="5">
        <v>2</v>
      </c>
      <c r="AK462" s="5">
        <v>1</v>
      </c>
      <c r="AL462" s="5">
        <v>18</v>
      </c>
    </row>
    <row r="463" spans="1:38" x14ac:dyDescent="0.3">
      <c r="A463" s="3">
        <v>1956550</v>
      </c>
      <c r="B463" s="3" t="s">
        <v>2386</v>
      </c>
      <c r="C463" s="3" t="s">
        <v>2387</v>
      </c>
      <c r="D463" s="3" t="s">
        <v>647</v>
      </c>
      <c r="E463" s="10">
        <v>382</v>
      </c>
      <c r="F463" s="11" t="s">
        <v>279</v>
      </c>
      <c r="G463" s="12" t="s">
        <v>1155</v>
      </c>
      <c r="H463" s="13">
        <v>93250</v>
      </c>
      <c r="I463" s="12">
        <v>4.5999999999999999E-2</v>
      </c>
      <c r="J463" s="12">
        <v>5.5248618784530301E-2</v>
      </c>
      <c r="K463" s="12">
        <v>4.9723756906077297E-2</v>
      </c>
      <c r="L463" s="12">
        <v>3.3000000000000002E-2</v>
      </c>
      <c r="M463" s="12">
        <v>0.23599999999999999</v>
      </c>
      <c r="N463" s="12">
        <v>-6.1425061425061399E-2</v>
      </c>
      <c r="O463" s="12">
        <v>0.52554744525547403</v>
      </c>
      <c r="P463" s="12">
        <v>0</v>
      </c>
      <c r="Q463" s="12">
        <v>0.18232044198895</v>
      </c>
      <c r="R463" s="14">
        <v>0.90066225165562896</v>
      </c>
      <c r="S463" s="14">
        <v>0.19002123142250499</v>
      </c>
      <c r="T463" s="14">
        <v>0.27070063694267499</v>
      </c>
      <c r="U463" s="14">
        <v>0.64968152866242002</v>
      </c>
      <c r="V463" s="14">
        <v>0.626595744680851</v>
      </c>
      <c r="W463" s="14">
        <v>8.4925690021231404E-2</v>
      </c>
      <c r="X463" s="14"/>
      <c r="Y463" s="14">
        <v>0.71019108280254695</v>
      </c>
      <c r="Z463" s="14">
        <v>0</v>
      </c>
      <c r="AA463" s="14">
        <v>0.50424628450106102</v>
      </c>
      <c r="AB463" s="5">
        <v>0</v>
      </c>
      <c r="AC463" s="5">
        <v>0</v>
      </c>
      <c r="AD463" s="5">
        <v>0</v>
      </c>
      <c r="AE463" s="5">
        <v>1</v>
      </c>
      <c r="AF463" s="5">
        <v>1</v>
      </c>
      <c r="AG463" s="5">
        <v>0</v>
      </c>
      <c r="AH463" s="5">
        <v>1</v>
      </c>
      <c r="AI463" s="5">
        <v>2</v>
      </c>
      <c r="AJ463" s="5">
        <v>0</v>
      </c>
      <c r="AK463" s="5">
        <v>1</v>
      </c>
      <c r="AL463" s="5">
        <v>6</v>
      </c>
    </row>
    <row r="464" spans="1:38" x14ac:dyDescent="0.3">
      <c r="A464" s="3">
        <v>1965955</v>
      </c>
      <c r="B464" s="3" t="s">
        <v>2588</v>
      </c>
      <c r="C464" s="3" t="s">
        <v>2589</v>
      </c>
      <c r="D464" s="3" t="s">
        <v>748</v>
      </c>
      <c r="E464" s="10">
        <v>152</v>
      </c>
      <c r="F464" s="11" t="s">
        <v>1221</v>
      </c>
      <c r="G464" s="12" t="s">
        <v>1222</v>
      </c>
      <c r="H464" s="13">
        <v>69063</v>
      </c>
      <c r="I464" s="12">
        <v>4.5999999999999999E-2</v>
      </c>
      <c r="J464" s="12">
        <v>0.16666666666666599</v>
      </c>
      <c r="K464" s="12">
        <v>9.2592592592592504E-2</v>
      </c>
      <c r="L464" s="12">
        <v>5.8999999999999997E-2</v>
      </c>
      <c r="M464" s="12">
        <v>0.437999999999999</v>
      </c>
      <c r="N464" s="12">
        <v>0</v>
      </c>
      <c r="O464" s="12">
        <v>0.63</v>
      </c>
      <c r="P464" s="12">
        <v>6.8965517241379296E-2</v>
      </c>
      <c r="Q464" s="12">
        <v>0.18518518518518501</v>
      </c>
      <c r="R464" s="14">
        <v>0.56181015452538596</v>
      </c>
      <c r="S464" s="14">
        <v>0.19002123142250499</v>
      </c>
      <c r="T464" s="14">
        <v>0.83227176220806798</v>
      </c>
      <c r="U464" s="14">
        <v>0.88428874734607199</v>
      </c>
      <c r="V464" s="14">
        <v>0.84361702127659499</v>
      </c>
      <c r="W464" s="14">
        <v>0.82059447983014799</v>
      </c>
      <c r="X464" s="14"/>
      <c r="Y464" s="14">
        <v>0.920382165605095</v>
      </c>
      <c r="Z464" s="14">
        <v>0.36518046709129498</v>
      </c>
      <c r="AA464" s="14">
        <v>0.51910828025477695</v>
      </c>
      <c r="AB464" s="5">
        <v>1</v>
      </c>
      <c r="AC464" s="5">
        <v>0</v>
      </c>
      <c r="AD464" s="5">
        <v>2</v>
      </c>
      <c r="AE464" s="5">
        <v>2</v>
      </c>
      <c r="AF464" s="5">
        <v>2</v>
      </c>
      <c r="AG464" s="5">
        <v>2</v>
      </c>
      <c r="AH464" s="5">
        <v>1</v>
      </c>
      <c r="AI464" s="5">
        <v>2</v>
      </c>
      <c r="AJ464" s="5">
        <v>1</v>
      </c>
      <c r="AK464" s="5">
        <v>1</v>
      </c>
      <c r="AL464" s="5">
        <v>14</v>
      </c>
    </row>
    <row r="465" spans="1:38" x14ac:dyDescent="0.3">
      <c r="A465" s="3">
        <v>1958170</v>
      </c>
      <c r="B465" s="3" t="s">
        <v>2420</v>
      </c>
      <c r="C465" s="3" t="s">
        <v>2421</v>
      </c>
      <c r="D465" s="3" t="s">
        <v>665</v>
      </c>
      <c r="E465" s="10">
        <v>176</v>
      </c>
      <c r="F465" s="11" t="s">
        <v>1221</v>
      </c>
      <c r="G465" s="12" t="s">
        <v>1222</v>
      </c>
      <c r="H465" s="13">
        <v>103000</v>
      </c>
      <c r="I465" s="12">
        <v>5.1999999999999998E-2</v>
      </c>
      <c r="J465" s="12">
        <v>0</v>
      </c>
      <c r="K465" s="12">
        <v>2.5000000000000001E-2</v>
      </c>
      <c r="L465" s="12">
        <v>0</v>
      </c>
      <c r="M465" s="12">
        <v>0.30099999999999999</v>
      </c>
      <c r="N465" s="12">
        <v>0.128205128205128</v>
      </c>
      <c r="O465" s="12">
        <v>0.225806451612903</v>
      </c>
      <c r="P465" s="12">
        <v>5.8823529411764698E-2</v>
      </c>
      <c r="Q465" s="12">
        <v>0.2</v>
      </c>
      <c r="R465" s="14">
        <v>0.94039735099337696</v>
      </c>
      <c r="S465" s="14">
        <v>0.225053078556263</v>
      </c>
      <c r="T465" s="14">
        <v>0</v>
      </c>
      <c r="U465" s="14">
        <v>0.34394904458598702</v>
      </c>
      <c r="V465" s="14">
        <v>0</v>
      </c>
      <c r="W465" s="14">
        <v>0.28237791932059397</v>
      </c>
      <c r="X465" s="14"/>
      <c r="Y465" s="14">
        <v>4.2462845010615702E-2</v>
      </c>
      <c r="Z465" s="14">
        <v>0.30148619957537098</v>
      </c>
      <c r="AA465" s="14">
        <v>0.58598726114649602</v>
      </c>
      <c r="AB465" s="5">
        <v>0</v>
      </c>
      <c r="AC465" s="5">
        <v>0</v>
      </c>
      <c r="AD465" s="5">
        <v>0</v>
      </c>
      <c r="AE465" s="5">
        <v>1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1</v>
      </c>
      <c r="AL465" s="5">
        <v>2</v>
      </c>
    </row>
    <row r="466" spans="1:38" x14ac:dyDescent="0.3">
      <c r="A466" s="3">
        <v>1917985</v>
      </c>
      <c r="B466" s="3" t="s">
        <v>1551</v>
      </c>
      <c r="C466" s="3" t="s">
        <v>1552</v>
      </c>
      <c r="D466" s="3" t="s">
        <v>240</v>
      </c>
      <c r="E466" s="10">
        <v>87</v>
      </c>
      <c r="F466" s="11" t="s">
        <v>1189</v>
      </c>
      <c r="G466" s="12" t="s">
        <v>1190</v>
      </c>
      <c r="H466" s="13">
        <v>62500</v>
      </c>
      <c r="I466" s="12">
        <v>0.109</v>
      </c>
      <c r="J466" s="12">
        <v>0.107142857142857</v>
      </c>
      <c r="K466" s="12">
        <v>0</v>
      </c>
      <c r="L466" s="12">
        <v>3.2000000000000001E-2</v>
      </c>
      <c r="M466" s="12">
        <v>0.32600000000000001</v>
      </c>
      <c r="N466" s="12">
        <v>-1.13636363636363E-2</v>
      </c>
      <c r="O466" s="12">
        <v>0.41463414634146301</v>
      </c>
      <c r="P466" s="12">
        <v>0</v>
      </c>
      <c r="Q466" s="12">
        <v>0.25</v>
      </c>
      <c r="R466" s="14">
        <v>0.39955849889624701</v>
      </c>
      <c r="S466" s="14">
        <v>0.58386411889596601</v>
      </c>
      <c r="T466" s="14">
        <v>0.57537154989384198</v>
      </c>
      <c r="U466" s="14">
        <v>0</v>
      </c>
      <c r="V466" s="14">
        <v>0.61702127659574402</v>
      </c>
      <c r="W466" s="14">
        <v>0.38004246284500998</v>
      </c>
      <c r="X466" s="14"/>
      <c r="Y466" s="14">
        <v>0.35244161358810999</v>
      </c>
      <c r="Z466" s="14">
        <v>0</v>
      </c>
      <c r="AA466" s="14">
        <v>0.80042462845010598</v>
      </c>
      <c r="AB466" s="5">
        <v>1</v>
      </c>
      <c r="AC466" s="5">
        <v>1</v>
      </c>
      <c r="AD466" s="5">
        <v>1</v>
      </c>
      <c r="AE466" s="5">
        <v>0</v>
      </c>
      <c r="AF466" s="5">
        <v>1</v>
      </c>
      <c r="AG466" s="5">
        <v>1</v>
      </c>
      <c r="AH466" s="5">
        <v>1</v>
      </c>
      <c r="AI466" s="5">
        <v>1</v>
      </c>
      <c r="AJ466" s="5">
        <v>0</v>
      </c>
      <c r="AK466" s="5">
        <v>2</v>
      </c>
      <c r="AL466" s="5">
        <v>9</v>
      </c>
    </row>
    <row r="467" spans="1:38" x14ac:dyDescent="0.3">
      <c r="A467" s="3">
        <v>1967800</v>
      </c>
      <c r="B467" s="3" t="s">
        <v>2628</v>
      </c>
      <c r="C467" s="3" t="s">
        <v>2629</v>
      </c>
      <c r="D467" s="3" t="s">
        <v>768</v>
      </c>
      <c r="E467" s="10">
        <v>3353</v>
      </c>
      <c r="F467" s="11" t="s">
        <v>1057</v>
      </c>
      <c r="G467" s="12" t="s">
        <v>1058</v>
      </c>
      <c r="H467" s="13">
        <v>122262</v>
      </c>
      <c r="I467" s="12">
        <v>8.8999999999999996E-2</v>
      </c>
      <c r="J467" s="12">
        <v>3.8994800693240898E-2</v>
      </c>
      <c r="K467" s="12">
        <v>0</v>
      </c>
      <c r="L467" s="12">
        <v>0.08</v>
      </c>
      <c r="M467" s="12">
        <v>0.35399999999999998</v>
      </c>
      <c r="N467" s="12">
        <v>6.7154678548695099E-2</v>
      </c>
      <c r="O467" s="12">
        <v>0.17748715553479599</v>
      </c>
      <c r="P467" s="12">
        <v>2.03735144312393E-2</v>
      </c>
      <c r="Q467" s="12">
        <v>0.166377816291161</v>
      </c>
      <c r="R467" s="14">
        <v>0.98785871964679905</v>
      </c>
      <c r="S467" s="14">
        <v>0.46284501061571098</v>
      </c>
      <c r="T467" s="14">
        <v>0.19002123142250499</v>
      </c>
      <c r="U467" s="14">
        <v>0</v>
      </c>
      <c r="V467" s="14">
        <v>0.90744680851063797</v>
      </c>
      <c r="W467" s="14">
        <v>0.51592356687898</v>
      </c>
      <c r="X467" s="14"/>
      <c r="Y467" s="14">
        <v>1.5923566878980801E-2</v>
      </c>
      <c r="Z467" s="14">
        <v>0.13906581740976601</v>
      </c>
      <c r="AA467" s="14">
        <v>0.42144373673036001</v>
      </c>
      <c r="AB467" s="5">
        <v>0</v>
      </c>
      <c r="AC467" s="5">
        <v>1</v>
      </c>
      <c r="AD467" s="5">
        <v>0</v>
      </c>
      <c r="AE467" s="5">
        <v>0</v>
      </c>
      <c r="AF467" s="5">
        <v>2</v>
      </c>
      <c r="AG467" s="5">
        <v>1</v>
      </c>
      <c r="AH467" s="5">
        <v>0</v>
      </c>
      <c r="AI467" s="5">
        <v>0</v>
      </c>
      <c r="AJ467" s="5">
        <v>0</v>
      </c>
      <c r="AK467" s="5">
        <v>1</v>
      </c>
      <c r="AL467" s="5">
        <v>5</v>
      </c>
    </row>
    <row r="468" spans="1:38" x14ac:dyDescent="0.3">
      <c r="A468" s="3">
        <v>1928515</v>
      </c>
      <c r="B468" s="3" t="s">
        <v>1766</v>
      </c>
      <c r="C468" s="3" t="s">
        <v>1767</v>
      </c>
      <c r="D468" s="3" t="s">
        <v>339</v>
      </c>
      <c r="E468" s="10">
        <v>24871</v>
      </c>
      <c r="F468" s="11" t="s">
        <v>934</v>
      </c>
      <c r="G468" s="12" t="s">
        <v>1193</v>
      </c>
      <c r="H468" s="13">
        <v>60649</v>
      </c>
      <c r="I468" s="12">
        <v>0.159</v>
      </c>
      <c r="J468" s="12">
        <v>0.14174454828660399</v>
      </c>
      <c r="K468" s="12">
        <v>4.3516355140186903E-2</v>
      </c>
      <c r="L468" s="12">
        <v>0.06</v>
      </c>
      <c r="M468" s="12">
        <v>0.39700000000000002</v>
      </c>
      <c r="N468" s="12">
        <v>-1.3290486392128801E-2</v>
      </c>
      <c r="O468" s="12">
        <v>0.40854258985721298</v>
      </c>
      <c r="P468" s="12">
        <v>0.10718954248366</v>
      </c>
      <c r="Q468" s="12">
        <v>0.258566978193146</v>
      </c>
      <c r="R468" s="14">
        <v>0.350993377483443</v>
      </c>
      <c r="S468" s="14">
        <v>0.80573248407643305</v>
      </c>
      <c r="T468" s="14">
        <v>0.74734607218683602</v>
      </c>
      <c r="U468" s="14">
        <v>0.57855626326963905</v>
      </c>
      <c r="V468" s="14">
        <v>0.84680851063829699</v>
      </c>
      <c r="W468" s="14">
        <v>0.709129511677282</v>
      </c>
      <c r="X468" s="14"/>
      <c r="Y468" s="14">
        <v>0.33227176220806698</v>
      </c>
      <c r="Z468" s="14">
        <v>0.55838641188959603</v>
      </c>
      <c r="AA468" s="14">
        <v>0.82696390658174102</v>
      </c>
      <c r="AB468" s="5">
        <v>1</v>
      </c>
      <c r="AC468" s="5">
        <v>2</v>
      </c>
      <c r="AD468" s="5">
        <v>2</v>
      </c>
      <c r="AE468" s="5">
        <v>1</v>
      </c>
      <c r="AF468" s="5">
        <v>2</v>
      </c>
      <c r="AG468" s="5">
        <v>2</v>
      </c>
      <c r="AH468" s="5">
        <v>1</v>
      </c>
      <c r="AI468" s="5">
        <v>1</v>
      </c>
      <c r="AJ468" s="5">
        <v>1</v>
      </c>
      <c r="AK468" s="5">
        <v>2</v>
      </c>
      <c r="AL468" s="5">
        <v>15</v>
      </c>
    </row>
    <row r="469" spans="1:38" x14ac:dyDescent="0.3">
      <c r="A469" s="3">
        <v>1966855</v>
      </c>
      <c r="B469" s="3" t="s">
        <v>2612</v>
      </c>
      <c r="C469" s="3" t="s">
        <v>2613</v>
      </c>
      <c r="D469" s="3" t="s">
        <v>760</v>
      </c>
      <c r="E469" s="10">
        <v>109</v>
      </c>
      <c r="F469" s="11" t="s">
        <v>1134</v>
      </c>
      <c r="G469" s="12" t="s">
        <v>1135</v>
      </c>
      <c r="H469" s="13" t="s">
        <v>3083</v>
      </c>
      <c r="I469" s="12">
        <v>0.13100000000000001</v>
      </c>
      <c r="J469" s="12">
        <v>2.1739130434782601E-2</v>
      </c>
      <c r="K469" s="12">
        <v>0</v>
      </c>
      <c r="L469" s="12">
        <v>2.5999999999999999E-2</v>
      </c>
      <c r="M469" s="12">
        <v>0.377</v>
      </c>
      <c r="N469" s="12">
        <v>-0.24827586206896499</v>
      </c>
      <c r="O469" s="12">
        <v>0.81818181818181801</v>
      </c>
      <c r="P469" s="12">
        <v>0.17857142857142799</v>
      </c>
      <c r="Q469" s="12">
        <v>0.217391304347826</v>
      </c>
      <c r="R469" s="14">
        <v>0</v>
      </c>
      <c r="S469" s="14">
        <v>0.69851380042462796</v>
      </c>
      <c r="T469" s="14">
        <v>0.109341825902335</v>
      </c>
      <c r="U469" s="14">
        <v>0</v>
      </c>
      <c r="V469" s="14">
        <v>0.54468085106382902</v>
      </c>
      <c r="W469" s="14">
        <v>0.62526539278131599</v>
      </c>
      <c r="X469" s="14"/>
      <c r="Y469" s="14">
        <v>0.99575371549893799</v>
      </c>
      <c r="Z469" s="14">
        <v>0.80997876857749396</v>
      </c>
      <c r="AA469" s="14">
        <v>0.68152866242038201</v>
      </c>
      <c r="AB469" s="5">
        <v>2</v>
      </c>
      <c r="AC469" s="5">
        <v>2</v>
      </c>
      <c r="AD469" s="5">
        <v>0</v>
      </c>
      <c r="AE469" s="5">
        <v>0</v>
      </c>
      <c r="AF469" s="5">
        <v>1</v>
      </c>
      <c r="AG469" s="5">
        <v>1</v>
      </c>
      <c r="AH469" s="5">
        <v>2</v>
      </c>
      <c r="AI469" s="5">
        <v>2</v>
      </c>
      <c r="AJ469" s="5">
        <v>2</v>
      </c>
      <c r="AK469" s="5">
        <v>2</v>
      </c>
      <c r="AL469" s="5">
        <v>14</v>
      </c>
    </row>
    <row r="470" spans="1:38" x14ac:dyDescent="0.3">
      <c r="A470" s="3">
        <v>1925725</v>
      </c>
      <c r="B470" s="3" t="s">
        <v>1710</v>
      </c>
      <c r="C470" s="3" t="s">
        <v>1711</v>
      </c>
      <c r="D470" s="3" t="s">
        <v>314</v>
      </c>
      <c r="E470" s="10">
        <v>2023</v>
      </c>
      <c r="F470" s="11" t="s">
        <v>279</v>
      </c>
      <c r="G470" s="12" t="s">
        <v>1155</v>
      </c>
      <c r="H470" s="13">
        <v>84271</v>
      </c>
      <c r="I470" s="12">
        <v>5.1999999999999998E-2</v>
      </c>
      <c r="J470" s="12">
        <v>3.5874439461883401E-2</v>
      </c>
      <c r="K470" s="12">
        <v>1.9431988041853501E-2</v>
      </c>
      <c r="L470" s="12">
        <v>2.4E-2</v>
      </c>
      <c r="M470" s="12">
        <v>0.32799999999999901</v>
      </c>
      <c r="N470" s="12">
        <v>8.7634408602150493E-2</v>
      </c>
      <c r="O470" s="12">
        <v>0.398809523809523</v>
      </c>
      <c r="P470" s="12">
        <v>2.1929824561403501E-2</v>
      </c>
      <c r="Q470" s="12">
        <v>0.21823617339312401</v>
      </c>
      <c r="R470" s="14">
        <v>0.83222958057395102</v>
      </c>
      <c r="S470" s="14">
        <v>0.225053078556263</v>
      </c>
      <c r="T470" s="14">
        <v>0.17303609341825901</v>
      </c>
      <c r="U470" s="14">
        <v>0.27707006369426701</v>
      </c>
      <c r="V470" s="14">
        <v>0.50957446808510598</v>
      </c>
      <c r="W470" s="14">
        <v>0.386411889596603</v>
      </c>
      <c r="X470" s="14"/>
      <c r="Y470" s="14">
        <v>0.29936305732483998</v>
      </c>
      <c r="Z470" s="14">
        <v>0.14331210191082799</v>
      </c>
      <c r="AA470" s="14">
        <v>0.68471337579617797</v>
      </c>
      <c r="AB470" s="5">
        <v>0</v>
      </c>
      <c r="AC470" s="5">
        <v>0</v>
      </c>
      <c r="AD470" s="5">
        <v>0</v>
      </c>
      <c r="AE470" s="5">
        <v>0</v>
      </c>
      <c r="AF470" s="5">
        <v>1</v>
      </c>
      <c r="AG470" s="5">
        <v>1</v>
      </c>
      <c r="AH470" s="5">
        <v>0</v>
      </c>
      <c r="AI470" s="5">
        <v>0</v>
      </c>
      <c r="AJ470" s="5">
        <v>0</v>
      </c>
      <c r="AK470" s="5">
        <v>2</v>
      </c>
      <c r="AL470" s="5">
        <v>4</v>
      </c>
    </row>
    <row r="471" spans="1:38" x14ac:dyDescent="0.3">
      <c r="A471" s="3">
        <v>1944805</v>
      </c>
      <c r="B471" s="3" t="s">
        <v>2120</v>
      </c>
      <c r="C471" s="3" t="s">
        <v>2121</v>
      </c>
      <c r="D471" s="3" t="s">
        <v>515</v>
      </c>
      <c r="E471" s="10">
        <v>357</v>
      </c>
      <c r="F471" s="11" t="s">
        <v>1113</v>
      </c>
      <c r="G471" s="12" t="s">
        <v>1114</v>
      </c>
      <c r="H471" s="13">
        <v>36691</v>
      </c>
      <c r="I471" s="12">
        <v>0.13900000000000001</v>
      </c>
      <c r="J471" s="12">
        <v>8.2608695652173894E-2</v>
      </c>
      <c r="K471" s="12">
        <v>2.6086956521739101E-2</v>
      </c>
      <c r="L471" s="12">
        <v>6.3E-2</v>
      </c>
      <c r="M471" s="12">
        <v>0.59599999999999997</v>
      </c>
      <c r="N471" s="12">
        <v>-0.175519630484988</v>
      </c>
      <c r="O471" s="12">
        <v>0.40273972602739699</v>
      </c>
      <c r="P471" s="12">
        <v>6.8825910931174003E-2</v>
      </c>
      <c r="Q471" s="12">
        <v>0.147826086956521</v>
      </c>
      <c r="R471" s="14">
        <v>9.9337748344370796E-3</v>
      </c>
      <c r="S471" s="14">
        <v>0.72929936305732401</v>
      </c>
      <c r="T471" s="14">
        <v>0.451167728237791</v>
      </c>
      <c r="U471" s="14">
        <v>0.35774946921443701</v>
      </c>
      <c r="V471" s="14">
        <v>0.86170212765957399</v>
      </c>
      <c r="W471" s="14">
        <v>0.968152866242038</v>
      </c>
      <c r="X471" s="14"/>
      <c r="Y471" s="14">
        <v>0.31210191082802502</v>
      </c>
      <c r="Z471" s="14">
        <v>0.36411889596602898</v>
      </c>
      <c r="AA471" s="14">
        <v>0.31528662420382098</v>
      </c>
      <c r="AB471" s="5">
        <v>2</v>
      </c>
      <c r="AC471" s="5">
        <v>2</v>
      </c>
      <c r="AD471" s="5">
        <v>1</v>
      </c>
      <c r="AE471" s="5">
        <v>1</v>
      </c>
      <c r="AF471" s="5">
        <v>2</v>
      </c>
      <c r="AG471" s="5">
        <v>2</v>
      </c>
      <c r="AH471" s="5">
        <v>2</v>
      </c>
      <c r="AI471" s="5">
        <v>0</v>
      </c>
      <c r="AJ471" s="5">
        <v>1</v>
      </c>
      <c r="AK471" s="5">
        <v>0</v>
      </c>
      <c r="AL471" s="5">
        <v>13</v>
      </c>
    </row>
    <row r="472" spans="1:38" x14ac:dyDescent="0.3">
      <c r="A472" s="3">
        <v>1986070</v>
      </c>
      <c r="B472" s="3" t="s">
        <v>3020</v>
      </c>
      <c r="C472" s="3" t="s">
        <v>3021</v>
      </c>
      <c r="D472" s="3" t="s">
        <v>963</v>
      </c>
      <c r="E472" s="10">
        <v>2924</v>
      </c>
      <c r="F472" s="11" t="s">
        <v>633</v>
      </c>
      <c r="G472" s="12" t="s">
        <v>1163</v>
      </c>
      <c r="H472" s="13">
        <v>76648</v>
      </c>
      <c r="I472" s="12">
        <v>8.8999999999999996E-2</v>
      </c>
      <c r="J472" s="12">
        <v>0.106227106227106</v>
      </c>
      <c r="K472" s="12">
        <v>0</v>
      </c>
      <c r="L472" s="12">
        <v>6.0000000000000001E-3</v>
      </c>
      <c r="M472" s="12">
        <v>0.32</v>
      </c>
      <c r="N472" s="12">
        <v>4.3540328336902197E-2</v>
      </c>
      <c r="O472" s="12">
        <v>0.26748582230623802</v>
      </c>
      <c r="P472" s="12">
        <v>1.5861571737563002E-2</v>
      </c>
      <c r="Q472" s="12">
        <v>0.21538461538461501</v>
      </c>
      <c r="R472" s="14">
        <v>0.71854304635761501</v>
      </c>
      <c r="S472" s="14">
        <v>0.46284501061571098</v>
      </c>
      <c r="T472" s="14">
        <v>0.57006369426751502</v>
      </c>
      <c r="U472" s="14">
        <v>0</v>
      </c>
      <c r="V472" s="14">
        <v>0.244680851063829</v>
      </c>
      <c r="W472" s="14">
        <v>0.355626326963906</v>
      </c>
      <c r="X472" s="14"/>
      <c r="Y472" s="14">
        <v>7.1125265392781301E-2</v>
      </c>
      <c r="Z472" s="14">
        <v>0.128450106157112</v>
      </c>
      <c r="AA472" s="14">
        <v>0.67834394904458595</v>
      </c>
      <c r="AB472" s="5">
        <v>0</v>
      </c>
      <c r="AC472" s="5">
        <v>1</v>
      </c>
      <c r="AD472" s="5">
        <v>1</v>
      </c>
      <c r="AE472" s="5">
        <v>0</v>
      </c>
      <c r="AF472" s="5">
        <v>0</v>
      </c>
      <c r="AG472" s="5">
        <v>1</v>
      </c>
      <c r="AH472" s="5">
        <v>0</v>
      </c>
      <c r="AI472" s="5">
        <v>0</v>
      </c>
      <c r="AJ472" s="5">
        <v>0</v>
      </c>
      <c r="AK472" s="5">
        <v>2</v>
      </c>
      <c r="AL472" s="5">
        <v>5</v>
      </c>
    </row>
    <row r="473" spans="1:38" x14ac:dyDescent="0.3">
      <c r="A473" s="3">
        <v>1937515</v>
      </c>
      <c r="B473" s="3" t="s">
        <v>1960</v>
      </c>
      <c r="C473" s="3" t="s">
        <v>1961</v>
      </c>
      <c r="D473" s="3" t="s">
        <v>436</v>
      </c>
      <c r="E473" s="10">
        <v>2384</v>
      </c>
      <c r="F473" s="11" t="s">
        <v>1088</v>
      </c>
      <c r="G473" s="12" t="s">
        <v>1089</v>
      </c>
      <c r="H473" s="13">
        <v>72344</v>
      </c>
      <c r="I473" s="12">
        <v>5.5E-2</v>
      </c>
      <c r="J473" s="12">
        <v>1.0575793184488799E-2</v>
      </c>
      <c r="K473" s="12">
        <v>2.3501762632197401E-2</v>
      </c>
      <c r="L473" s="12">
        <v>2.3E-2</v>
      </c>
      <c r="M473" s="12">
        <v>0.29499999999999998</v>
      </c>
      <c r="N473" s="12">
        <v>9.6091954022988493E-2</v>
      </c>
      <c r="O473" s="12">
        <v>0.41285030758714902</v>
      </c>
      <c r="P473" s="12">
        <v>3.84180790960452E-2</v>
      </c>
      <c r="Q473" s="12">
        <v>0.15628672150411199</v>
      </c>
      <c r="R473" s="14">
        <v>0.63024282560706402</v>
      </c>
      <c r="S473" s="14">
        <v>0.24522292993630501</v>
      </c>
      <c r="T473" s="14">
        <v>7.32484076433121E-2</v>
      </c>
      <c r="U473" s="14">
        <v>0.33121019108280197</v>
      </c>
      <c r="V473" s="14">
        <v>0.49680851063829701</v>
      </c>
      <c r="W473" s="14">
        <v>0.26008492569002101</v>
      </c>
      <c r="X473" s="14"/>
      <c r="Y473" s="14">
        <v>0.34501061571125202</v>
      </c>
      <c r="Z473" s="14">
        <v>0.20488322717622001</v>
      </c>
      <c r="AA473" s="14">
        <v>0.37367303609341801</v>
      </c>
      <c r="AB473" s="5">
        <v>1</v>
      </c>
      <c r="AC473" s="5">
        <v>0</v>
      </c>
      <c r="AD473" s="5">
        <v>0</v>
      </c>
      <c r="AE473" s="5">
        <v>1</v>
      </c>
      <c r="AF473" s="5">
        <v>1</v>
      </c>
      <c r="AG473" s="5">
        <v>0</v>
      </c>
      <c r="AH473" s="5">
        <v>0</v>
      </c>
      <c r="AI473" s="5">
        <v>1</v>
      </c>
      <c r="AJ473" s="5">
        <v>0</v>
      </c>
      <c r="AK473" s="5">
        <v>1</v>
      </c>
      <c r="AL473" s="5">
        <v>5</v>
      </c>
    </row>
    <row r="474" spans="1:38" x14ac:dyDescent="0.3">
      <c r="A474" s="3">
        <v>1929010</v>
      </c>
      <c r="B474" s="3" t="s">
        <v>1778</v>
      </c>
      <c r="C474" s="3" t="s">
        <v>1779</v>
      </c>
      <c r="D474" s="3" t="s">
        <v>345</v>
      </c>
      <c r="E474" s="10">
        <v>204</v>
      </c>
      <c r="F474" s="11" t="s">
        <v>1599</v>
      </c>
      <c r="G474" s="12" t="s">
        <v>1600</v>
      </c>
      <c r="H474" s="13">
        <v>57083</v>
      </c>
      <c r="I474" s="12">
        <v>0.14000000000000001</v>
      </c>
      <c r="J474" s="12">
        <v>6.4516129032257993E-2</v>
      </c>
      <c r="K474" s="12">
        <v>6.4516129032257993E-2</v>
      </c>
      <c r="L474" s="12">
        <v>5.8999999999999997E-2</v>
      </c>
      <c r="M474" s="12">
        <v>0.27</v>
      </c>
      <c r="N474" s="12">
        <v>0.114754098360655</v>
      </c>
      <c r="O474" s="12">
        <v>0.367088607594936</v>
      </c>
      <c r="P474" s="12">
        <v>0.53731343283582</v>
      </c>
      <c r="Q474" s="12">
        <v>0.34408602150537598</v>
      </c>
      <c r="R474" s="14">
        <v>0.26158940397350899</v>
      </c>
      <c r="S474" s="14">
        <v>0.73354564755838603</v>
      </c>
      <c r="T474" s="14">
        <v>0.33439490445859799</v>
      </c>
      <c r="U474" s="14">
        <v>0.76963906581740904</v>
      </c>
      <c r="V474" s="14">
        <v>0.84361702127659499</v>
      </c>
      <c r="W474" s="14">
        <v>0.16560509554140099</v>
      </c>
      <c r="X474" s="14"/>
      <c r="Y474" s="14">
        <v>0.22080679405520101</v>
      </c>
      <c r="Z474" s="14">
        <v>0.98513800424628395</v>
      </c>
      <c r="AA474" s="14">
        <v>0.96602972399150699</v>
      </c>
      <c r="AB474" s="5">
        <v>2</v>
      </c>
      <c r="AC474" s="5">
        <v>2</v>
      </c>
      <c r="AD474" s="5">
        <v>1</v>
      </c>
      <c r="AE474" s="5">
        <v>2</v>
      </c>
      <c r="AF474" s="5">
        <v>2</v>
      </c>
      <c r="AG474" s="5">
        <v>0</v>
      </c>
      <c r="AH474" s="5">
        <v>0</v>
      </c>
      <c r="AI474" s="5">
        <v>0</v>
      </c>
      <c r="AJ474" s="5">
        <v>2</v>
      </c>
      <c r="AK474" s="5">
        <v>2</v>
      </c>
      <c r="AL474" s="5">
        <v>13</v>
      </c>
    </row>
    <row r="475" spans="1:38" x14ac:dyDescent="0.3">
      <c r="A475" s="3">
        <v>1960690</v>
      </c>
      <c r="B475" s="3" t="s">
        <v>2476</v>
      </c>
      <c r="C475" s="3" t="s">
        <v>2477</v>
      </c>
      <c r="D475" s="3" t="s">
        <v>692</v>
      </c>
      <c r="E475" s="10">
        <v>424</v>
      </c>
      <c r="F475" s="11" t="s">
        <v>1102</v>
      </c>
      <c r="G475" s="12" t="s">
        <v>1103</v>
      </c>
      <c r="H475" s="13">
        <v>37969</v>
      </c>
      <c r="I475" s="12">
        <v>0.15</v>
      </c>
      <c r="J475" s="12">
        <v>0.16042780748663099</v>
      </c>
      <c r="K475" s="12">
        <v>0.17112299465240599</v>
      </c>
      <c r="L475" s="12">
        <v>8.4000000000000005E-2</v>
      </c>
      <c r="M475" s="12">
        <v>0.56100000000000005</v>
      </c>
      <c r="N475" s="12">
        <v>-0.14516129032257999</v>
      </c>
      <c r="O475" s="12">
        <v>0.55910543130990398</v>
      </c>
      <c r="P475" s="12">
        <v>0.161434977578475</v>
      </c>
      <c r="Q475" s="12">
        <v>0.38502673796791398</v>
      </c>
      <c r="R475" s="14">
        <v>1.4348785871964601E-2</v>
      </c>
      <c r="S475" s="14">
        <v>0.77176220806794005</v>
      </c>
      <c r="T475" s="14">
        <v>0.81316348195329002</v>
      </c>
      <c r="U475" s="14">
        <v>0.98089171974522205</v>
      </c>
      <c r="V475" s="14">
        <v>0.92021276595744605</v>
      </c>
      <c r="W475" s="14">
        <v>0.95435244161358801</v>
      </c>
      <c r="X475" s="14"/>
      <c r="Y475" s="14">
        <v>0.79830148619957497</v>
      </c>
      <c r="Z475" s="14">
        <v>0.76645435244161297</v>
      </c>
      <c r="AA475" s="14">
        <v>0.98619957537154901</v>
      </c>
      <c r="AB475" s="5">
        <v>2</v>
      </c>
      <c r="AC475" s="5">
        <v>2</v>
      </c>
      <c r="AD475" s="5">
        <v>2</v>
      </c>
      <c r="AE475" s="5">
        <v>2</v>
      </c>
      <c r="AF475" s="5">
        <v>2</v>
      </c>
      <c r="AG475" s="5">
        <v>2</v>
      </c>
      <c r="AH475" s="5">
        <v>2</v>
      </c>
      <c r="AI475" s="5">
        <v>2</v>
      </c>
      <c r="AJ475" s="5">
        <v>2</v>
      </c>
      <c r="AK475" s="5">
        <v>2</v>
      </c>
      <c r="AL475" s="5">
        <v>20</v>
      </c>
    </row>
    <row r="476" spans="1:38" x14ac:dyDescent="0.3">
      <c r="A476" s="3">
        <v>1965820</v>
      </c>
      <c r="B476" s="3" t="s">
        <v>2584</v>
      </c>
      <c r="C476" s="3" t="s">
        <v>2585</v>
      </c>
      <c r="D476" s="3" t="s">
        <v>746</v>
      </c>
      <c r="E476" s="10">
        <v>759</v>
      </c>
      <c r="F476" s="11" t="s">
        <v>1397</v>
      </c>
      <c r="G476" s="12" t="s">
        <v>1398</v>
      </c>
      <c r="H476" s="13">
        <v>76711</v>
      </c>
      <c r="I476" s="12">
        <v>4.2999999999999997E-2</v>
      </c>
      <c r="J476" s="12">
        <v>1.7857142857142801E-2</v>
      </c>
      <c r="K476" s="12">
        <v>3.8690476190476102E-2</v>
      </c>
      <c r="L476" s="12">
        <v>0.05</v>
      </c>
      <c r="M476" s="12">
        <v>0.33500000000000002</v>
      </c>
      <c r="N476" s="12">
        <v>-3.6802030456852701E-2</v>
      </c>
      <c r="O476" s="12">
        <v>0.45760000000000001</v>
      </c>
      <c r="P476" s="12">
        <v>3.7249283667621702E-2</v>
      </c>
      <c r="Q476" s="12">
        <v>0.202380952380952</v>
      </c>
      <c r="R476" s="14">
        <v>0.72075055187637904</v>
      </c>
      <c r="S476" s="14">
        <v>0.168789808917197</v>
      </c>
      <c r="T476" s="14">
        <v>9.2356687898089096E-2</v>
      </c>
      <c r="U476" s="14">
        <v>0.52229299363057302</v>
      </c>
      <c r="V476" s="14">
        <v>0.78936170212765899</v>
      </c>
      <c r="W476" s="14">
        <v>0.42144373673036001</v>
      </c>
      <c r="X476" s="14"/>
      <c r="Y476" s="14">
        <v>0.50106157112526495</v>
      </c>
      <c r="Z476" s="14">
        <v>0.19851380042462799</v>
      </c>
      <c r="AA476" s="14">
        <v>0.60297239915074297</v>
      </c>
      <c r="AB476" s="5">
        <v>0</v>
      </c>
      <c r="AC476" s="5">
        <v>0</v>
      </c>
      <c r="AD476" s="5">
        <v>0</v>
      </c>
      <c r="AE476" s="5">
        <v>1</v>
      </c>
      <c r="AF476" s="5">
        <v>2</v>
      </c>
      <c r="AG476" s="5">
        <v>1</v>
      </c>
      <c r="AH476" s="5">
        <v>1</v>
      </c>
      <c r="AI476" s="5">
        <v>1</v>
      </c>
      <c r="AJ476" s="5">
        <v>0</v>
      </c>
      <c r="AK476" s="5">
        <v>1</v>
      </c>
      <c r="AL476" s="5">
        <v>7</v>
      </c>
    </row>
    <row r="477" spans="1:38" x14ac:dyDescent="0.3">
      <c r="A477" s="3">
        <v>1958890</v>
      </c>
      <c r="B477" s="3" t="s">
        <v>2436</v>
      </c>
      <c r="C477" s="3" t="s">
        <v>2437</v>
      </c>
      <c r="D477" s="3" t="s">
        <v>672</v>
      </c>
      <c r="E477" s="10">
        <v>192</v>
      </c>
      <c r="F477" s="11" t="s">
        <v>1509</v>
      </c>
      <c r="G477" s="12" t="s">
        <v>1510</v>
      </c>
      <c r="H477" s="13">
        <v>49375</v>
      </c>
      <c r="I477" s="12">
        <v>9.6999999999999906E-2</v>
      </c>
      <c r="J477" s="12">
        <v>0</v>
      </c>
      <c r="K477" s="12">
        <v>0</v>
      </c>
      <c r="L477" s="12">
        <v>0</v>
      </c>
      <c r="M477" s="12">
        <v>0.21199999999999999</v>
      </c>
      <c r="N477" s="12">
        <v>-0.16157205240174599</v>
      </c>
      <c r="O477" s="12">
        <v>0.61702127659574402</v>
      </c>
      <c r="P477" s="12">
        <v>0.170212765957446</v>
      </c>
      <c r="Q477" s="12">
        <v>9.3023255813953404E-2</v>
      </c>
      <c r="R477" s="14">
        <v>0.105960264900662</v>
      </c>
      <c r="S477" s="14">
        <v>0.51380042462844999</v>
      </c>
      <c r="T477" s="14">
        <v>0</v>
      </c>
      <c r="U477" s="14">
        <v>0</v>
      </c>
      <c r="V477" s="14">
        <v>0</v>
      </c>
      <c r="W477" s="14">
        <v>4.6709129511677203E-2</v>
      </c>
      <c r="X477" s="14"/>
      <c r="Y477" s="14">
        <v>0.89808917197452198</v>
      </c>
      <c r="Z477" s="14">
        <v>0.790870488322717</v>
      </c>
      <c r="AA477" s="14">
        <v>0.113588110403397</v>
      </c>
      <c r="AB477" s="5">
        <v>2</v>
      </c>
      <c r="AC477" s="5">
        <v>1</v>
      </c>
      <c r="AD477" s="5">
        <v>0</v>
      </c>
      <c r="AE477" s="5">
        <v>0</v>
      </c>
      <c r="AF477" s="5">
        <v>0</v>
      </c>
      <c r="AG477" s="5">
        <v>0</v>
      </c>
      <c r="AH477" s="5">
        <v>2</v>
      </c>
      <c r="AI477" s="5">
        <v>2</v>
      </c>
      <c r="AJ477" s="5">
        <v>2</v>
      </c>
      <c r="AK477" s="5">
        <v>0</v>
      </c>
      <c r="AL477" s="5">
        <v>9</v>
      </c>
    </row>
    <row r="478" spans="1:38" x14ac:dyDescent="0.3">
      <c r="A478" s="3">
        <v>1960645</v>
      </c>
      <c r="B478" s="3" t="s">
        <v>2474</v>
      </c>
      <c r="C478" s="3" t="s">
        <v>2475</v>
      </c>
      <c r="D478" s="3" t="s">
        <v>691</v>
      </c>
      <c r="E478" s="10">
        <v>722</v>
      </c>
      <c r="F478" s="11" t="s">
        <v>1513</v>
      </c>
      <c r="G478" s="12" t="s">
        <v>1514</v>
      </c>
      <c r="H478" s="13">
        <v>82639</v>
      </c>
      <c r="I478" s="12">
        <v>3.3000000000000002E-2</v>
      </c>
      <c r="J478" s="12">
        <v>6.1971830985915403E-2</v>
      </c>
      <c r="K478" s="12">
        <v>3.3802816901408399E-2</v>
      </c>
      <c r="L478" s="12">
        <v>1.9E-2</v>
      </c>
      <c r="M478" s="12">
        <v>0.19899999999999901</v>
      </c>
      <c r="N478" s="12">
        <v>-0.105328376703841</v>
      </c>
      <c r="O478" s="12">
        <v>0.45796064400715503</v>
      </c>
      <c r="P478" s="12">
        <v>4.8257372654155403E-2</v>
      </c>
      <c r="Q478" s="12">
        <v>0.309859154929577</v>
      </c>
      <c r="R478" s="14">
        <v>0.80684326710816701</v>
      </c>
      <c r="S478" s="14">
        <v>0.11464968152866201</v>
      </c>
      <c r="T478" s="14">
        <v>0.31740976645435198</v>
      </c>
      <c r="U478" s="14">
        <v>0.46284501061571098</v>
      </c>
      <c r="V478" s="14">
        <v>0.43723404255319098</v>
      </c>
      <c r="W478" s="14">
        <v>2.8662420382165599E-2</v>
      </c>
      <c r="X478" s="14"/>
      <c r="Y478" s="14">
        <v>0.50318471337579596</v>
      </c>
      <c r="Z478" s="14">
        <v>0.249469214437367</v>
      </c>
      <c r="AA478" s="14">
        <v>0.93099787685774904</v>
      </c>
      <c r="AB478" s="5">
        <v>0</v>
      </c>
      <c r="AC478" s="5">
        <v>0</v>
      </c>
      <c r="AD478" s="5">
        <v>0</v>
      </c>
      <c r="AE478" s="5">
        <v>1</v>
      </c>
      <c r="AF478" s="5">
        <v>1</v>
      </c>
      <c r="AG478" s="5">
        <v>0</v>
      </c>
      <c r="AH478" s="5">
        <v>2</v>
      </c>
      <c r="AI478" s="5">
        <v>1</v>
      </c>
      <c r="AJ478" s="5">
        <v>0</v>
      </c>
      <c r="AK478" s="5">
        <v>2</v>
      </c>
      <c r="AL478" s="5">
        <v>7</v>
      </c>
    </row>
    <row r="479" spans="1:38" x14ac:dyDescent="0.3">
      <c r="A479" s="3">
        <v>1940350</v>
      </c>
      <c r="B479" s="3" t="s">
        <v>2012</v>
      </c>
      <c r="C479" s="3" t="s">
        <v>2013</v>
      </c>
      <c r="D479" s="3" t="s">
        <v>462</v>
      </c>
      <c r="E479" s="10">
        <v>243</v>
      </c>
      <c r="F479" s="11" t="s">
        <v>1229</v>
      </c>
      <c r="G479" s="12" t="s">
        <v>1230</v>
      </c>
      <c r="H479" s="13">
        <v>46875</v>
      </c>
      <c r="I479" s="12">
        <v>0.154</v>
      </c>
      <c r="J479" s="12">
        <v>0.25179856115107901</v>
      </c>
      <c r="K479" s="12">
        <v>0.16546762589927999</v>
      </c>
      <c r="L479" s="12">
        <v>2.79999999999999E-2</v>
      </c>
      <c r="M479" s="12">
        <v>0.29799999999999999</v>
      </c>
      <c r="N479" s="12">
        <v>-0.22857142857142801</v>
      </c>
      <c r="O479" s="12">
        <v>0.53757225433526001</v>
      </c>
      <c r="P479" s="12">
        <v>0.15243902439024301</v>
      </c>
      <c r="Q479" s="12">
        <v>0.30215827338129497</v>
      </c>
      <c r="R479" s="14">
        <v>7.5055187637969006E-2</v>
      </c>
      <c r="S479" s="14">
        <v>0.79193205944798295</v>
      </c>
      <c r="T479" s="14">
        <v>0.95966029723991497</v>
      </c>
      <c r="U479" s="14">
        <v>0.97770700636942598</v>
      </c>
      <c r="V479" s="14">
        <v>0.56595744680851001</v>
      </c>
      <c r="W479" s="14">
        <v>0.272823779193205</v>
      </c>
      <c r="X479" s="14"/>
      <c r="Y479" s="14">
        <v>0.74416135881103995</v>
      </c>
      <c r="Z479" s="14">
        <v>0.73354564755838603</v>
      </c>
      <c r="AA479" s="14">
        <v>0.92144373673036095</v>
      </c>
      <c r="AB479" s="5">
        <v>2</v>
      </c>
      <c r="AC479" s="5">
        <v>2</v>
      </c>
      <c r="AD479" s="5">
        <v>2</v>
      </c>
      <c r="AE479" s="5">
        <v>2</v>
      </c>
      <c r="AF479" s="5">
        <v>1</v>
      </c>
      <c r="AG479" s="5">
        <v>0</v>
      </c>
      <c r="AH479" s="5">
        <v>2</v>
      </c>
      <c r="AI479" s="5">
        <v>2</v>
      </c>
      <c r="AJ479" s="5">
        <v>2</v>
      </c>
      <c r="AK479" s="5">
        <v>2</v>
      </c>
      <c r="AL479" s="5">
        <v>17</v>
      </c>
    </row>
    <row r="480" spans="1:38" x14ac:dyDescent="0.3">
      <c r="A480" s="3">
        <v>1981075</v>
      </c>
      <c r="B480" s="3" t="s">
        <v>2914</v>
      </c>
      <c r="C480" s="3" t="s">
        <v>2915</v>
      </c>
      <c r="D480" s="3" t="s">
        <v>911</v>
      </c>
      <c r="E480" s="10">
        <v>130</v>
      </c>
      <c r="F480" s="11" t="s">
        <v>934</v>
      </c>
      <c r="G480" s="12" t="s">
        <v>1193</v>
      </c>
      <c r="H480" s="13">
        <v>87500</v>
      </c>
      <c r="I480" s="12">
        <v>5.5999999999999897E-2</v>
      </c>
      <c r="J480" s="12">
        <v>1.42857142857142E-2</v>
      </c>
      <c r="K480" s="12">
        <v>2.8571428571428501E-2</v>
      </c>
      <c r="L480" s="12">
        <v>7.3999999999999996E-2</v>
      </c>
      <c r="M480" s="12">
        <v>0.221</v>
      </c>
      <c r="N480" s="12">
        <v>-0.25287356321839</v>
      </c>
      <c r="O480" s="12">
        <v>0.34</v>
      </c>
      <c r="P480" s="12">
        <v>0.20481927710843301</v>
      </c>
      <c r="Q480" s="12">
        <v>5.7142857142857099E-2</v>
      </c>
      <c r="R480" s="14">
        <v>0.86644591611479005</v>
      </c>
      <c r="S480" s="14">
        <v>0.25053078556263197</v>
      </c>
      <c r="T480" s="14">
        <v>8.1740976645435198E-2</v>
      </c>
      <c r="U480" s="14">
        <v>0.386411889596603</v>
      </c>
      <c r="V480" s="14">
        <v>0.89042553191489304</v>
      </c>
      <c r="W480" s="14">
        <v>6.1571125265392698E-2</v>
      </c>
      <c r="X480" s="14"/>
      <c r="Y480" s="14">
        <v>0.15923566878980799</v>
      </c>
      <c r="Z480" s="14">
        <v>0.85244161358810999</v>
      </c>
      <c r="AA480" s="14">
        <v>5.0955414012738801E-2</v>
      </c>
      <c r="AB480" s="5">
        <v>0</v>
      </c>
      <c r="AC480" s="5">
        <v>0</v>
      </c>
      <c r="AD480" s="5">
        <v>0</v>
      </c>
      <c r="AE480" s="5">
        <v>1</v>
      </c>
      <c r="AF480" s="5">
        <v>2</v>
      </c>
      <c r="AG480" s="5">
        <v>0</v>
      </c>
      <c r="AH480" s="5">
        <v>2</v>
      </c>
      <c r="AI480" s="5">
        <v>0</v>
      </c>
      <c r="AJ480" s="5">
        <v>2</v>
      </c>
      <c r="AK480" s="5">
        <v>0</v>
      </c>
      <c r="AL480" s="5">
        <v>7</v>
      </c>
    </row>
    <row r="481" spans="1:38" x14ac:dyDescent="0.3">
      <c r="A481" s="3">
        <v>1979905</v>
      </c>
      <c r="B481" s="3" t="s">
        <v>2890</v>
      </c>
      <c r="C481" s="3" t="s">
        <v>2891</v>
      </c>
      <c r="D481" s="3" t="s">
        <v>899</v>
      </c>
      <c r="E481" s="10">
        <v>1554</v>
      </c>
      <c r="F481" s="11" t="s">
        <v>116</v>
      </c>
      <c r="G481" s="12" t="s">
        <v>1166</v>
      </c>
      <c r="H481" s="13">
        <v>115655</v>
      </c>
      <c r="I481" s="12">
        <v>5.5E-2</v>
      </c>
      <c r="J481" s="12">
        <v>3.3868092691622102E-2</v>
      </c>
      <c r="K481" s="12">
        <v>1.06951871657754E-2</v>
      </c>
      <c r="L481" s="12">
        <v>1.9E-2</v>
      </c>
      <c r="M481" s="12">
        <v>0.22800000000000001</v>
      </c>
      <c r="N481" s="12">
        <v>6.5843621399176905E-2</v>
      </c>
      <c r="O481" s="12">
        <v>0.34560327198363999</v>
      </c>
      <c r="P481" s="12">
        <v>4.7538200339558502E-2</v>
      </c>
      <c r="Q481" s="12">
        <v>0.13903743315507999</v>
      </c>
      <c r="R481" s="14">
        <v>0.98013245033112495</v>
      </c>
      <c r="S481" s="14">
        <v>0.24522292993630501</v>
      </c>
      <c r="T481" s="14">
        <v>0.15711252653927801</v>
      </c>
      <c r="U481" s="14">
        <v>0.18259023354564699</v>
      </c>
      <c r="V481" s="14">
        <v>0.43723404255319098</v>
      </c>
      <c r="W481" s="14">
        <v>7.1125265392781301E-2</v>
      </c>
      <c r="X481" s="14"/>
      <c r="Y481" s="14">
        <v>0.169851380042462</v>
      </c>
      <c r="Z481" s="14">
        <v>0.24628450106157099</v>
      </c>
      <c r="AA481" s="14">
        <v>0.27600849256900201</v>
      </c>
      <c r="AB481" s="5">
        <v>0</v>
      </c>
      <c r="AC481" s="5">
        <v>0</v>
      </c>
      <c r="AD481" s="5">
        <v>0</v>
      </c>
      <c r="AE481" s="5">
        <v>0</v>
      </c>
      <c r="AF481" s="5">
        <v>1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1</v>
      </c>
    </row>
    <row r="482" spans="1:38" x14ac:dyDescent="0.3">
      <c r="A482" s="3">
        <v>1961860</v>
      </c>
      <c r="B482" s="3" t="s">
        <v>2500</v>
      </c>
      <c r="C482" s="3" t="s">
        <v>2501</v>
      </c>
      <c r="D482" s="3" t="s">
        <v>704</v>
      </c>
      <c r="E482" s="10">
        <v>176</v>
      </c>
      <c r="F482" s="11" t="s">
        <v>1268</v>
      </c>
      <c r="G482" s="12" t="s">
        <v>1269</v>
      </c>
      <c r="H482" s="13">
        <v>82969</v>
      </c>
      <c r="I482" s="12">
        <v>6.9000000000000006E-2</v>
      </c>
      <c r="J482" s="12">
        <v>0.19259259259259201</v>
      </c>
      <c r="K482" s="12">
        <v>3.7037037037037E-2</v>
      </c>
      <c r="L482" s="12">
        <v>0</v>
      </c>
      <c r="M482" s="12">
        <v>0.25600000000000001</v>
      </c>
      <c r="N482" s="12">
        <v>0.35384615384615298</v>
      </c>
      <c r="O482" s="12">
        <v>0.58943089430894302</v>
      </c>
      <c r="P482" s="12">
        <v>5.5944055944055902E-2</v>
      </c>
      <c r="Q482" s="12">
        <v>0.133333333333333</v>
      </c>
      <c r="R482" s="14">
        <v>0.81236203090507697</v>
      </c>
      <c r="S482" s="14">
        <v>0.33864118895966</v>
      </c>
      <c r="T482" s="14">
        <v>0.89384288747345997</v>
      </c>
      <c r="U482" s="14">
        <v>0.49363057324840698</v>
      </c>
      <c r="V482" s="14">
        <v>0</v>
      </c>
      <c r="W482" s="14">
        <v>0.12314225053078499</v>
      </c>
      <c r="X482" s="14"/>
      <c r="Y482" s="14">
        <v>0.85668789808917201</v>
      </c>
      <c r="Z482" s="14">
        <v>0.28450106157112498</v>
      </c>
      <c r="AA482" s="14">
        <v>0.25159235668789798</v>
      </c>
      <c r="AB482" s="5">
        <v>0</v>
      </c>
      <c r="AC482" s="5">
        <v>1</v>
      </c>
      <c r="AD482" s="5">
        <v>2</v>
      </c>
      <c r="AE482" s="5">
        <v>1</v>
      </c>
      <c r="AF482" s="5">
        <v>0</v>
      </c>
      <c r="AG482" s="5">
        <v>0</v>
      </c>
      <c r="AH482" s="5">
        <v>0</v>
      </c>
      <c r="AI482" s="5">
        <v>2</v>
      </c>
      <c r="AJ482" s="5">
        <v>0</v>
      </c>
      <c r="AK482" s="5">
        <v>0</v>
      </c>
      <c r="AL482" s="5">
        <v>6</v>
      </c>
    </row>
    <row r="483" spans="1:38" x14ac:dyDescent="0.3">
      <c r="A483" s="3">
        <v>1943050</v>
      </c>
      <c r="B483" s="3" t="s">
        <v>2050</v>
      </c>
      <c r="C483" s="3" t="s">
        <v>2051</v>
      </c>
      <c r="D483" s="3" t="s">
        <v>481</v>
      </c>
      <c r="E483" s="10">
        <v>237</v>
      </c>
      <c r="F483" s="11" t="s">
        <v>1109</v>
      </c>
      <c r="G483" s="12" t="s">
        <v>1110</v>
      </c>
      <c r="H483" s="13">
        <v>84167</v>
      </c>
      <c r="I483" s="12">
        <v>0.111999999999999</v>
      </c>
      <c r="J483" s="12">
        <v>1.6666666666666601E-2</v>
      </c>
      <c r="K483" s="12">
        <v>8.3333333333333297E-3</v>
      </c>
      <c r="L483" s="12">
        <v>2.5999999999999999E-2</v>
      </c>
      <c r="M483" s="12">
        <v>0.28799999999999998</v>
      </c>
      <c r="N483" s="12">
        <v>-8.8461538461538397E-2</v>
      </c>
      <c r="O483" s="12">
        <v>0.54945054945054905</v>
      </c>
      <c r="P483" s="12">
        <v>0</v>
      </c>
      <c r="Q483" s="12">
        <v>0.1</v>
      </c>
      <c r="R483" s="14">
        <v>0.82781456953642296</v>
      </c>
      <c r="S483" s="14">
        <v>0.59872611464968095</v>
      </c>
      <c r="T483" s="14">
        <v>8.8110403397027595E-2</v>
      </c>
      <c r="U483" s="14">
        <v>0.15923566878980799</v>
      </c>
      <c r="V483" s="14">
        <v>0.54468085106382902</v>
      </c>
      <c r="W483" s="14">
        <v>0.22292993630573199</v>
      </c>
      <c r="X483" s="14"/>
      <c r="Y483" s="14">
        <v>0.77919320594479802</v>
      </c>
      <c r="Z483" s="14">
        <v>0</v>
      </c>
      <c r="AA483" s="14">
        <v>0.13057324840764301</v>
      </c>
      <c r="AB483" s="5">
        <v>0</v>
      </c>
      <c r="AC483" s="5">
        <v>1</v>
      </c>
      <c r="AD483" s="5">
        <v>0</v>
      </c>
      <c r="AE483" s="5">
        <v>0</v>
      </c>
      <c r="AF483" s="5">
        <v>1</v>
      </c>
      <c r="AG483" s="5">
        <v>0</v>
      </c>
      <c r="AH483" s="5">
        <v>2</v>
      </c>
      <c r="AI483" s="5">
        <v>2</v>
      </c>
      <c r="AJ483" s="5">
        <v>0</v>
      </c>
      <c r="AK483" s="5">
        <v>0</v>
      </c>
      <c r="AL483" s="5">
        <v>6</v>
      </c>
    </row>
    <row r="484" spans="1:38" x14ac:dyDescent="0.3">
      <c r="A484" s="3">
        <v>1976035</v>
      </c>
      <c r="B484" s="3" t="s">
        <v>2816</v>
      </c>
      <c r="C484" s="3" t="s">
        <v>2817</v>
      </c>
      <c r="D484" s="3" t="s">
        <v>862</v>
      </c>
      <c r="E484" s="10">
        <v>881</v>
      </c>
      <c r="F484" s="11" t="s">
        <v>1221</v>
      </c>
      <c r="G484" s="12" t="s">
        <v>1222</v>
      </c>
      <c r="H484" s="13">
        <v>90189</v>
      </c>
      <c r="I484" s="12">
        <v>3.6999999999999998E-2</v>
      </c>
      <c r="J484" s="12">
        <v>2.82776349614395E-2</v>
      </c>
      <c r="K484" s="12">
        <v>1.02827763496143E-2</v>
      </c>
      <c r="L484" s="12">
        <v>4.3999999999999997E-2</v>
      </c>
      <c r="M484" s="12">
        <v>0.32899999999999902</v>
      </c>
      <c r="N484" s="12">
        <v>7.3081607795371498E-2</v>
      </c>
      <c r="O484" s="12">
        <v>0.416417910447761</v>
      </c>
      <c r="P484" s="12">
        <v>4.1975308641975302E-2</v>
      </c>
      <c r="Q484" s="12">
        <v>0.14652956298200501</v>
      </c>
      <c r="R484" s="14">
        <v>0.87969094922737301</v>
      </c>
      <c r="S484" s="14">
        <v>0.136942675159235</v>
      </c>
      <c r="T484" s="14">
        <v>0.13588110403397</v>
      </c>
      <c r="U484" s="14">
        <v>0.178343949044585</v>
      </c>
      <c r="V484" s="14">
        <v>0.73829787234042499</v>
      </c>
      <c r="W484" s="14">
        <v>0.39065817409766401</v>
      </c>
      <c r="X484" s="14"/>
      <c r="Y484" s="14">
        <v>0.36093418259023302</v>
      </c>
      <c r="Z484" s="14">
        <v>0.226114649681528</v>
      </c>
      <c r="AA484" s="14">
        <v>0.30467091295116699</v>
      </c>
      <c r="AB484" s="5">
        <v>0</v>
      </c>
      <c r="AC484" s="5">
        <v>0</v>
      </c>
      <c r="AD484" s="5">
        <v>0</v>
      </c>
      <c r="AE484" s="5">
        <v>0</v>
      </c>
      <c r="AF484" s="5">
        <v>2</v>
      </c>
      <c r="AG484" s="5">
        <v>1</v>
      </c>
      <c r="AH484" s="5">
        <v>0</v>
      </c>
      <c r="AI484" s="5">
        <v>1</v>
      </c>
      <c r="AJ484" s="5">
        <v>0</v>
      </c>
      <c r="AK484" s="5">
        <v>0</v>
      </c>
      <c r="AL484" s="5">
        <v>4</v>
      </c>
    </row>
    <row r="485" spans="1:38" x14ac:dyDescent="0.3">
      <c r="A485" s="3">
        <v>1971760</v>
      </c>
      <c r="B485" s="3" t="s">
        <v>2700</v>
      </c>
      <c r="C485" s="3" t="s">
        <v>2701</v>
      </c>
      <c r="D485" s="3" t="s">
        <v>804</v>
      </c>
      <c r="E485" s="10">
        <v>634</v>
      </c>
      <c r="F485" s="11" t="s">
        <v>1074</v>
      </c>
      <c r="G485" s="12" t="s">
        <v>1075</v>
      </c>
      <c r="H485" s="13">
        <v>46071</v>
      </c>
      <c r="I485" s="12">
        <v>0.13500000000000001</v>
      </c>
      <c r="J485" s="12">
        <v>0.13571428571428501</v>
      </c>
      <c r="K485" s="12">
        <v>5.3571428571428499E-2</v>
      </c>
      <c r="L485" s="12">
        <v>2.8999999999999901E-2</v>
      </c>
      <c r="M485" s="12">
        <v>0.42</v>
      </c>
      <c r="N485" s="12">
        <v>-9.5577746077032802E-2</v>
      </c>
      <c r="O485" s="12">
        <v>0.52554744525547403</v>
      </c>
      <c r="P485" s="12">
        <v>0.17888563049853301</v>
      </c>
      <c r="Q485" s="12">
        <v>0.16785714285714201</v>
      </c>
      <c r="R485" s="14">
        <v>6.7328918322295803E-2</v>
      </c>
      <c r="S485" s="14">
        <v>0.71656050955413997</v>
      </c>
      <c r="T485" s="14">
        <v>0.727176220806794</v>
      </c>
      <c r="U485" s="14">
        <v>0.67940552016985101</v>
      </c>
      <c r="V485" s="14">
        <v>0.58191489361702098</v>
      </c>
      <c r="W485" s="14">
        <v>0.77176220806794005</v>
      </c>
      <c r="X485" s="14"/>
      <c r="Y485" s="14">
        <v>0.71019108280254695</v>
      </c>
      <c r="Z485" s="14">
        <v>0.81104033970276002</v>
      </c>
      <c r="AA485" s="14">
        <v>0.42781316348195297</v>
      </c>
      <c r="AB485" s="5">
        <v>2</v>
      </c>
      <c r="AC485" s="5">
        <v>2</v>
      </c>
      <c r="AD485" s="5">
        <v>2</v>
      </c>
      <c r="AE485" s="5">
        <v>2</v>
      </c>
      <c r="AF485" s="5">
        <v>1</v>
      </c>
      <c r="AG485" s="5">
        <v>2</v>
      </c>
      <c r="AH485" s="5">
        <v>2</v>
      </c>
      <c r="AI485" s="5">
        <v>2</v>
      </c>
      <c r="AJ485" s="5">
        <v>2</v>
      </c>
      <c r="AK485" s="5">
        <v>1</v>
      </c>
      <c r="AL485" s="5">
        <v>18</v>
      </c>
    </row>
    <row r="486" spans="1:38" x14ac:dyDescent="0.3">
      <c r="A486" s="3">
        <v>1917220</v>
      </c>
      <c r="B486" s="3" t="s">
        <v>1535</v>
      </c>
      <c r="C486" s="3" t="s">
        <v>1536</v>
      </c>
      <c r="D486" s="3" t="s">
        <v>232</v>
      </c>
      <c r="E486" s="10">
        <v>3888</v>
      </c>
      <c r="F486" s="11" t="s">
        <v>1430</v>
      </c>
      <c r="G486" s="12" t="s">
        <v>1431</v>
      </c>
      <c r="H486" s="13">
        <v>60608</v>
      </c>
      <c r="I486" s="12">
        <v>0.13400000000000001</v>
      </c>
      <c r="J486" s="12">
        <v>0.101376720901126</v>
      </c>
      <c r="K486" s="12">
        <v>3.3792240300375399E-2</v>
      </c>
      <c r="L486" s="12">
        <v>1.2E-2</v>
      </c>
      <c r="M486" s="12">
        <v>0.36799999999999999</v>
      </c>
      <c r="N486" s="12">
        <v>5.1706308169596604E-3</v>
      </c>
      <c r="O486" s="12">
        <v>0.46768336964415302</v>
      </c>
      <c r="P486" s="12">
        <v>0.14868641699273299</v>
      </c>
      <c r="Q486" s="12">
        <v>0.14956195244055001</v>
      </c>
      <c r="R486" s="14">
        <v>0.34547461368653398</v>
      </c>
      <c r="S486" s="14">
        <v>0.71125265392781301</v>
      </c>
      <c r="T486" s="14">
        <v>0.54140127388534998</v>
      </c>
      <c r="U486" s="14">
        <v>0.46178343949044498</v>
      </c>
      <c r="V486" s="14">
        <v>0.33510638297872303</v>
      </c>
      <c r="W486" s="14">
        <v>0.581740976645435</v>
      </c>
      <c r="X486" s="14"/>
      <c r="Y486" s="14">
        <v>0.54033970276008403</v>
      </c>
      <c r="Z486" s="14">
        <v>0.72399150743099705</v>
      </c>
      <c r="AA486" s="14">
        <v>0.32484076433121001</v>
      </c>
      <c r="AB486" s="5">
        <v>1</v>
      </c>
      <c r="AC486" s="5">
        <v>2</v>
      </c>
      <c r="AD486" s="5">
        <v>1</v>
      </c>
      <c r="AE486" s="5">
        <v>1</v>
      </c>
      <c r="AF486" s="5">
        <v>1</v>
      </c>
      <c r="AG486" s="5">
        <v>1</v>
      </c>
      <c r="AH486" s="5">
        <v>0</v>
      </c>
      <c r="AI486" s="5">
        <v>1</v>
      </c>
      <c r="AJ486" s="5">
        <v>2</v>
      </c>
      <c r="AK486" s="5">
        <v>0</v>
      </c>
      <c r="AL486" s="5">
        <v>10</v>
      </c>
    </row>
    <row r="487" spans="1:38" x14ac:dyDescent="0.3">
      <c r="A487" s="3">
        <v>1960420</v>
      </c>
      <c r="B487" s="3" t="s">
        <v>2468</v>
      </c>
      <c r="C487" s="3" t="s">
        <v>2469</v>
      </c>
      <c r="D487" s="3" t="s">
        <v>688</v>
      </c>
      <c r="E487" s="10">
        <v>40</v>
      </c>
      <c r="F487" s="11" t="s">
        <v>437</v>
      </c>
      <c r="G487" s="12" t="s">
        <v>1298</v>
      </c>
      <c r="H487" s="13">
        <v>41667</v>
      </c>
      <c r="I487" s="12">
        <v>0.22600000000000001</v>
      </c>
      <c r="J487" s="12">
        <v>6.25E-2</v>
      </c>
      <c r="K487" s="12">
        <v>0.125</v>
      </c>
      <c r="L487" s="12">
        <v>0</v>
      </c>
      <c r="M487" s="12">
        <v>0.60699999999999998</v>
      </c>
      <c r="N487" s="12">
        <v>-0.27272727272727199</v>
      </c>
      <c r="O487" s="12">
        <v>0.55555555555555503</v>
      </c>
      <c r="P487" s="12">
        <v>0.36</v>
      </c>
      <c r="Q487" s="12">
        <v>0</v>
      </c>
      <c r="R487" s="14">
        <v>3.5320088300220702E-2</v>
      </c>
      <c r="S487" s="14">
        <v>0.918259023354564</v>
      </c>
      <c r="T487" s="14">
        <v>0.31953290870488299</v>
      </c>
      <c r="U487" s="14">
        <v>0.94585987261146498</v>
      </c>
      <c r="V487" s="14">
        <v>0</v>
      </c>
      <c r="W487" s="14">
        <v>0.97239915074309902</v>
      </c>
      <c r="X487" s="14"/>
      <c r="Y487" s="14">
        <v>0.78662420382165599</v>
      </c>
      <c r="Z487" s="14">
        <v>0.96602972399150699</v>
      </c>
      <c r="AA487" s="14">
        <v>0</v>
      </c>
      <c r="AB487" s="5">
        <v>2</v>
      </c>
      <c r="AC487" s="5">
        <v>2</v>
      </c>
      <c r="AD487" s="5">
        <v>0</v>
      </c>
      <c r="AE487" s="5">
        <v>2</v>
      </c>
      <c r="AF487" s="5">
        <v>0</v>
      </c>
      <c r="AG487" s="5">
        <v>2</v>
      </c>
      <c r="AH487" s="5">
        <v>2</v>
      </c>
      <c r="AI487" s="5">
        <v>2</v>
      </c>
      <c r="AJ487" s="5">
        <v>2</v>
      </c>
      <c r="AK487" s="5">
        <v>0</v>
      </c>
      <c r="AL487" s="5">
        <v>14</v>
      </c>
    </row>
    <row r="488" spans="1:38" x14ac:dyDescent="0.3">
      <c r="A488" s="3">
        <v>1951735</v>
      </c>
      <c r="B488" s="3" t="s">
        <v>2286</v>
      </c>
      <c r="C488" s="3" t="s">
        <v>2287</v>
      </c>
      <c r="D488" s="3" t="s">
        <v>598</v>
      </c>
      <c r="E488" s="10">
        <v>363</v>
      </c>
      <c r="F488" s="11" t="s">
        <v>264</v>
      </c>
      <c r="G488" s="12" t="s">
        <v>1350</v>
      </c>
      <c r="H488" s="13">
        <v>56750</v>
      </c>
      <c r="I488" s="12">
        <v>0.15</v>
      </c>
      <c r="J488" s="12">
        <v>0.11888111888111801</v>
      </c>
      <c r="K488" s="12">
        <v>2.09790209790209E-2</v>
      </c>
      <c r="L488" s="12">
        <v>0</v>
      </c>
      <c r="M488" s="12">
        <v>0.34</v>
      </c>
      <c r="N488" s="12">
        <v>0.14150943396226401</v>
      </c>
      <c r="O488" s="12">
        <v>0.42672413793103398</v>
      </c>
      <c r="P488" s="12">
        <v>9.49367088607595E-2</v>
      </c>
      <c r="Q488" s="12">
        <v>0.41958041958041897</v>
      </c>
      <c r="R488" s="14">
        <v>0.25496688741721801</v>
      </c>
      <c r="S488" s="14">
        <v>0.77176220806794005</v>
      </c>
      <c r="T488" s="14">
        <v>0.63588110403397002</v>
      </c>
      <c r="U488" s="14">
        <v>0.29830148619957497</v>
      </c>
      <c r="V488" s="14">
        <v>0</v>
      </c>
      <c r="W488" s="14">
        <v>0.44055201698513802</v>
      </c>
      <c r="X488" s="14"/>
      <c r="Y488" s="14">
        <v>0.39171974522292902</v>
      </c>
      <c r="Z488" s="14">
        <v>0.48619957537154901</v>
      </c>
      <c r="AA488" s="14">
        <v>0.99363057324840698</v>
      </c>
      <c r="AB488" s="5">
        <v>2</v>
      </c>
      <c r="AC488" s="5">
        <v>2</v>
      </c>
      <c r="AD488" s="5">
        <v>1</v>
      </c>
      <c r="AE488" s="5">
        <v>0</v>
      </c>
      <c r="AF488" s="5">
        <v>0</v>
      </c>
      <c r="AG488" s="5">
        <v>1</v>
      </c>
      <c r="AH488" s="5">
        <v>0</v>
      </c>
      <c r="AI488" s="5">
        <v>1</v>
      </c>
      <c r="AJ488" s="5">
        <v>1</v>
      </c>
      <c r="AK488" s="5">
        <v>2</v>
      </c>
      <c r="AL488" s="5">
        <v>10</v>
      </c>
    </row>
    <row r="489" spans="1:38" x14ac:dyDescent="0.3">
      <c r="A489" s="3">
        <v>1904420</v>
      </c>
      <c r="B489" s="3" t="s">
        <v>1202</v>
      </c>
      <c r="C489" s="3" t="s">
        <v>1203</v>
      </c>
      <c r="D489" s="3" t="s">
        <v>98</v>
      </c>
      <c r="E489" s="10">
        <v>699</v>
      </c>
      <c r="F489" s="11" t="s">
        <v>1066</v>
      </c>
      <c r="G489" s="12" t="s">
        <v>1067</v>
      </c>
      <c r="H489" s="13">
        <v>60000</v>
      </c>
      <c r="I489" s="12">
        <v>0.10099999999999899</v>
      </c>
      <c r="J489" s="12">
        <v>8.15602836879432E-2</v>
      </c>
      <c r="K489" s="12">
        <v>7.09219858156028E-3</v>
      </c>
      <c r="L489" s="12">
        <v>6.0000000000000001E-3</v>
      </c>
      <c r="M489" s="12">
        <v>0.33500000000000002</v>
      </c>
      <c r="N489" s="12">
        <v>-4.50819672131147E-2</v>
      </c>
      <c r="O489" s="12">
        <v>0.39277108433734897</v>
      </c>
      <c r="P489" s="12">
        <v>0.11874999999999999</v>
      </c>
      <c r="Q489" s="12">
        <v>0.244680851063829</v>
      </c>
      <c r="R489" s="14">
        <v>0.33222958057395102</v>
      </c>
      <c r="S489" s="14">
        <v>0.53609341825902301</v>
      </c>
      <c r="T489" s="14">
        <v>0.44798301486199499</v>
      </c>
      <c r="U489" s="14">
        <v>0.151804670912951</v>
      </c>
      <c r="V489" s="14">
        <v>0.244680851063829</v>
      </c>
      <c r="W489" s="14">
        <v>0.42144373673036001</v>
      </c>
      <c r="X489" s="14"/>
      <c r="Y489" s="14">
        <v>0.28450106157112498</v>
      </c>
      <c r="Z489" s="14">
        <v>0.60721868365180398</v>
      </c>
      <c r="AA489" s="14">
        <v>0.78556263269639004</v>
      </c>
      <c r="AB489" s="5">
        <v>1</v>
      </c>
      <c r="AC489" s="5">
        <v>1</v>
      </c>
      <c r="AD489" s="5">
        <v>1</v>
      </c>
      <c r="AE489" s="5">
        <v>0</v>
      </c>
      <c r="AF489" s="5">
        <v>0</v>
      </c>
      <c r="AG489" s="5">
        <v>1</v>
      </c>
      <c r="AH489" s="5">
        <v>1</v>
      </c>
      <c r="AI489" s="5">
        <v>0</v>
      </c>
      <c r="AJ489" s="5">
        <v>1</v>
      </c>
      <c r="AK489" s="5">
        <v>2</v>
      </c>
      <c r="AL489" s="5">
        <v>8</v>
      </c>
    </row>
    <row r="490" spans="1:38" x14ac:dyDescent="0.3">
      <c r="A490" s="3">
        <v>1982425</v>
      </c>
      <c r="B490" s="3" t="s">
        <v>2944</v>
      </c>
      <c r="C490" s="3" t="s">
        <v>2945</v>
      </c>
      <c r="D490" s="3" t="s">
        <v>926</v>
      </c>
      <c r="E490" s="10">
        <v>67314</v>
      </c>
      <c r="F490" s="11" t="s">
        <v>1397</v>
      </c>
      <c r="G490" s="12" t="s">
        <v>1398</v>
      </c>
      <c r="H490" s="13">
        <v>57480</v>
      </c>
      <c r="I490" s="12">
        <v>0.16600000000000001</v>
      </c>
      <c r="J490" s="12">
        <v>0.16159546494553101</v>
      </c>
      <c r="K490" s="12">
        <v>6.3074138578697495E-2</v>
      </c>
      <c r="L490" s="12">
        <v>5.2999999999999999E-2</v>
      </c>
      <c r="M490" s="12">
        <v>0.34399999999999997</v>
      </c>
      <c r="N490" s="12">
        <v>-1.59635119726339E-2</v>
      </c>
      <c r="O490" s="12">
        <v>0.44906491638194501</v>
      </c>
      <c r="P490" s="12">
        <v>9.6039573157452596E-2</v>
      </c>
      <c r="Q490" s="12">
        <v>0.27404978998053398</v>
      </c>
      <c r="R490" s="14">
        <v>0.27152317880794702</v>
      </c>
      <c r="S490" s="14">
        <v>0.82059447983014799</v>
      </c>
      <c r="T490" s="14">
        <v>0.81634819532908698</v>
      </c>
      <c r="U490" s="14">
        <v>0.75583864118895905</v>
      </c>
      <c r="V490" s="14">
        <v>0.81170212765957395</v>
      </c>
      <c r="W490" s="14">
        <v>0.46284501061571098</v>
      </c>
      <c r="X490" s="14"/>
      <c r="Y490" s="14">
        <v>0.47770700636942598</v>
      </c>
      <c r="Z490" s="14">
        <v>0.498938428874734</v>
      </c>
      <c r="AA490" s="14">
        <v>0.85668789808917201</v>
      </c>
      <c r="AB490" s="5">
        <v>2</v>
      </c>
      <c r="AC490" s="5">
        <v>2</v>
      </c>
      <c r="AD490" s="5">
        <v>2</v>
      </c>
      <c r="AE490" s="5">
        <v>2</v>
      </c>
      <c r="AF490" s="5">
        <v>2</v>
      </c>
      <c r="AG490" s="5">
        <v>1</v>
      </c>
      <c r="AH490" s="5">
        <v>1</v>
      </c>
      <c r="AI490" s="5">
        <v>1</v>
      </c>
      <c r="AJ490" s="5">
        <v>1</v>
      </c>
      <c r="AK490" s="5">
        <v>2</v>
      </c>
      <c r="AL490" s="5">
        <v>16</v>
      </c>
    </row>
    <row r="491" spans="1:38" x14ac:dyDescent="0.3">
      <c r="A491" s="3">
        <v>1900505</v>
      </c>
      <c r="B491" s="3" t="s">
        <v>1028</v>
      </c>
      <c r="C491" s="3" t="s">
        <v>1029</v>
      </c>
      <c r="D491" s="3" t="s">
        <v>46</v>
      </c>
      <c r="E491" s="10">
        <v>6153</v>
      </c>
      <c r="F491" s="11" t="s">
        <v>1030</v>
      </c>
      <c r="G491" s="12" t="s">
        <v>1031</v>
      </c>
      <c r="H491" s="13">
        <v>95250</v>
      </c>
      <c r="I491" s="12">
        <v>7.1999999999999995E-2</v>
      </c>
      <c r="J491" s="12">
        <v>9.4856661045531199E-2</v>
      </c>
      <c r="K491" s="12">
        <v>6.8296795952782402E-2</v>
      </c>
      <c r="L491" s="12">
        <v>2.7E-2</v>
      </c>
      <c r="M491" s="12">
        <v>0.28999999999999998</v>
      </c>
      <c r="N491" s="12">
        <v>0.67110266159695797</v>
      </c>
      <c r="O491" s="12">
        <v>0.30562874251497002</v>
      </c>
      <c r="P491" s="12">
        <v>2.0239570425444001E-2</v>
      </c>
      <c r="Q491" s="12">
        <v>0.247048903878583</v>
      </c>
      <c r="R491" s="14">
        <v>0.90838852097130196</v>
      </c>
      <c r="S491" s="14">
        <v>0.35987261146496802</v>
      </c>
      <c r="T491" s="14">
        <v>0.51486199575371505</v>
      </c>
      <c r="U491" s="14">
        <v>0.79617834394904397</v>
      </c>
      <c r="V491" s="14">
        <v>0.55638297872340403</v>
      </c>
      <c r="W491" s="14">
        <v>0.234607218683651</v>
      </c>
      <c r="X491" s="14"/>
      <c r="Y491" s="14">
        <v>0.109341825902335</v>
      </c>
      <c r="Z491" s="14">
        <v>0.136942675159235</v>
      </c>
      <c r="AA491" s="14">
        <v>0.79617834394904397</v>
      </c>
      <c r="AB491" s="5">
        <v>0</v>
      </c>
      <c r="AC491" s="5">
        <v>1</v>
      </c>
      <c r="AD491" s="5">
        <v>1</v>
      </c>
      <c r="AE491" s="5">
        <v>2</v>
      </c>
      <c r="AF491" s="5">
        <v>1</v>
      </c>
      <c r="AG491" s="5">
        <v>0</v>
      </c>
      <c r="AH491" s="5">
        <v>0</v>
      </c>
      <c r="AI491" s="5">
        <v>0</v>
      </c>
      <c r="AJ491" s="5">
        <v>0</v>
      </c>
      <c r="AK491" s="5">
        <v>2</v>
      </c>
      <c r="AL491" s="5">
        <v>7</v>
      </c>
    </row>
    <row r="492" spans="1:38" x14ac:dyDescent="0.3">
      <c r="A492" s="3">
        <v>1922215</v>
      </c>
      <c r="B492" s="3" t="s">
        <v>1630</v>
      </c>
      <c r="C492" s="3" t="s">
        <v>1631</v>
      </c>
      <c r="D492" s="3" t="s">
        <v>276</v>
      </c>
      <c r="E492" s="10">
        <v>485</v>
      </c>
      <c r="F492" s="11" t="s">
        <v>1134</v>
      </c>
      <c r="G492" s="12" t="s">
        <v>1135</v>
      </c>
      <c r="H492" s="13">
        <v>48421</v>
      </c>
      <c r="I492" s="12">
        <v>0.214</v>
      </c>
      <c r="J492" s="12">
        <v>9.2233009708737795E-2</v>
      </c>
      <c r="K492" s="12">
        <v>3.88349514563106E-2</v>
      </c>
      <c r="L492" s="12">
        <v>0</v>
      </c>
      <c r="M492" s="12">
        <v>0.307</v>
      </c>
      <c r="N492" s="12">
        <v>-4.9019607843137199E-2</v>
      </c>
      <c r="O492" s="12">
        <v>0.56333333333333302</v>
      </c>
      <c r="P492" s="12">
        <v>0</v>
      </c>
      <c r="Q492" s="12">
        <v>0.19417475728155301</v>
      </c>
      <c r="R492" s="14">
        <v>9.2715231788079402E-2</v>
      </c>
      <c r="S492" s="14">
        <v>0.89915074309978704</v>
      </c>
      <c r="T492" s="14">
        <v>0.49787685774946899</v>
      </c>
      <c r="U492" s="14">
        <v>0.52441613588110403</v>
      </c>
      <c r="V492" s="14">
        <v>0</v>
      </c>
      <c r="W492" s="14">
        <v>0.29511677282377902</v>
      </c>
      <c r="X492" s="14"/>
      <c r="Y492" s="14">
        <v>0.81104033970276002</v>
      </c>
      <c r="Z492" s="14">
        <v>0</v>
      </c>
      <c r="AA492" s="14">
        <v>0.56263269639065805</v>
      </c>
      <c r="AB492" s="5">
        <v>2</v>
      </c>
      <c r="AC492" s="5">
        <v>2</v>
      </c>
      <c r="AD492" s="5">
        <v>1</v>
      </c>
      <c r="AE492" s="5">
        <v>1</v>
      </c>
      <c r="AF492" s="5">
        <v>0</v>
      </c>
      <c r="AG492" s="5">
        <v>0</v>
      </c>
      <c r="AH492" s="5">
        <v>1</v>
      </c>
      <c r="AI492" s="5">
        <v>2</v>
      </c>
      <c r="AJ492" s="5">
        <v>0</v>
      </c>
      <c r="AK492" s="5">
        <v>1</v>
      </c>
      <c r="AL492" s="5">
        <v>10</v>
      </c>
    </row>
    <row r="493" spans="1:38" x14ac:dyDescent="0.3">
      <c r="A493" s="3">
        <v>1924600</v>
      </c>
      <c r="B493" s="3" t="s">
        <v>1680</v>
      </c>
      <c r="C493" s="3" t="s">
        <v>1681</v>
      </c>
      <c r="D493" s="3" t="s">
        <v>300</v>
      </c>
      <c r="E493" s="10">
        <v>6726</v>
      </c>
      <c r="F493" s="11" t="s">
        <v>1264</v>
      </c>
      <c r="G493" s="12" t="s">
        <v>1265</v>
      </c>
      <c r="H493" s="13">
        <v>106316</v>
      </c>
      <c r="I493" s="12">
        <v>1.2999999999999999E-2</v>
      </c>
      <c r="J493" s="12">
        <v>4.1401273885350302E-2</v>
      </c>
      <c r="K493" s="12">
        <v>2.08775654635527E-2</v>
      </c>
      <c r="L493" s="12">
        <v>0.01</v>
      </c>
      <c r="M493" s="12">
        <v>0.307</v>
      </c>
      <c r="N493" s="12">
        <v>0.19023181737745501</v>
      </c>
      <c r="O493" s="12">
        <v>0.16692056583242601</v>
      </c>
      <c r="P493" s="12">
        <v>2.2145328719723099E-2</v>
      </c>
      <c r="Q493" s="12">
        <v>0.185421089879688</v>
      </c>
      <c r="R493" s="14">
        <v>0.95364238410596003</v>
      </c>
      <c r="S493" s="14">
        <v>4.4585987261146397E-2</v>
      </c>
      <c r="T493" s="14">
        <v>0.19639065817409701</v>
      </c>
      <c r="U493" s="14">
        <v>0.29723991507430902</v>
      </c>
      <c r="V493" s="14">
        <v>0.3</v>
      </c>
      <c r="W493" s="14">
        <v>0.29511677282377902</v>
      </c>
      <c r="X493" s="14"/>
      <c r="Y493" s="14">
        <v>9.5541401273885294E-3</v>
      </c>
      <c r="Z493" s="14">
        <v>0.144373673036093</v>
      </c>
      <c r="AA493" s="14">
        <v>0.52123142250530696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1</v>
      </c>
      <c r="AL493" s="5">
        <v>1</v>
      </c>
    </row>
    <row r="494" spans="1:38" x14ac:dyDescent="0.3">
      <c r="A494" s="3">
        <v>1905365</v>
      </c>
      <c r="B494" s="3" t="s">
        <v>1238</v>
      </c>
      <c r="C494" s="3" t="s">
        <v>1239</v>
      </c>
      <c r="D494" s="3" t="s">
        <v>111</v>
      </c>
      <c r="E494" s="10">
        <v>1508</v>
      </c>
      <c r="F494" s="11" t="s">
        <v>1240</v>
      </c>
      <c r="G494" s="12" t="s">
        <v>1241</v>
      </c>
      <c r="H494" s="13">
        <v>60781</v>
      </c>
      <c r="I494" s="12">
        <v>0.1</v>
      </c>
      <c r="J494" s="12">
        <v>0.13739130434782601</v>
      </c>
      <c r="K494" s="12">
        <v>1.21739130434782E-2</v>
      </c>
      <c r="L494" s="12">
        <v>7.0000000000000007E-2</v>
      </c>
      <c r="M494" s="12">
        <v>0.35599999999999998</v>
      </c>
      <c r="N494" s="12">
        <v>4.72222222222222E-2</v>
      </c>
      <c r="O494" s="12">
        <v>0.49946294307196498</v>
      </c>
      <c r="P494" s="12">
        <v>0.23605150214592199</v>
      </c>
      <c r="Q494" s="12">
        <v>0.182608695652173</v>
      </c>
      <c r="R494" s="14">
        <v>0.35651214128035302</v>
      </c>
      <c r="S494" s="14">
        <v>0.52547770700636898</v>
      </c>
      <c r="T494" s="14">
        <v>0.73354564755838603</v>
      </c>
      <c r="U494" s="14">
        <v>0.19532908704883201</v>
      </c>
      <c r="V494" s="14">
        <v>0.88404255319148894</v>
      </c>
      <c r="W494" s="14">
        <v>0.52123142250530696</v>
      </c>
      <c r="X494" s="14"/>
      <c r="Y494" s="14">
        <v>0.64331210191082799</v>
      </c>
      <c r="Z494" s="14">
        <v>0.90021231422505299</v>
      </c>
      <c r="AA494" s="14">
        <v>0.50636942675159202</v>
      </c>
      <c r="AB494" s="5">
        <v>1</v>
      </c>
      <c r="AC494" s="5">
        <v>1</v>
      </c>
      <c r="AD494" s="5">
        <v>2</v>
      </c>
      <c r="AE494" s="5">
        <v>0</v>
      </c>
      <c r="AF494" s="5">
        <v>2</v>
      </c>
      <c r="AG494" s="5">
        <v>1</v>
      </c>
      <c r="AH494" s="5">
        <v>0</v>
      </c>
      <c r="AI494" s="5">
        <v>1</v>
      </c>
      <c r="AJ494" s="5">
        <v>2</v>
      </c>
      <c r="AK494" s="5">
        <v>1</v>
      </c>
      <c r="AL494" s="5">
        <v>11</v>
      </c>
    </row>
    <row r="495" spans="1:38" x14ac:dyDescent="0.3">
      <c r="A495" s="3">
        <v>1938415</v>
      </c>
      <c r="B495" s="3" t="s">
        <v>1976</v>
      </c>
      <c r="C495" s="3" t="s">
        <v>1977</v>
      </c>
      <c r="D495" s="3" t="s">
        <v>444</v>
      </c>
      <c r="E495" s="10">
        <v>928</v>
      </c>
      <c r="F495" s="11" t="s">
        <v>1094</v>
      </c>
      <c r="G495" s="12" t="s">
        <v>1095</v>
      </c>
      <c r="H495" s="13">
        <v>62333</v>
      </c>
      <c r="I495" s="12">
        <v>5.2999999999999999E-2</v>
      </c>
      <c r="J495" s="12">
        <v>3.125E-2</v>
      </c>
      <c r="K495" s="12">
        <v>1.8749999999999999E-2</v>
      </c>
      <c r="L495" s="12">
        <v>0.03</v>
      </c>
      <c r="M495" s="12">
        <v>0.33700000000000002</v>
      </c>
      <c r="N495" s="12">
        <v>0.14004914004913999</v>
      </c>
      <c r="O495" s="12">
        <v>0.43421052631578899</v>
      </c>
      <c r="P495" s="12">
        <v>2.4390243902439001E-2</v>
      </c>
      <c r="Q495" s="12">
        <v>0.19062499999999999</v>
      </c>
      <c r="R495" s="14">
        <v>0.39845474613686499</v>
      </c>
      <c r="S495" s="14">
        <v>0.22929936305732401</v>
      </c>
      <c r="T495" s="14">
        <v>0.14861995753715401</v>
      </c>
      <c r="U495" s="14">
        <v>0.26433121019108202</v>
      </c>
      <c r="V495" s="14">
        <v>0.59574468085106302</v>
      </c>
      <c r="W495" s="14">
        <v>0.43099787685774898</v>
      </c>
      <c r="X495" s="14"/>
      <c r="Y495" s="14">
        <v>0.42569002123142202</v>
      </c>
      <c r="Z495" s="14">
        <v>0.15074309978768499</v>
      </c>
      <c r="AA495" s="14">
        <v>0.54670912951167705</v>
      </c>
      <c r="AB495" s="5">
        <v>1</v>
      </c>
      <c r="AC495" s="5">
        <v>0</v>
      </c>
      <c r="AD495" s="5">
        <v>0</v>
      </c>
      <c r="AE495" s="5">
        <v>0</v>
      </c>
      <c r="AF495" s="5">
        <v>1</v>
      </c>
      <c r="AG495" s="5">
        <v>1</v>
      </c>
      <c r="AH495" s="5">
        <v>0</v>
      </c>
      <c r="AI495" s="5">
        <v>1</v>
      </c>
      <c r="AJ495" s="5">
        <v>0</v>
      </c>
      <c r="AK495" s="5">
        <v>1</v>
      </c>
      <c r="AL495" s="5">
        <v>5</v>
      </c>
    </row>
    <row r="496" spans="1:38" x14ac:dyDescent="0.3">
      <c r="A496" s="3">
        <v>1907660</v>
      </c>
      <c r="B496" s="3" t="s">
        <v>1305</v>
      </c>
      <c r="C496" s="3" t="s">
        <v>1306</v>
      </c>
      <c r="D496" s="3" t="s">
        <v>135</v>
      </c>
      <c r="E496" s="10">
        <v>127</v>
      </c>
      <c r="F496" s="11" t="s">
        <v>1030</v>
      </c>
      <c r="G496" s="12" t="s">
        <v>1031</v>
      </c>
      <c r="H496" s="13">
        <v>76875</v>
      </c>
      <c r="I496" s="12">
        <v>0.185</v>
      </c>
      <c r="J496" s="12">
        <v>0.122807017543859</v>
      </c>
      <c r="K496" s="12">
        <v>8.7719298245614002E-2</v>
      </c>
      <c r="L496" s="12">
        <v>1.4999999999999999E-2</v>
      </c>
      <c r="M496" s="12">
        <v>0.42199999999999999</v>
      </c>
      <c r="N496" s="12">
        <v>-1.5503875968992199E-2</v>
      </c>
      <c r="O496" s="12">
        <v>0.494623655913978</v>
      </c>
      <c r="P496" s="12">
        <v>8.0645161290322495E-2</v>
      </c>
      <c r="Q496" s="12">
        <v>0.175438596491228</v>
      </c>
      <c r="R496" s="14">
        <v>0.72406181015452498</v>
      </c>
      <c r="S496" s="14">
        <v>0.854564755838641</v>
      </c>
      <c r="T496" s="14">
        <v>0.65923566878980799</v>
      </c>
      <c r="U496" s="14">
        <v>0.87261146496815201</v>
      </c>
      <c r="V496" s="14">
        <v>0.37553191489361698</v>
      </c>
      <c r="W496" s="14">
        <v>0.77707006369426701</v>
      </c>
      <c r="X496" s="14"/>
      <c r="Y496" s="14">
        <v>0.62845010615711205</v>
      </c>
      <c r="Z496" s="14">
        <v>0.41295116772823698</v>
      </c>
      <c r="AA496" s="14">
        <v>0.47346072186836502</v>
      </c>
      <c r="AB496" s="5">
        <v>0</v>
      </c>
      <c r="AC496" s="5">
        <v>2</v>
      </c>
      <c r="AD496" s="5">
        <v>1</v>
      </c>
      <c r="AE496" s="5">
        <v>2</v>
      </c>
      <c r="AF496" s="5">
        <v>1</v>
      </c>
      <c r="AG496" s="5">
        <v>2</v>
      </c>
      <c r="AH496" s="5">
        <v>1</v>
      </c>
      <c r="AI496" s="5">
        <v>1</v>
      </c>
      <c r="AJ496" s="5">
        <v>1</v>
      </c>
      <c r="AK496" s="5">
        <v>1</v>
      </c>
      <c r="AL496" s="5">
        <v>12</v>
      </c>
    </row>
    <row r="497" spans="1:38" x14ac:dyDescent="0.3">
      <c r="A497" s="3">
        <v>1978600</v>
      </c>
      <c r="B497" s="3" t="s">
        <v>2864</v>
      </c>
      <c r="C497" s="3" t="s">
        <v>2865</v>
      </c>
      <c r="D497" s="3" t="s">
        <v>886</v>
      </c>
      <c r="E497" s="10">
        <v>102</v>
      </c>
      <c r="F497" s="11" t="s">
        <v>202</v>
      </c>
      <c r="G497" s="12" t="s">
        <v>1106</v>
      </c>
      <c r="H497" s="13">
        <v>51786</v>
      </c>
      <c r="I497" s="12">
        <v>5.7000000000000002E-2</v>
      </c>
      <c r="J497" s="12">
        <v>7.4999999999999997E-2</v>
      </c>
      <c r="K497" s="12">
        <v>0.1</v>
      </c>
      <c r="L497" s="12">
        <v>0</v>
      </c>
      <c r="M497" s="12">
        <v>0.57699999999999996</v>
      </c>
      <c r="N497" s="12">
        <v>-0.17741935483870899</v>
      </c>
      <c r="O497" s="12">
        <v>0.52112676056338003</v>
      </c>
      <c r="P497" s="12">
        <v>9.0909090909090898E-2</v>
      </c>
      <c r="Q497" s="12">
        <v>0.22500000000000001</v>
      </c>
      <c r="R497" s="14">
        <v>0.153421633554083</v>
      </c>
      <c r="S497" s="14">
        <v>0.256900212314225</v>
      </c>
      <c r="T497" s="14">
        <v>0.39808917197452198</v>
      </c>
      <c r="U497" s="14">
        <v>0.904458598726114</v>
      </c>
      <c r="V497" s="14">
        <v>0</v>
      </c>
      <c r="W497" s="14">
        <v>0.96178343949044498</v>
      </c>
      <c r="X497" s="14"/>
      <c r="Y497" s="14">
        <v>0.69426751592356595</v>
      </c>
      <c r="Z497" s="14">
        <v>0.46921443736730301</v>
      </c>
      <c r="AA497" s="14">
        <v>0.71762208067940503</v>
      </c>
      <c r="AB497" s="5">
        <v>2</v>
      </c>
      <c r="AC497" s="5">
        <v>0</v>
      </c>
      <c r="AD497" s="5">
        <v>1</v>
      </c>
      <c r="AE497" s="5">
        <v>2</v>
      </c>
      <c r="AF497" s="5">
        <v>0</v>
      </c>
      <c r="AG497" s="5">
        <v>2</v>
      </c>
      <c r="AH497" s="5">
        <v>2</v>
      </c>
      <c r="AI497" s="5">
        <v>2</v>
      </c>
      <c r="AJ497" s="5">
        <v>1</v>
      </c>
      <c r="AK497" s="5">
        <v>2</v>
      </c>
      <c r="AL497" s="5">
        <v>14</v>
      </c>
    </row>
    <row r="498" spans="1:38" x14ac:dyDescent="0.3">
      <c r="A498" s="3">
        <v>1900595</v>
      </c>
      <c r="B498" s="3" t="s">
        <v>1032</v>
      </c>
      <c r="C498" s="3" t="s">
        <v>1033</v>
      </c>
      <c r="D498" s="3" t="s">
        <v>47</v>
      </c>
      <c r="E498" s="10">
        <v>874</v>
      </c>
      <c r="F498" s="11" t="s">
        <v>895</v>
      </c>
      <c r="G498" s="12" t="s">
        <v>1034</v>
      </c>
      <c r="H498" s="13">
        <v>54545</v>
      </c>
      <c r="I498" s="12">
        <v>0.13900000000000001</v>
      </c>
      <c r="J498" s="12">
        <v>0.18437500000000001</v>
      </c>
      <c r="K498" s="12">
        <v>8.1250000000000003E-2</v>
      </c>
      <c r="L498" s="12">
        <v>2.8999999999999901E-2</v>
      </c>
      <c r="M498" s="12">
        <v>0.436</v>
      </c>
      <c r="N498" s="12">
        <v>3.4319526627218898E-2</v>
      </c>
      <c r="O498" s="12">
        <v>0.459322033898305</v>
      </c>
      <c r="P498" s="12">
        <v>0.18393782383419599</v>
      </c>
      <c r="Q498" s="12">
        <v>0.12812499999999999</v>
      </c>
      <c r="R498" s="14">
        <v>0.20860927152317801</v>
      </c>
      <c r="S498" s="14">
        <v>0.72929936305732401</v>
      </c>
      <c r="T498" s="14">
        <v>0.88110403397027603</v>
      </c>
      <c r="U498" s="14">
        <v>0.84819532908704798</v>
      </c>
      <c r="V498" s="14">
        <v>0.58191489361702098</v>
      </c>
      <c r="W498" s="14">
        <v>0.81740976645435204</v>
      </c>
      <c r="X498" s="14"/>
      <c r="Y498" s="14">
        <v>0.50955414012738798</v>
      </c>
      <c r="Z498" s="14">
        <v>0.82484076433121001</v>
      </c>
      <c r="AA498" s="14">
        <v>0.23036093418258999</v>
      </c>
      <c r="AB498" s="5">
        <v>2</v>
      </c>
      <c r="AC498" s="5">
        <v>2</v>
      </c>
      <c r="AD498" s="5">
        <v>2</v>
      </c>
      <c r="AE498" s="5">
        <v>2</v>
      </c>
      <c r="AF498" s="5">
        <v>1</v>
      </c>
      <c r="AG498" s="5">
        <v>2</v>
      </c>
      <c r="AH498" s="5">
        <v>0</v>
      </c>
      <c r="AI498" s="5">
        <v>1</v>
      </c>
      <c r="AJ498" s="5">
        <v>2</v>
      </c>
      <c r="AK498" s="5">
        <v>0</v>
      </c>
      <c r="AL498" s="5">
        <v>14</v>
      </c>
    </row>
    <row r="499" spans="1:38" x14ac:dyDescent="0.3">
      <c r="A499" s="3">
        <v>1944355</v>
      </c>
      <c r="B499" s="3" t="s">
        <v>2110</v>
      </c>
      <c r="C499" s="3" t="s">
        <v>2111</v>
      </c>
      <c r="D499" s="3" t="s">
        <v>510</v>
      </c>
      <c r="E499" s="10">
        <v>249</v>
      </c>
      <c r="F499" s="11" t="s">
        <v>1344</v>
      </c>
      <c r="G499" s="12" t="s">
        <v>1345</v>
      </c>
      <c r="H499" s="13">
        <v>52500</v>
      </c>
      <c r="I499" s="12">
        <v>0.187</v>
      </c>
      <c r="J499" s="12">
        <v>0.196721311475409</v>
      </c>
      <c r="K499" s="12">
        <v>0.114754098360655</v>
      </c>
      <c r="L499" s="12">
        <v>0.113</v>
      </c>
      <c r="M499" s="12">
        <v>0.34599999999999997</v>
      </c>
      <c r="N499" s="12">
        <v>-0.13840830449826899</v>
      </c>
      <c r="O499" s="12">
        <v>0.58152173913043403</v>
      </c>
      <c r="P499" s="12">
        <v>8.9552238805970102E-2</v>
      </c>
      <c r="Q499" s="12">
        <v>0.15573770491803199</v>
      </c>
      <c r="R499" s="14">
        <v>0.16666666666666599</v>
      </c>
      <c r="S499" s="14">
        <v>0.86093418259023302</v>
      </c>
      <c r="T499" s="14">
        <v>0.89915074309978704</v>
      </c>
      <c r="U499" s="14">
        <v>0.92675159235668703</v>
      </c>
      <c r="V499" s="14">
        <v>0.95319148936170195</v>
      </c>
      <c r="W499" s="14">
        <v>0.47983014861995699</v>
      </c>
      <c r="X499" s="14"/>
      <c r="Y499" s="14">
        <v>0.84182590233545596</v>
      </c>
      <c r="Z499" s="14">
        <v>0.46496815286624199</v>
      </c>
      <c r="AA499" s="14">
        <v>0.36624203821655998</v>
      </c>
      <c r="AB499" s="5">
        <v>2</v>
      </c>
      <c r="AC499" s="5">
        <v>2</v>
      </c>
      <c r="AD499" s="5">
        <v>2</v>
      </c>
      <c r="AE499" s="5">
        <v>2</v>
      </c>
      <c r="AF499" s="5">
        <v>2</v>
      </c>
      <c r="AG499" s="5">
        <v>1</v>
      </c>
      <c r="AH499" s="5">
        <v>2</v>
      </c>
      <c r="AI499" s="5">
        <v>2</v>
      </c>
      <c r="AJ499" s="5">
        <v>1</v>
      </c>
      <c r="AK499" s="5">
        <v>1</v>
      </c>
      <c r="AL499" s="5">
        <v>17</v>
      </c>
    </row>
    <row r="500" spans="1:38" x14ac:dyDescent="0.3">
      <c r="A500" s="3">
        <v>1944400</v>
      </c>
      <c r="B500" s="3" t="s">
        <v>2100</v>
      </c>
      <c r="C500" s="3" t="s">
        <v>2101</v>
      </c>
      <c r="D500" s="3" t="s">
        <v>505</v>
      </c>
      <c r="E500" s="10">
        <v>10571</v>
      </c>
      <c r="F500" s="11" t="s">
        <v>721</v>
      </c>
      <c r="G500" s="12" t="s">
        <v>1043</v>
      </c>
      <c r="H500" s="13">
        <v>74701</v>
      </c>
      <c r="I500" s="12">
        <v>9.1999999999999998E-2</v>
      </c>
      <c r="J500" s="12">
        <v>0.109626900046061</v>
      </c>
      <c r="K500" s="12">
        <v>5.8728696453247298E-2</v>
      </c>
      <c r="L500" s="12">
        <v>2.79999999999999E-2</v>
      </c>
      <c r="M500" s="12">
        <v>0.29099999999999998</v>
      </c>
      <c r="N500" s="12">
        <v>7.58192550376552E-2</v>
      </c>
      <c r="O500" s="12">
        <v>0.433521923620933</v>
      </c>
      <c r="P500" s="12">
        <v>3.7677304964538999E-2</v>
      </c>
      <c r="Q500" s="12">
        <v>0.197144173192077</v>
      </c>
      <c r="R500" s="14">
        <v>0.68874172185430405</v>
      </c>
      <c r="S500" s="14">
        <v>0.483014861995753</v>
      </c>
      <c r="T500" s="14">
        <v>0.58917197452229297</v>
      </c>
      <c r="U500" s="14">
        <v>0.71974522292993603</v>
      </c>
      <c r="V500" s="14">
        <v>0.56595744680851001</v>
      </c>
      <c r="W500" s="14">
        <v>0.243099787685774</v>
      </c>
      <c r="X500" s="14"/>
      <c r="Y500" s="14">
        <v>0.42250530785562601</v>
      </c>
      <c r="Z500" s="14">
        <v>0.201698513800424</v>
      </c>
      <c r="AA500" s="14">
        <v>0.57643312101910804</v>
      </c>
      <c r="AB500" s="5">
        <v>0</v>
      </c>
      <c r="AC500" s="5">
        <v>1</v>
      </c>
      <c r="AD500" s="5">
        <v>1</v>
      </c>
      <c r="AE500" s="5">
        <v>2</v>
      </c>
      <c r="AF500" s="5">
        <v>1</v>
      </c>
      <c r="AG500" s="5">
        <v>0</v>
      </c>
      <c r="AH500" s="5">
        <v>0</v>
      </c>
      <c r="AI500" s="5">
        <v>1</v>
      </c>
      <c r="AJ500" s="5">
        <v>0</v>
      </c>
      <c r="AK500" s="5">
        <v>1</v>
      </c>
      <c r="AL500" s="5">
        <v>7</v>
      </c>
    </row>
    <row r="501" spans="1:38" x14ac:dyDescent="0.3">
      <c r="A501" s="3">
        <v>1983055</v>
      </c>
      <c r="B501" s="3" t="s">
        <v>2962</v>
      </c>
      <c r="C501" s="3" t="s">
        <v>2963</v>
      </c>
      <c r="D501" s="3" t="s">
        <v>934</v>
      </c>
      <c r="E501" s="10">
        <v>94</v>
      </c>
      <c r="F501" s="11" t="s">
        <v>466</v>
      </c>
      <c r="G501" s="12" t="s">
        <v>1594</v>
      </c>
      <c r="H501" s="13">
        <v>34773</v>
      </c>
      <c r="I501" s="12">
        <v>4.4999999999999998E-2</v>
      </c>
      <c r="J501" s="12">
        <v>4.54545454545454E-2</v>
      </c>
      <c r="K501" s="12">
        <v>9.0909090909090898E-2</v>
      </c>
      <c r="L501" s="12">
        <v>3.5000000000000003E-2</v>
      </c>
      <c r="M501" s="12">
        <v>0.26899999999999902</v>
      </c>
      <c r="N501" s="12">
        <v>6.8181818181818094E-2</v>
      </c>
      <c r="O501" s="12">
        <v>0.38571428571428501</v>
      </c>
      <c r="P501" s="12">
        <v>0.245283018867924</v>
      </c>
      <c r="Q501" s="12">
        <v>0.15909090909090901</v>
      </c>
      <c r="R501" s="14">
        <v>8.8300220750551807E-3</v>
      </c>
      <c r="S501" s="14">
        <v>0.18152866242038199</v>
      </c>
      <c r="T501" s="14">
        <v>0.210191082802547</v>
      </c>
      <c r="U501" s="14">
        <v>0.87898089171974503</v>
      </c>
      <c r="V501" s="14">
        <v>0.65</v>
      </c>
      <c r="W501" s="14">
        <v>0.161358811040339</v>
      </c>
      <c r="X501" s="14"/>
      <c r="Y501" s="14">
        <v>0.272823779193205</v>
      </c>
      <c r="Z501" s="14">
        <v>0.91188959660297197</v>
      </c>
      <c r="AA501" s="14">
        <v>0.39171974522292902</v>
      </c>
      <c r="AB501" s="5">
        <v>2</v>
      </c>
      <c r="AC501" s="5">
        <v>0</v>
      </c>
      <c r="AD501" s="5">
        <v>0</v>
      </c>
      <c r="AE501" s="5">
        <v>2</v>
      </c>
      <c r="AF501" s="5">
        <v>1</v>
      </c>
      <c r="AG501" s="5">
        <v>0</v>
      </c>
      <c r="AH501" s="5">
        <v>0</v>
      </c>
      <c r="AI501" s="5">
        <v>0</v>
      </c>
      <c r="AJ501" s="5">
        <v>2</v>
      </c>
      <c r="AK501" s="5">
        <v>1</v>
      </c>
      <c r="AL501" s="5">
        <v>8</v>
      </c>
    </row>
    <row r="502" spans="1:38" x14ac:dyDescent="0.3">
      <c r="A502" s="3">
        <v>1947595</v>
      </c>
      <c r="B502" s="3" t="s">
        <v>2180</v>
      </c>
      <c r="C502" s="3" t="s">
        <v>2181</v>
      </c>
      <c r="D502" s="3" t="s">
        <v>545</v>
      </c>
      <c r="E502" s="10">
        <v>380</v>
      </c>
      <c r="F502" s="11" t="s">
        <v>1221</v>
      </c>
      <c r="G502" s="12" t="s">
        <v>1222</v>
      </c>
      <c r="H502" s="13">
        <v>60682</v>
      </c>
      <c r="I502" s="12">
        <v>3.4000000000000002E-2</v>
      </c>
      <c r="J502" s="12">
        <v>5.6910569105690999E-2</v>
      </c>
      <c r="K502" s="12">
        <v>1.6260162601626001E-2</v>
      </c>
      <c r="L502" s="12">
        <v>2.3E-2</v>
      </c>
      <c r="M502" s="12">
        <v>0.318</v>
      </c>
      <c r="N502" s="12">
        <v>2.6385224274406301E-3</v>
      </c>
      <c r="O502" s="12">
        <v>0.63684210526315699</v>
      </c>
      <c r="P502" s="12">
        <v>1.9920318725099601E-2</v>
      </c>
      <c r="Q502" s="12">
        <v>0.276422764227642</v>
      </c>
      <c r="R502" s="14">
        <v>0.35320088300220698</v>
      </c>
      <c r="S502" s="14">
        <v>0.11889596602972299</v>
      </c>
      <c r="T502" s="14">
        <v>0.28768577494692099</v>
      </c>
      <c r="U502" s="14">
        <v>0.233545647558386</v>
      </c>
      <c r="V502" s="14">
        <v>0.49680851063829701</v>
      </c>
      <c r="W502" s="14">
        <v>0.34819532908704798</v>
      </c>
      <c r="X502" s="14"/>
      <c r="Y502" s="14">
        <v>0.93205944798301399</v>
      </c>
      <c r="Z502" s="14">
        <v>0.13588110403397</v>
      </c>
      <c r="AA502" s="14">
        <v>0.86518046709129504</v>
      </c>
      <c r="AB502" s="5">
        <v>1</v>
      </c>
      <c r="AC502" s="5">
        <v>0</v>
      </c>
      <c r="AD502" s="5">
        <v>0</v>
      </c>
      <c r="AE502" s="5">
        <v>0</v>
      </c>
      <c r="AF502" s="5">
        <v>1</v>
      </c>
      <c r="AG502" s="5">
        <v>1</v>
      </c>
      <c r="AH502" s="5">
        <v>0</v>
      </c>
      <c r="AI502" s="5">
        <v>2</v>
      </c>
      <c r="AJ502" s="5">
        <v>0</v>
      </c>
      <c r="AK502" s="5">
        <v>2</v>
      </c>
      <c r="AL502" s="5">
        <v>7</v>
      </c>
    </row>
    <row r="503" spans="1:38" x14ac:dyDescent="0.3">
      <c r="A503" s="3">
        <v>1977340</v>
      </c>
      <c r="B503" s="3" t="s">
        <v>2836</v>
      </c>
      <c r="C503" s="3" t="s">
        <v>2837</v>
      </c>
      <c r="D503" s="3" t="s">
        <v>872</v>
      </c>
      <c r="E503" s="10">
        <v>352</v>
      </c>
      <c r="F503" s="11" t="s">
        <v>167</v>
      </c>
      <c r="G503" s="12" t="s">
        <v>1125</v>
      </c>
      <c r="H503" s="13">
        <v>75000</v>
      </c>
      <c r="I503" s="12">
        <v>4.5999999999999999E-2</v>
      </c>
      <c r="J503" s="12">
        <v>5.6250000000000001E-2</v>
      </c>
      <c r="K503" s="12">
        <v>0</v>
      </c>
      <c r="L503" s="12">
        <v>5.0000000000000001E-3</v>
      </c>
      <c r="M503" s="12">
        <v>0.317</v>
      </c>
      <c r="N503" s="12">
        <v>-2.7624309392265099E-2</v>
      </c>
      <c r="O503" s="12">
        <v>0.46245059288537499</v>
      </c>
      <c r="P503" s="12">
        <v>1.84049079754601E-2</v>
      </c>
      <c r="Q503" s="12">
        <v>0.22500000000000001</v>
      </c>
      <c r="R503" s="14">
        <v>0.69205298013244998</v>
      </c>
      <c r="S503" s="14">
        <v>0.19002123142250499</v>
      </c>
      <c r="T503" s="14">
        <v>0.28025477707006302</v>
      </c>
      <c r="U503" s="14">
        <v>0</v>
      </c>
      <c r="V503" s="14">
        <v>0.23297872340425499</v>
      </c>
      <c r="W503" s="14">
        <v>0.34288747346072102</v>
      </c>
      <c r="X503" s="14"/>
      <c r="Y503" s="14">
        <v>0.51804670912951101</v>
      </c>
      <c r="Z503" s="14">
        <v>0.13375796178343899</v>
      </c>
      <c r="AA503" s="14">
        <v>0.71762208067940503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1</v>
      </c>
      <c r="AH503" s="5">
        <v>1</v>
      </c>
      <c r="AI503" s="5">
        <v>1</v>
      </c>
      <c r="AJ503" s="5">
        <v>0</v>
      </c>
      <c r="AK503" s="5">
        <v>2</v>
      </c>
      <c r="AL503" s="5">
        <v>5</v>
      </c>
    </row>
    <row r="504" spans="1:38" x14ac:dyDescent="0.3">
      <c r="A504" s="3">
        <v>1977835</v>
      </c>
      <c r="B504" s="3" t="s">
        <v>2848</v>
      </c>
      <c r="C504" s="3" t="s">
        <v>2849</v>
      </c>
      <c r="D504" s="3" t="s">
        <v>878</v>
      </c>
      <c r="E504" s="10">
        <v>45</v>
      </c>
      <c r="F504" s="11" t="s">
        <v>466</v>
      </c>
      <c r="G504" s="12" t="s">
        <v>1594</v>
      </c>
      <c r="H504" s="13">
        <v>39861</v>
      </c>
      <c r="I504" s="12">
        <v>0.127</v>
      </c>
      <c r="J504" s="12">
        <v>0</v>
      </c>
      <c r="K504" s="12">
        <v>0</v>
      </c>
      <c r="L504" s="12">
        <v>0.154</v>
      </c>
      <c r="M504" s="12">
        <v>0.50900000000000001</v>
      </c>
      <c r="N504" s="12">
        <v>-0.328358208955223</v>
      </c>
      <c r="O504" s="12">
        <v>0.52</v>
      </c>
      <c r="P504" s="12">
        <v>0</v>
      </c>
      <c r="Q504" s="12">
        <v>7.4074074074074001E-2</v>
      </c>
      <c r="R504" s="14">
        <v>2.4282560706401699E-2</v>
      </c>
      <c r="S504" s="14">
        <v>0.67091295116772798</v>
      </c>
      <c r="T504" s="14">
        <v>0</v>
      </c>
      <c r="U504" s="14">
        <v>0</v>
      </c>
      <c r="V504" s="14">
        <v>0.97765957446808505</v>
      </c>
      <c r="W504" s="14">
        <v>0.92250530785562601</v>
      </c>
      <c r="X504" s="14"/>
      <c r="Y504" s="14">
        <v>0.68895966029723898</v>
      </c>
      <c r="Z504" s="14">
        <v>0</v>
      </c>
      <c r="AA504" s="14">
        <v>7.74946921443736E-2</v>
      </c>
      <c r="AB504" s="5">
        <v>2</v>
      </c>
      <c r="AC504" s="5">
        <v>2</v>
      </c>
      <c r="AD504" s="5">
        <v>0</v>
      </c>
      <c r="AE504" s="5">
        <v>0</v>
      </c>
      <c r="AF504" s="5">
        <v>2</v>
      </c>
      <c r="AG504" s="5">
        <v>2</v>
      </c>
      <c r="AH504" s="5">
        <v>2</v>
      </c>
      <c r="AI504" s="5">
        <v>2</v>
      </c>
      <c r="AJ504" s="5">
        <v>0</v>
      </c>
      <c r="AK504" s="5">
        <v>0</v>
      </c>
      <c r="AL504" s="5">
        <v>12</v>
      </c>
    </row>
    <row r="505" spans="1:38" x14ac:dyDescent="0.3">
      <c r="A505" s="3">
        <v>1901000</v>
      </c>
      <c r="B505" s="3" t="s">
        <v>1055</v>
      </c>
      <c r="C505" s="3" t="s">
        <v>1056</v>
      </c>
      <c r="D505" s="3" t="s">
        <v>53</v>
      </c>
      <c r="E505" s="10">
        <v>675</v>
      </c>
      <c r="F505" s="11" t="s">
        <v>1057</v>
      </c>
      <c r="G505" s="12" t="s">
        <v>1058</v>
      </c>
      <c r="H505" s="13">
        <v>105357</v>
      </c>
      <c r="I505" s="12">
        <v>2.4E-2</v>
      </c>
      <c r="J505" s="12">
        <v>5.1282051282051197E-2</v>
      </c>
      <c r="K505" s="12">
        <v>4.4871794871794803E-2</v>
      </c>
      <c r="L505" s="12">
        <v>5.0000000000000001E-3</v>
      </c>
      <c r="M505" s="12">
        <v>0.3</v>
      </c>
      <c r="N505" s="12">
        <v>2.9717682020802298E-3</v>
      </c>
      <c r="O505" s="12">
        <v>0.36431226765799202</v>
      </c>
      <c r="P505" s="12">
        <v>6.3694267515923501E-3</v>
      </c>
      <c r="Q505" s="12">
        <v>9.2948717948717896E-2</v>
      </c>
      <c r="R505" s="14">
        <v>0.94922737306843197</v>
      </c>
      <c r="S505" s="14">
        <v>7.4309978768577395E-2</v>
      </c>
      <c r="T505" s="14">
        <v>0.243099787685774</v>
      </c>
      <c r="U505" s="14">
        <v>0.595541401273885</v>
      </c>
      <c r="V505" s="14">
        <v>0.23297872340425499</v>
      </c>
      <c r="W505" s="14">
        <v>0.27919320594479802</v>
      </c>
      <c r="X505" s="14"/>
      <c r="Y505" s="14">
        <v>0.21231422505307801</v>
      </c>
      <c r="Z505" s="14">
        <v>0.109341825902335</v>
      </c>
      <c r="AA505" s="14">
        <v>0.112526539278131</v>
      </c>
      <c r="AB505" s="5">
        <v>0</v>
      </c>
      <c r="AC505" s="5">
        <v>0</v>
      </c>
      <c r="AD505" s="5">
        <v>0</v>
      </c>
      <c r="AE505" s="5">
        <v>1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1</v>
      </c>
    </row>
    <row r="506" spans="1:38" x14ac:dyDescent="0.3">
      <c r="A506" s="3">
        <v>1955785</v>
      </c>
      <c r="B506" s="3" t="s">
        <v>2370</v>
      </c>
      <c r="C506" s="3" t="s">
        <v>2371</v>
      </c>
      <c r="D506" s="3" t="s">
        <v>639</v>
      </c>
      <c r="E506" s="10">
        <v>432</v>
      </c>
      <c r="F506" s="11" t="s">
        <v>1904</v>
      </c>
      <c r="G506" s="12" t="s">
        <v>1905</v>
      </c>
      <c r="H506" s="13">
        <v>61953</v>
      </c>
      <c r="I506" s="12">
        <v>3.5000000000000003E-2</v>
      </c>
      <c r="J506" s="12">
        <v>4.7619047619047603E-2</v>
      </c>
      <c r="K506" s="12">
        <v>5.9523809523809503E-3</v>
      </c>
      <c r="L506" s="12">
        <v>0</v>
      </c>
      <c r="M506" s="12">
        <v>0.29099999999999998</v>
      </c>
      <c r="N506" s="12">
        <v>-0.17241379310344801</v>
      </c>
      <c r="O506" s="12">
        <v>0.51754385964912197</v>
      </c>
      <c r="P506" s="12">
        <v>0.18378378378378299</v>
      </c>
      <c r="Q506" s="12">
        <v>0.119047619047619</v>
      </c>
      <c r="R506" s="14">
        <v>0.39072847682119199</v>
      </c>
      <c r="S506" s="14">
        <v>0.12738853503184699</v>
      </c>
      <c r="T506" s="14">
        <v>0.22186836518046699</v>
      </c>
      <c r="U506" s="14">
        <v>0.14225053078556199</v>
      </c>
      <c r="V506" s="14">
        <v>0</v>
      </c>
      <c r="W506" s="14">
        <v>0.243099787685774</v>
      </c>
      <c r="X506" s="14"/>
      <c r="Y506" s="14">
        <v>0.68046709129511596</v>
      </c>
      <c r="Z506" s="14">
        <v>0.822717622080679</v>
      </c>
      <c r="AA506" s="14">
        <v>0.192144373673036</v>
      </c>
      <c r="AB506" s="5">
        <v>1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2</v>
      </c>
      <c r="AI506" s="5">
        <v>2</v>
      </c>
      <c r="AJ506" s="5">
        <v>2</v>
      </c>
      <c r="AK506" s="5">
        <v>0</v>
      </c>
      <c r="AL506" s="5">
        <v>7</v>
      </c>
    </row>
    <row r="507" spans="1:38" x14ac:dyDescent="0.3">
      <c r="A507" s="3">
        <v>1929055</v>
      </c>
      <c r="B507" s="3" t="s">
        <v>1780</v>
      </c>
      <c r="C507" s="3" t="s">
        <v>1781</v>
      </c>
      <c r="D507" s="3" t="s">
        <v>346</v>
      </c>
      <c r="E507" s="10">
        <v>222</v>
      </c>
      <c r="F507" s="11" t="s">
        <v>1493</v>
      </c>
      <c r="G507" s="12" t="s">
        <v>1494</v>
      </c>
      <c r="H507" s="13">
        <v>85625</v>
      </c>
      <c r="I507" s="12">
        <v>0.32500000000000001</v>
      </c>
      <c r="J507" s="12">
        <v>0.146666666666666</v>
      </c>
      <c r="K507" s="12">
        <v>0.08</v>
      </c>
      <c r="L507" s="12">
        <v>6.0000000000000001E-3</v>
      </c>
      <c r="M507" s="12">
        <v>0.192</v>
      </c>
      <c r="N507" s="12">
        <v>-9.0163934426229497E-2</v>
      </c>
      <c r="O507" s="12">
        <v>0.33750000000000002</v>
      </c>
      <c r="P507" s="12">
        <v>0</v>
      </c>
      <c r="Q507" s="12">
        <v>0.133333333333333</v>
      </c>
      <c r="R507" s="14">
        <v>0.84105960264900603</v>
      </c>
      <c r="S507" s="14">
        <v>0.98089171974522205</v>
      </c>
      <c r="T507" s="14">
        <v>0.76857749469214398</v>
      </c>
      <c r="U507" s="14">
        <v>0.84076433121019101</v>
      </c>
      <c r="V507" s="14">
        <v>0.244680851063829</v>
      </c>
      <c r="W507" s="14">
        <v>2.2292993630573198E-2</v>
      </c>
      <c r="X507" s="14"/>
      <c r="Y507" s="14">
        <v>0.15817409766454299</v>
      </c>
      <c r="Z507" s="14">
        <v>0</v>
      </c>
      <c r="AA507" s="14">
        <v>0.25159235668789798</v>
      </c>
      <c r="AB507" s="5">
        <v>0</v>
      </c>
      <c r="AC507" s="5">
        <v>2</v>
      </c>
      <c r="AD507" s="5">
        <v>2</v>
      </c>
      <c r="AE507" s="5">
        <v>2</v>
      </c>
      <c r="AF507" s="5">
        <v>0</v>
      </c>
      <c r="AG507" s="5">
        <v>0</v>
      </c>
      <c r="AH507" s="5">
        <v>2</v>
      </c>
      <c r="AI507" s="5">
        <v>0</v>
      </c>
      <c r="AJ507" s="5">
        <v>0</v>
      </c>
      <c r="AK507" s="5">
        <v>0</v>
      </c>
      <c r="AL507" s="5">
        <v>8</v>
      </c>
    </row>
    <row r="508" spans="1:38" x14ac:dyDescent="0.3">
      <c r="A508" s="3">
        <v>1913575</v>
      </c>
      <c r="B508" s="3" t="s">
        <v>1443</v>
      </c>
      <c r="C508" s="3" t="s">
        <v>1444</v>
      </c>
      <c r="D508" s="3" t="s">
        <v>193</v>
      </c>
      <c r="E508" s="10">
        <v>5369</v>
      </c>
      <c r="F508" s="11" t="s">
        <v>1283</v>
      </c>
      <c r="G508" s="12" t="s">
        <v>1284</v>
      </c>
      <c r="H508" s="13">
        <v>46348</v>
      </c>
      <c r="I508" s="12">
        <v>0.121</v>
      </c>
      <c r="J508" s="12">
        <v>0.116164112703905</v>
      </c>
      <c r="K508" s="12">
        <v>7.2664359861591699E-2</v>
      </c>
      <c r="L508" s="12">
        <v>6.5000000000000002E-2</v>
      </c>
      <c r="M508" s="12">
        <v>0.55500000000000005</v>
      </c>
      <c r="N508" s="12">
        <v>-3.6432160804020099E-2</v>
      </c>
      <c r="O508" s="12">
        <v>0.535286624203821</v>
      </c>
      <c r="P508" s="12">
        <v>0.126797385620915</v>
      </c>
      <c r="Q508" s="12">
        <v>0.25358378645575802</v>
      </c>
      <c r="R508" s="14">
        <v>6.9536423841059597E-2</v>
      </c>
      <c r="S508" s="14">
        <v>0.63906581740976598</v>
      </c>
      <c r="T508" s="14">
        <v>0.62101910828025397</v>
      </c>
      <c r="U508" s="14">
        <v>0.81634819532908698</v>
      </c>
      <c r="V508" s="14">
        <v>0.87127659574467997</v>
      </c>
      <c r="W508" s="14">
        <v>0.952229299363057</v>
      </c>
      <c r="X508" s="14"/>
      <c r="Y508" s="14">
        <v>0.740976645435244</v>
      </c>
      <c r="Z508" s="14">
        <v>0.64118895966029699</v>
      </c>
      <c r="AA508" s="14">
        <v>0.81316348195329002</v>
      </c>
      <c r="AB508" s="5">
        <v>2</v>
      </c>
      <c r="AC508" s="5">
        <v>1</v>
      </c>
      <c r="AD508" s="5">
        <v>1</v>
      </c>
      <c r="AE508" s="5">
        <v>2</v>
      </c>
      <c r="AF508" s="5">
        <v>2</v>
      </c>
      <c r="AG508" s="5">
        <v>2</v>
      </c>
      <c r="AH508" s="5">
        <v>1</v>
      </c>
      <c r="AI508" s="5">
        <v>2</v>
      </c>
      <c r="AJ508" s="5">
        <v>1</v>
      </c>
      <c r="AK508" s="5">
        <v>2</v>
      </c>
      <c r="AL508" s="5">
        <v>16</v>
      </c>
    </row>
    <row r="509" spans="1:38" x14ac:dyDescent="0.3">
      <c r="A509" s="3">
        <v>1973875</v>
      </c>
      <c r="B509" s="3" t="s">
        <v>2748</v>
      </c>
      <c r="C509" s="3" t="s">
        <v>2749</v>
      </c>
      <c r="D509" s="3" t="s">
        <v>828</v>
      </c>
      <c r="E509" s="10">
        <v>3018</v>
      </c>
      <c r="F509" s="11" t="s">
        <v>1513</v>
      </c>
      <c r="G509" s="12" t="s">
        <v>1514</v>
      </c>
      <c r="H509" s="13">
        <v>113295</v>
      </c>
      <c r="I509" s="12">
        <v>3.2000000000000001E-2</v>
      </c>
      <c r="J509" s="12">
        <v>5.0699300699300599E-2</v>
      </c>
      <c r="K509" s="12">
        <v>1.8356643356643301E-2</v>
      </c>
      <c r="L509" s="12">
        <v>8.9999999999999993E-3</v>
      </c>
      <c r="M509" s="12">
        <v>0.26100000000000001</v>
      </c>
      <c r="N509" s="12">
        <v>0.48159057437407898</v>
      </c>
      <c r="O509" s="12">
        <v>0.23177476118652501</v>
      </c>
      <c r="P509" s="12">
        <v>5.5973266499582203E-2</v>
      </c>
      <c r="Q509" s="12">
        <v>0.215034965034965</v>
      </c>
      <c r="R509" s="14">
        <v>0.97461368653421598</v>
      </c>
      <c r="S509" s="14">
        <v>0.111464968152866</v>
      </c>
      <c r="T509" s="14">
        <v>0.240976645435244</v>
      </c>
      <c r="U509" s="14">
        <v>0.259023354564755</v>
      </c>
      <c r="V509" s="14">
        <v>0.28829787234042498</v>
      </c>
      <c r="W509" s="14">
        <v>0.136942675159235</v>
      </c>
      <c r="X509" s="14"/>
      <c r="Y509" s="14">
        <v>4.7770700636942602E-2</v>
      </c>
      <c r="Z509" s="14">
        <v>0.28556263269638998</v>
      </c>
      <c r="AA509" s="14">
        <v>0.67515923566878899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2</v>
      </c>
      <c r="AL509" s="5">
        <v>2</v>
      </c>
    </row>
    <row r="510" spans="1:38" x14ac:dyDescent="0.3">
      <c r="A510" s="3">
        <v>1901990</v>
      </c>
      <c r="B510" s="3" t="s">
        <v>1100</v>
      </c>
      <c r="C510" s="3" t="s">
        <v>1101</v>
      </c>
      <c r="D510" s="3" t="s">
        <v>66</v>
      </c>
      <c r="E510" s="10">
        <v>5450</v>
      </c>
      <c r="F510" s="11" t="s">
        <v>1102</v>
      </c>
      <c r="G510" s="12" t="s">
        <v>1103</v>
      </c>
      <c r="H510" s="13">
        <v>60650</v>
      </c>
      <c r="I510" s="12">
        <v>0.185</v>
      </c>
      <c r="J510" s="12">
        <v>0.15</v>
      </c>
      <c r="K510" s="12">
        <v>6.0204081632652999E-2</v>
      </c>
      <c r="L510" s="12">
        <v>5.1999999999999998E-2</v>
      </c>
      <c r="M510" s="12">
        <v>0.53400000000000003</v>
      </c>
      <c r="N510" s="12">
        <v>-1.50009036688957E-2</v>
      </c>
      <c r="O510" s="12">
        <v>0.51940584571154702</v>
      </c>
      <c r="P510" s="12">
        <v>8.8973024136299095E-2</v>
      </c>
      <c r="Q510" s="12">
        <v>0.29438775510204002</v>
      </c>
      <c r="R510" s="14">
        <v>0.35209713024282502</v>
      </c>
      <c r="S510" s="14">
        <v>0.854564755838641</v>
      </c>
      <c r="T510" s="14">
        <v>0.78025477707006297</v>
      </c>
      <c r="U510" s="14">
        <v>0.73354564755838603</v>
      </c>
      <c r="V510" s="14">
        <v>0.80212765957446797</v>
      </c>
      <c r="W510" s="14">
        <v>0.94267515923566803</v>
      </c>
      <c r="X510" s="14"/>
      <c r="Y510" s="14">
        <v>0.68683651804670898</v>
      </c>
      <c r="Z510" s="14">
        <v>0.45966029723991497</v>
      </c>
      <c r="AA510" s="14">
        <v>0.91082802547770703</v>
      </c>
      <c r="AB510" s="5">
        <v>1</v>
      </c>
      <c r="AC510" s="5">
        <v>2</v>
      </c>
      <c r="AD510" s="5">
        <v>2</v>
      </c>
      <c r="AE510" s="5">
        <v>2</v>
      </c>
      <c r="AF510" s="5">
        <v>2</v>
      </c>
      <c r="AG510" s="5">
        <v>2</v>
      </c>
      <c r="AH510" s="5">
        <v>1</v>
      </c>
      <c r="AI510" s="5">
        <v>2</v>
      </c>
      <c r="AJ510" s="5">
        <v>1</v>
      </c>
      <c r="AK510" s="5">
        <v>2</v>
      </c>
      <c r="AL510" s="5">
        <v>17</v>
      </c>
    </row>
    <row r="511" spans="1:38" x14ac:dyDescent="0.3">
      <c r="A511" s="3">
        <v>1907390</v>
      </c>
      <c r="B511" s="3" t="s">
        <v>1301</v>
      </c>
      <c r="C511" s="3" t="s">
        <v>1302</v>
      </c>
      <c r="D511" s="3" t="s">
        <v>133</v>
      </c>
      <c r="E511" s="10">
        <v>7365</v>
      </c>
      <c r="F511" s="11" t="s">
        <v>1070</v>
      </c>
      <c r="G511" s="12" t="s">
        <v>1071</v>
      </c>
      <c r="H511" s="13">
        <v>135674</v>
      </c>
      <c r="I511" s="12">
        <v>6.2E-2</v>
      </c>
      <c r="J511" s="12">
        <v>1.2872628726287199E-2</v>
      </c>
      <c r="K511" s="12">
        <v>2.2018970189701802E-2</v>
      </c>
      <c r="L511" s="12">
        <v>8.9999999999999993E-3</v>
      </c>
      <c r="M511" s="12">
        <v>0.193</v>
      </c>
      <c r="N511" s="12">
        <v>0.90803108808290101</v>
      </c>
      <c r="O511" s="12">
        <v>0.21244155316121099</v>
      </c>
      <c r="P511" s="12">
        <v>2.02456023896448E-2</v>
      </c>
      <c r="Q511" s="12">
        <v>0.206978319783197</v>
      </c>
      <c r="R511" s="14">
        <v>0.99779249448123597</v>
      </c>
      <c r="S511" s="14">
        <v>0.28343949044585898</v>
      </c>
      <c r="T511" s="14">
        <v>7.5371549893842801E-2</v>
      </c>
      <c r="U511" s="14">
        <v>0.30997876857749401</v>
      </c>
      <c r="V511" s="14">
        <v>0.28829787234042498</v>
      </c>
      <c r="W511" s="14">
        <v>2.4416135881104001E-2</v>
      </c>
      <c r="X511" s="14"/>
      <c r="Y511" s="14">
        <v>3.29087048832271E-2</v>
      </c>
      <c r="Z511" s="14">
        <v>0.138004246284501</v>
      </c>
      <c r="AA511" s="14">
        <v>0.63163481953290801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1</v>
      </c>
      <c r="AL511" s="5">
        <v>1</v>
      </c>
    </row>
    <row r="512" spans="1:38" x14ac:dyDescent="0.3">
      <c r="A512" s="3">
        <v>1963525</v>
      </c>
      <c r="B512" s="3" t="s">
        <v>2524</v>
      </c>
      <c r="C512" s="3" t="s">
        <v>2525</v>
      </c>
      <c r="D512" s="3" t="s">
        <v>716</v>
      </c>
      <c r="E512" s="10">
        <v>10147</v>
      </c>
      <c r="F512" s="11" t="s">
        <v>1070</v>
      </c>
      <c r="G512" s="12" t="s">
        <v>1071</v>
      </c>
      <c r="H512" s="13">
        <v>90508</v>
      </c>
      <c r="I512" s="12">
        <v>8.8999999999999996E-2</v>
      </c>
      <c r="J512" s="12">
        <v>5.8715173842965603E-2</v>
      </c>
      <c r="K512" s="12">
        <v>3.08542482155192E-2</v>
      </c>
      <c r="L512" s="12">
        <v>8.1999999999999906E-2</v>
      </c>
      <c r="M512" s="12">
        <v>0.32700000000000001</v>
      </c>
      <c r="N512" s="12">
        <v>0.15503699487763201</v>
      </c>
      <c r="O512" s="12">
        <v>0.29282655246252598</v>
      </c>
      <c r="P512" s="12">
        <v>6.4704609391906504E-2</v>
      </c>
      <c r="Q512" s="12">
        <v>0.28206309002993302</v>
      </c>
      <c r="R512" s="14">
        <v>0.88079470198675403</v>
      </c>
      <c r="S512" s="14">
        <v>0.46284501061571098</v>
      </c>
      <c r="T512" s="14">
        <v>0.30042462845010598</v>
      </c>
      <c r="U512" s="14">
        <v>0.41295116772823698</v>
      </c>
      <c r="V512" s="14">
        <v>0.91170212765957404</v>
      </c>
      <c r="W512" s="14">
        <v>0.38322717622080599</v>
      </c>
      <c r="X512" s="14"/>
      <c r="Y512" s="14">
        <v>9.3418259023354502E-2</v>
      </c>
      <c r="Z512" s="14">
        <v>0.34076433121019101</v>
      </c>
      <c r="AA512" s="14">
        <v>0.87898089171974503</v>
      </c>
      <c r="AB512" s="5">
        <v>0</v>
      </c>
      <c r="AC512" s="5">
        <v>1</v>
      </c>
      <c r="AD512" s="5">
        <v>0</v>
      </c>
      <c r="AE512" s="5">
        <v>1</v>
      </c>
      <c r="AF512" s="5">
        <v>2</v>
      </c>
      <c r="AG512" s="5">
        <v>1</v>
      </c>
      <c r="AH512" s="5">
        <v>0</v>
      </c>
      <c r="AI512" s="5">
        <v>0</v>
      </c>
      <c r="AJ512" s="5">
        <v>1</v>
      </c>
      <c r="AK512" s="5">
        <v>2</v>
      </c>
      <c r="AL512" s="5">
        <v>8</v>
      </c>
    </row>
    <row r="513" spans="1:38" x14ac:dyDescent="0.3">
      <c r="A513" s="3">
        <v>1943680</v>
      </c>
      <c r="B513" s="3" t="s">
        <v>2088</v>
      </c>
      <c r="C513" s="3" t="s">
        <v>2089</v>
      </c>
      <c r="D513" s="3" t="s">
        <v>499</v>
      </c>
      <c r="E513" s="10">
        <v>220</v>
      </c>
      <c r="F513" s="11" t="s">
        <v>1053</v>
      </c>
      <c r="G513" s="12" t="s">
        <v>1054</v>
      </c>
      <c r="H513" s="13">
        <v>61250</v>
      </c>
      <c r="I513" s="12">
        <v>8.3000000000000004E-2</v>
      </c>
      <c r="J513" s="12">
        <v>5.6737588652482199E-2</v>
      </c>
      <c r="K513" s="12">
        <v>9.9290780141843907E-2</v>
      </c>
      <c r="L513" s="12">
        <v>2.8999999999999901E-2</v>
      </c>
      <c r="M513" s="12">
        <v>0.42599999999999999</v>
      </c>
      <c r="N513" s="12">
        <v>-7.9497907949790794E-2</v>
      </c>
      <c r="O513" s="12">
        <v>0.54148471615720495</v>
      </c>
      <c r="P513" s="12">
        <v>0.12962962962962901</v>
      </c>
      <c r="Q513" s="12">
        <v>0.24113475177304899</v>
      </c>
      <c r="R513" s="14">
        <v>0.36865342163355402</v>
      </c>
      <c r="S513" s="14">
        <v>0.42781316348195297</v>
      </c>
      <c r="T513" s="14">
        <v>0.28450106157112498</v>
      </c>
      <c r="U513" s="14">
        <v>0.90339702760084895</v>
      </c>
      <c r="V513" s="14">
        <v>0.58191489361702098</v>
      </c>
      <c r="W513" s="14">
        <v>0.78131634819532902</v>
      </c>
      <c r="X513" s="14"/>
      <c r="Y513" s="14">
        <v>0.75159235668789803</v>
      </c>
      <c r="Z513" s="14">
        <v>0.65605095541401204</v>
      </c>
      <c r="AA513" s="14">
        <v>0.77707006369426701</v>
      </c>
      <c r="AB513" s="5">
        <v>1</v>
      </c>
      <c r="AC513" s="5">
        <v>1</v>
      </c>
      <c r="AD513" s="5">
        <v>0</v>
      </c>
      <c r="AE513" s="5">
        <v>2</v>
      </c>
      <c r="AF513" s="5">
        <v>1</v>
      </c>
      <c r="AG513" s="5">
        <v>2</v>
      </c>
      <c r="AH513" s="5">
        <v>2</v>
      </c>
      <c r="AI513" s="5">
        <v>2</v>
      </c>
      <c r="AJ513" s="5">
        <v>1</v>
      </c>
      <c r="AK513" s="5">
        <v>2</v>
      </c>
      <c r="AL513" s="5">
        <v>14</v>
      </c>
    </row>
    <row r="514" spans="1:38" x14ac:dyDescent="0.3">
      <c r="A514" s="3">
        <v>1956100</v>
      </c>
      <c r="B514" s="3" t="s">
        <v>2372</v>
      </c>
      <c r="C514" s="3" t="s">
        <v>2373</v>
      </c>
      <c r="D514" s="3" t="s">
        <v>640</v>
      </c>
      <c r="E514" s="10">
        <v>3494</v>
      </c>
      <c r="F514" s="11" t="s">
        <v>1084</v>
      </c>
      <c r="G514" s="12" t="s">
        <v>1085</v>
      </c>
      <c r="H514" s="13">
        <v>62870</v>
      </c>
      <c r="I514" s="12">
        <v>0.17299999999999999</v>
      </c>
      <c r="J514" s="12">
        <v>9.4233473980309401E-2</v>
      </c>
      <c r="K514" s="12">
        <v>4.2897327707454198E-2</v>
      </c>
      <c r="L514" s="12">
        <v>2.79999999999999E-2</v>
      </c>
      <c r="M514" s="12">
        <v>0.375</v>
      </c>
      <c r="N514" s="12">
        <v>-2.1562587510501201E-2</v>
      </c>
      <c r="O514" s="12">
        <v>0.42011019283746498</v>
      </c>
      <c r="P514" s="12">
        <v>0.16204819277108401</v>
      </c>
      <c r="Q514" s="12">
        <v>0.19690576652601899</v>
      </c>
      <c r="R514" s="14">
        <v>0.41059602649006599</v>
      </c>
      <c r="S514" s="14">
        <v>0.83439490445859799</v>
      </c>
      <c r="T514" s="14">
        <v>0.51061571125265304</v>
      </c>
      <c r="U514" s="14">
        <v>0.57430997876857703</v>
      </c>
      <c r="V514" s="14">
        <v>0.56595744680851001</v>
      </c>
      <c r="W514" s="14">
        <v>0.61571125265392701</v>
      </c>
      <c r="X514" s="14"/>
      <c r="Y514" s="14">
        <v>0.37261146496815201</v>
      </c>
      <c r="Z514" s="14">
        <v>0.76751592356687903</v>
      </c>
      <c r="AA514" s="14">
        <v>0.57430997876857703</v>
      </c>
      <c r="AB514" s="5">
        <v>1</v>
      </c>
      <c r="AC514" s="5">
        <v>2</v>
      </c>
      <c r="AD514" s="5">
        <v>1</v>
      </c>
      <c r="AE514" s="5">
        <v>1</v>
      </c>
      <c r="AF514" s="5">
        <v>1</v>
      </c>
      <c r="AG514" s="5">
        <v>1</v>
      </c>
      <c r="AH514" s="5">
        <v>1</v>
      </c>
      <c r="AI514" s="5">
        <v>1</v>
      </c>
      <c r="AJ514" s="5">
        <v>2</v>
      </c>
      <c r="AK514" s="5">
        <v>1</v>
      </c>
      <c r="AL514" s="5">
        <v>12</v>
      </c>
    </row>
    <row r="515" spans="1:38" x14ac:dyDescent="0.3">
      <c r="A515" s="3">
        <v>1903655</v>
      </c>
      <c r="B515" s="3" t="s">
        <v>1173</v>
      </c>
      <c r="C515" s="3" t="s">
        <v>1174</v>
      </c>
      <c r="D515" s="3" t="s">
        <v>89</v>
      </c>
      <c r="E515" s="10">
        <v>2053</v>
      </c>
      <c r="F515" s="11" t="s">
        <v>89</v>
      </c>
      <c r="G515" s="12" t="s">
        <v>1175</v>
      </c>
      <c r="H515" s="13">
        <v>39816</v>
      </c>
      <c r="I515" s="12">
        <v>0.14399999999999999</v>
      </c>
      <c r="J515" s="12">
        <v>0.117810760667903</v>
      </c>
      <c r="K515" s="12">
        <v>6.5862708719851504E-2</v>
      </c>
      <c r="L515" s="12">
        <v>2.4E-2</v>
      </c>
      <c r="M515" s="12">
        <v>0.434</v>
      </c>
      <c r="N515" s="12">
        <v>-5.6525735294117599E-2</v>
      </c>
      <c r="O515" s="12">
        <v>0.55653351387948502</v>
      </c>
      <c r="P515" s="12">
        <v>3.5454545454545398E-2</v>
      </c>
      <c r="Q515" s="12">
        <v>0.26437847866419201</v>
      </c>
      <c r="R515" s="14">
        <v>2.3178807947019799E-2</v>
      </c>
      <c r="S515" s="14">
        <v>0.75265392781316298</v>
      </c>
      <c r="T515" s="14">
        <v>0.63057324840764295</v>
      </c>
      <c r="U515" s="14">
        <v>0.78131634819532902</v>
      </c>
      <c r="V515" s="14">
        <v>0.50957446808510598</v>
      </c>
      <c r="W515" s="14">
        <v>0.80785562632696395</v>
      </c>
      <c r="X515" s="14"/>
      <c r="Y515" s="14">
        <v>0.79299363057324801</v>
      </c>
      <c r="Z515" s="14">
        <v>0.18789808917197401</v>
      </c>
      <c r="AA515" s="14">
        <v>0.83757961783439405</v>
      </c>
      <c r="AB515" s="5">
        <v>2</v>
      </c>
      <c r="AC515" s="5">
        <v>2</v>
      </c>
      <c r="AD515" s="5">
        <v>1</v>
      </c>
      <c r="AE515" s="5">
        <v>2</v>
      </c>
      <c r="AF515" s="5">
        <v>1</v>
      </c>
      <c r="AG515" s="5">
        <v>2</v>
      </c>
      <c r="AH515" s="5">
        <v>1</v>
      </c>
      <c r="AI515" s="5">
        <v>2</v>
      </c>
      <c r="AJ515" s="5">
        <v>0</v>
      </c>
      <c r="AK515" s="5">
        <v>2</v>
      </c>
      <c r="AL515" s="5">
        <v>15</v>
      </c>
    </row>
    <row r="516" spans="1:38" x14ac:dyDescent="0.3">
      <c r="A516" s="3">
        <v>1944220</v>
      </c>
      <c r="B516" s="3" t="s">
        <v>2098</v>
      </c>
      <c r="C516" s="3" t="s">
        <v>2099</v>
      </c>
      <c r="D516" s="3" t="s">
        <v>504</v>
      </c>
      <c r="E516" s="10">
        <v>905</v>
      </c>
      <c r="F516" s="11" t="s">
        <v>1053</v>
      </c>
      <c r="G516" s="12" t="s">
        <v>1054</v>
      </c>
      <c r="H516" s="13">
        <v>76250</v>
      </c>
      <c r="I516" s="12">
        <v>5.5999999999999897E-2</v>
      </c>
      <c r="J516" s="12">
        <v>5.6213017751479202E-2</v>
      </c>
      <c r="K516" s="12">
        <v>1.7751479289940801E-2</v>
      </c>
      <c r="L516" s="12">
        <v>3.3000000000000002E-2</v>
      </c>
      <c r="M516" s="12">
        <v>0.376</v>
      </c>
      <c r="N516" s="12">
        <v>-3.5181236673773902E-2</v>
      </c>
      <c r="O516" s="12">
        <v>0.429133858267716</v>
      </c>
      <c r="P516" s="12">
        <v>0.11979166666666601</v>
      </c>
      <c r="Q516" s="12">
        <v>0.201183431952662</v>
      </c>
      <c r="R516" s="14">
        <v>0.70971302428256</v>
      </c>
      <c r="S516" s="14">
        <v>0.25053078556263197</v>
      </c>
      <c r="T516" s="14">
        <v>0.27919320594479802</v>
      </c>
      <c r="U516" s="14">
        <v>0.25053078556263197</v>
      </c>
      <c r="V516" s="14">
        <v>0.626595744680851</v>
      </c>
      <c r="W516" s="14">
        <v>0.62101910828025397</v>
      </c>
      <c r="X516" s="14"/>
      <c r="Y516" s="14">
        <v>0.40021231422505299</v>
      </c>
      <c r="Z516" s="14">
        <v>0.61464968152866195</v>
      </c>
      <c r="AA516" s="14">
        <v>0.597664543524416</v>
      </c>
      <c r="AB516" s="5">
        <v>0</v>
      </c>
      <c r="AC516" s="5">
        <v>0</v>
      </c>
      <c r="AD516" s="5">
        <v>0</v>
      </c>
      <c r="AE516" s="5">
        <v>0</v>
      </c>
      <c r="AF516" s="5">
        <v>1</v>
      </c>
      <c r="AG516" s="5">
        <v>1</v>
      </c>
      <c r="AH516" s="5">
        <v>1</v>
      </c>
      <c r="AI516" s="5">
        <v>1</v>
      </c>
      <c r="AJ516" s="5">
        <v>1</v>
      </c>
      <c r="AK516" s="5">
        <v>1</v>
      </c>
      <c r="AL516" s="5">
        <v>6</v>
      </c>
    </row>
    <row r="517" spans="1:38" x14ac:dyDescent="0.3">
      <c r="A517" s="3">
        <v>1930540</v>
      </c>
      <c r="B517" s="3" t="s">
        <v>1806</v>
      </c>
      <c r="C517" s="3" t="s">
        <v>1807</v>
      </c>
      <c r="D517" s="3" t="s">
        <v>359</v>
      </c>
      <c r="E517" s="10">
        <v>63</v>
      </c>
      <c r="F517" s="11" t="s">
        <v>466</v>
      </c>
      <c r="G517" s="12" t="s">
        <v>1594</v>
      </c>
      <c r="H517" s="13">
        <v>53500</v>
      </c>
      <c r="I517" s="12">
        <v>8.7999999999999995E-2</v>
      </c>
      <c r="J517" s="12">
        <v>0</v>
      </c>
      <c r="K517" s="12">
        <v>0</v>
      </c>
      <c r="L517" s="12">
        <v>0.29299999999999998</v>
      </c>
      <c r="M517" s="12">
        <v>0.30499999999999999</v>
      </c>
      <c r="N517" s="12">
        <v>3.2786885245901599E-2</v>
      </c>
      <c r="O517" s="12">
        <v>0.69491525423728795</v>
      </c>
      <c r="P517" s="12">
        <v>0.13888888888888801</v>
      </c>
      <c r="Q517" s="12">
        <v>0.125</v>
      </c>
      <c r="R517" s="14">
        <v>0.183222958057395</v>
      </c>
      <c r="S517" s="14">
        <v>0.452229299363057</v>
      </c>
      <c r="T517" s="14">
        <v>0</v>
      </c>
      <c r="U517" s="14">
        <v>0</v>
      </c>
      <c r="V517" s="14">
        <v>0.99574468085106305</v>
      </c>
      <c r="W517" s="14">
        <v>0.29299363057324801</v>
      </c>
      <c r="X517" s="14"/>
      <c r="Y517" s="14">
        <v>0.96178343949044498</v>
      </c>
      <c r="Z517" s="14">
        <v>0.69002123142250504</v>
      </c>
      <c r="AA517" s="14">
        <v>0.21443736730360899</v>
      </c>
      <c r="AB517" s="5">
        <v>2</v>
      </c>
      <c r="AC517" s="5">
        <v>1</v>
      </c>
      <c r="AD517" s="5">
        <v>0</v>
      </c>
      <c r="AE517" s="5">
        <v>0</v>
      </c>
      <c r="AF517" s="5">
        <v>2</v>
      </c>
      <c r="AG517" s="5">
        <v>0</v>
      </c>
      <c r="AH517" s="5">
        <v>0</v>
      </c>
      <c r="AI517" s="5">
        <v>2</v>
      </c>
      <c r="AJ517" s="5">
        <v>2</v>
      </c>
      <c r="AK517" s="5">
        <v>0</v>
      </c>
      <c r="AL517" s="5">
        <v>9</v>
      </c>
    </row>
    <row r="518" spans="1:38" x14ac:dyDescent="0.3">
      <c r="A518" s="3">
        <v>1966315</v>
      </c>
      <c r="B518" s="3" t="s">
        <v>2596</v>
      </c>
      <c r="C518" s="3" t="s">
        <v>2597</v>
      </c>
      <c r="D518" s="3" t="s">
        <v>752</v>
      </c>
      <c r="E518" s="10">
        <v>1662</v>
      </c>
      <c r="F518" s="11" t="s">
        <v>1233</v>
      </c>
      <c r="G518" s="12" t="s">
        <v>1234</v>
      </c>
      <c r="H518" s="13">
        <v>86797</v>
      </c>
      <c r="I518" s="12">
        <v>4.3999999999999997E-2</v>
      </c>
      <c r="J518" s="12">
        <v>3.4578146611341599E-2</v>
      </c>
      <c r="K518" s="12">
        <v>1.65975103734439E-2</v>
      </c>
      <c r="L518" s="12">
        <v>3.4000000000000002E-2</v>
      </c>
      <c r="M518" s="12">
        <v>0.38400000000000001</v>
      </c>
      <c r="N518" s="12">
        <v>-1.2019230769230701E-3</v>
      </c>
      <c r="O518" s="12">
        <v>0.35946622185154298</v>
      </c>
      <c r="P518" s="12">
        <v>0.100376411543287</v>
      </c>
      <c r="Q518" s="12">
        <v>0.157676348547717</v>
      </c>
      <c r="R518" s="14">
        <v>0.85982339955849796</v>
      </c>
      <c r="S518" s="14">
        <v>0.17409766454352399</v>
      </c>
      <c r="T518" s="14">
        <v>0.16348195329087001</v>
      </c>
      <c r="U518" s="14">
        <v>0.23779193205944699</v>
      </c>
      <c r="V518" s="14">
        <v>0.64361702127659504</v>
      </c>
      <c r="W518" s="14">
        <v>0.65074309978768496</v>
      </c>
      <c r="X518" s="14"/>
      <c r="Y518" s="14">
        <v>0.19957537154989299</v>
      </c>
      <c r="Z518" s="14">
        <v>0.52547770700636898</v>
      </c>
      <c r="AA518" s="14">
        <v>0.38004246284500998</v>
      </c>
      <c r="AB518" s="5">
        <v>0</v>
      </c>
      <c r="AC518" s="5">
        <v>0</v>
      </c>
      <c r="AD518" s="5">
        <v>0</v>
      </c>
      <c r="AE518" s="5">
        <v>0</v>
      </c>
      <c r="AF518" s="5">
        <v>1</v>
      </c>
      <c r="AG518" s="5">
        <v>1</v>
      </c>
      <c r="AH518" s="5">
        <v>1</v>
      </c>
      <c r="AI518" s="5">
        <v>0</v>
      </c>
      <c r="AJ518" s="5">
        <v>1</v>
      </c>
      <c r="AK518" s="5">
        <v>1</v>
      </c>
      <c r="AL518" s="5">
        <v>5</v>
      </c>
    </row>
    <row r="519" spans="1:38" x14ac:dyDescent="0.3">
      <c r="A519" s="3">
        <v>1953850</v>
      </c>
      <c r="B519" s="3" t="s">
        <v>2330</v>
      </c>
      <c r="C519" s="3" t="s">
        <v>2331</v>
      </c>
      <c r="D519" s="3" t="s">
        <v>620</v>
      </c>
      <c r="E519" s="10">
        <v>199</v>
      </c>
      <c r="F519" s="11" t="s">
        <v>614</v>
      </c>
      <c r="G519" s="12" t="s">
        <v>1287</v>
      </c>
      <c r="H519" s="13">
        <v>45000</v>
      </c>
      <c r="I519" s="12">
        <v>0.26200000000000001</v>
      </c>
      <c r="J519" s="12">
        <v>0.19607843137254899</v>
      </c>
      <c r="K519" s="12">
        <v>2.94117647058823E-2</v>
      </c>
      <c r="L519" s="12">
        <v>1.0999999999999999E-2</v>
      </c>
      <c r="M519" s="12">
        <v>0.43</v>
      </c>
      <c r="N519" s="12">
        <v>-0.119469026548672</v>
      </c>
      <c r="O519" s="12">
        <v>0.50684931506849296</v>
      </c>
      <c r="P519" s="12">
        <v>0.17647058823529399</v>
      </c>
      <c r="Q519" s="12">
        <v>0.24509803921568599</v>
      </c>
      <c r="R519" s="14">
        <v>5.7395143487858701E-2</v>
      </c>
      <c r="S519" s="14">
        <v>0.952229299363057</v>
      </c>
      <c r="T519" s="14">
        <v>0.89808917197452198</v>
      </c>
      <c r="U519" s="14">
        <v>0.39596602972399098</v>
      </c>
      <c r="V519" s="14">
        <v>0.314893617021276</v>
      </c>
      <c r="W519" s="14">
        <v>0.78980891719745205</v>
      </c>
      <c r="X519" s="14"/>
      <c r="Y519" s="14">
        <v>0.66454352441613496</v>
      </c>
      <c r="Z519" s="14">
        <v>0.80573248407643305</v>
      </c>
      <c r="AA519" s="14">
        <v>0.788747346072186</v>
      </c>
      <c r="AB519" s="5">
        <v>2</v>
      </c>
      <c r="AC519" s="5">
        <v>2</v>
      </c>
      <c r="AD519" s="5">
        <v>2</v>
      </c>
      <c r="AE519" s="5">
        <v>1</v>
      </c>
      <c r="AF519" s="5">
        <v>0</v>
      </c>
      <c r="AG519" s="5">
        <v>2</v>
      </c>
      <c r="AH519" s="5">
        <v>2</v>
      </c>
      <c r="AI519" s="5">
        <v>1</v>
      </c>
      <c r="AJ519" s="5">
        <v>2</v>
      </c>
      <c r="AK519" s="5">
        <v>2</v>
      </c>
      <c r="AL519" s="5">
        <v>16</v>
      </c>
    </row>
    <row r="520" spans="1:38" x14ac:dyDescent="0.3">
      <c r="A520" s="3">
        <v>1921180</v>
      </c>
      <c r="B520" s="3" t="s">
        <v>1605</v>
      </c>
      <c r="C520" s="3" t="s">
        <v>3081</v>
      </c>
      <c r="D520" s="3" t="s">
        <v>3090</v>
      </c>
      <c r="E520" s="10" t="e">
        <v>#N/A</v>
      </c>
      <c r="F520" s="11" t="e">
        <v>#N/A</v>
      </c>
      <c r="G520" s="12" t="e">
        <v>#N/A</v>
      </c>
      <c r="H520" s="13">
        <v>92587</v>
      </c>
      <c r="I520" s="12">
        <v>2.79999999999999E-2</v>
      </c>
      <c r="J520" s="12">
        <v>4.9150206706476803E-2</v>
      </c>
      <c r="K520" s="12">
        <v>5.1446945337620502E-2</v>
      </c>
      <c r="L520" s="12">
        <v>4.0999999999999898E-2</v>
      </c>
      <c r="M520" s="12">
        <v>0.35899999999999999</v>
      </c>
      <c r="N520" s="12">
        <v>3.6076662908680897E-2</v>
      </c>
      <c r="O520" s="12">
        <v>0.30816110227874899</v>
      </c>
      <c r="P520" s="12">
        <v>7.6020851433535999E-2</v>
      </c>
      <c r="Q520" s="12">
        <v>0.163068442811208</v>
      </c>
      <c r="R520" s="14">
        <v>0.89403973509933699</v>
      </c>
      <c r="S520" s="14">
        <v>9.6602972399150694E-2</v>
      </c>
      <c r="T520" s="14">
        <v>0.233545647558386</v>
      </c>
      <c r="U520" s="14">
        <v>0.66454352441613496</v>
      </c>
      <c r="V520" s="14">
        <v>0.71276595744680804</v>
      </c>
      <c r="W520" s="14">
        <v>0.54033970276008403</v>
      </c>
      <c r="X520" s="14"/>
      <c r="Y520" s="14">
        <v>0.115711252653927</v>
      </c>
      <c r="Z520" s="14">
        <v>0.38959660297239901</v>
      </c>
      <c r="AA520" s="14">
        <v>0.40870488322717602</v>
      </c>
      <c r="AB520" s="5">
        <v>0</v>
      </c>
      <c r="AC520" s="5">
        <v>0</v>
      </c>
      <c r="AD520" s="5">
        <v>0</v>
      </c>
      <c r="AE520" s="5">
        <v>1</v>
      </c>
      <c r="AF520" s="5">
        <v>2</v>
      </c>
      <c r="AG520" s="5">
        <v>1</v>
      </c>
      <c r="AH520" s="5">
        <v>0</v>
      </c>
      <c r="AI520" s="5">
        <v>0</v>
      </c>
      <c r="AJ520" s="5">
        <v>1</v>
      </c>
      <c r="AK520" s="5">
        <v>1</v>
      </c>
      <c r="AL520" s="5">
        <v>6</v>
      </c>
    </row>
    <row r="521" spans="1:38" x14ac:dyDescent="0.3">
      <c r="A521" s="3">
        <v>1905050</v>
      </c>
      <c r="B521" s="3" t="s">
        <v>1225</v>
      </c>
      <c r="C521" s="3" t="s">
        <v>1226</v>
      </c>
      <c r="D521" s="3" t="s">
        <v>107</v>
      </c>
      <c r="E521" s="10">
        <v>445</v>
      </c>
      <c r="F521" s="11" t="s">
        <v>1208</v>
      </c>
      <c r="G521" s="12" t="s">
        <v>1209</v>
      </c>
      <c r="H521" s="13">
        <v>55625</v>
      </c>
      <c r="I521" s="12">
        <v>0.20499999999999999</v>
      </c>
      <c r="J521" s="12">
        <v>0.16080402010050199</v>
      </c>
      <c r="K521" s="12">
        <v>8.0402010050251202E-2</v>
      </c>
      <c r="L521" s="12">
        <v>1.39999999999999E-2</v>
      </c>
      <c r="M521" s="12">
        <v>0.40899999999999997</v>
      </c>
      <c r="N521" s="12">
        <v>-9.9190283400809695E-2</v>
      </c>
      <c r="O521" s="12">
        <v>0.63384615384615295</v>
      </c>
      <c r="P521" s="12">
        <v>5.85365853658536E-2</v>
      </c>
      <c r="Q521" s="12">
        <v>0.12562814070351699</v>
      </c>
      <c r="R521" s="14">
        <v>0.23289183222957999</v>
      </c>
      <c r="S521" s="14">
        <v>0.88853503184713301</v>
      </c>
      <c r="T521" s="14">
        <v>0.81422505307855597</v>
      </c>
      <c r="U521" s="14">
        <v>0.84394904458598696</v>
      </c>
      <c r="V521" s="14">
        <v>0.35957446808510601</v>
      </c>
      <c r="W521" s="14">
        <v>0.74522292993630501</v>
      </c>
      <c r="X521" s="14"/>
      <c r="Y521" s="14">
        <v>0.92462845010615702</v>
      </c>
      <c r="Z521" s="14">
        <v>0.30042462845010598</v>
      </c>
      <c r="AA521" s="14">
        <v>0.22186836518046699</v>
      </c>
      <c r="AB521" s="5">
        <v>2</v>
      </c>
      <c r="AC521" s="5">
        <v>2</v>
      </c>
      <c r="AD521" s="5">
        <v>2</v>
      </c>
      <c r="AE521" s="5">
        <v>2</v>
      </c>
      <c r="AF521" s="5">
        <v>1</v>
      </c>
      <c r="AG521" s="5">
        <v>2</v>
      </c>
      <c r="AH521" s="5">
        <v>2</v>
      </c>
      <c r="AI521" s="5">
        <v>2</v>
      </c>
      <c r="AJ521" s="5">
        <v>0</v>
      </c>
      <c r="AK521" s="5">
        <v>0</v>
      </c>
      <c r="AL521" s="5">
        <v>15</v>
      </c>
    </row>
    <row r="522" spans="1:38" x14ac:dyDescent="0.3">
      <c r="A522" s="3">
        <v>1953985</v>
      </c>
      <c r="B522" s="3" t="s">
        <v>2334</v>
      </c>
      <c r="C522" s="3" t="s">
        <v>2335</v>
      </c>
      <c r="D522" s="3" t="s">
        <v>622</v>
      </c>
      <c r="E522" s="10">
        <v>637</v>
      </c>
      <c r="F522" s="11" t="s">
        <v>1405</v>
      </c>
      <c r="G522" s="12" t="s">
        <v>1406</v>
      </c>
      <c r="H522" s="13">
        <v>49286</v>
      </c>
      <c r="I522" s="12">
        <v>0.10299999999999999</v>
      </c>
      <c r="J522" s="12">
        <v>0.10384615384615301</v>
      </c>
      <c r="K522" s="12">
        <v>5.7692307692307598E-2</v>
      </c>
      <c r="L522" s="12">
        <v>9.4E-2</v>
      </c>
      <c r="M522" s="12">
        <v>0.36599999999999999</v>
      </c>
      <c r="N522" s="12">
        <v>-4.2105263157894701E-2</v>
      </c>
      <c r="O522" s="12">
        <v>0.479784366576819</v>
      </c>
      <c r="P522" s="12">
        <v>0.106529209621993</v>
      </c>
      <c r="Q522" s="12">
        <v>0.23076923076923</v>
      </c>
      <c r="R522" s="14">
        <v>0.10485651214128</v>
      </c>
      <c r="S522" s="14">
        <v>0.547770700636942</v>
      </c>
      <c r="T522" s="14">
        <v>0.55732484076433098</v>
      </c>
      <c r="U522" s="14">
        <v>0.71231422505307795</v>
      </c>
      <c r="V522" s="14">
        <v>0.93723404255319098</v>
      </c>
      <c r="W522" s="14">
        <v>0.56900212314224996</v>
      </c>
      <c r="X522" s="14"/>
      <c r="Y522" s="14">
        <v>0.579617834394904</v>
      </c>
      <c r="Z522" s="14">
        <v>0.55520169851379997</v>
      </c>
      <c r="AA522" s="14">
        <v>0.73991507430997805</v>
      </c>
      <c r="AB522" s="5">
        <v>2</v>
      </c>
      <c r="AC522" s="5">
        <v>1</v>
      </c>
      <c r="AD522" s="5">
        <v>1</v>
      </c>
      <c r="AE522" s="5">
        <v>2</v>
      </c>
      <c r="AF522" s="5">
        <v>2</v>
      </c>
      <c r="AG522" s="5">
        <v>1</v>
      </c>
      <c r="AH522" s="5">
        <v>1</v>
      </c>
      <c r="AI522" s="5">
        <v>1</v>
      </c>
      <c r="AJ522" s="5">
        <v>1</v>
      </c>
      <c r="AK522" s="5">
        <v>2</v>
      </c>
      <c r="AL522" s="5">
        <v>14</v>
      </c>
    </row>
    <row r="523" spans="1:38" x14ac:dyDescent="0.3">
      <c r="A523" s="3">
        <v>1950205</v>
      </c>
      <c r="B523" s="3" t="s">
        <v>2242</v>
      </c>
      <c r="C523" s="3" t="s">
        <v>2243</v>
      </c>
      <c r="D523" s="3" t="s">
        <v>576</v>
      </c>
      <c r="E523" s="10">
        <v>99</v>
      </c>
      <c r="F523" s="11" t="s">
        <v>256</v>
      </c>
      <c r="G523" s="12" t="s">
        <v>1482</v>
      </c>
      <c r="H523" s="13">
        <v>50000</v>
      </c>
      <c r="I523" s="12">
        <v>8.7999999999999995E-2</v>
      </c>
      <c r="J523" s="12">
        <v>7.8947368421052599E-2</v>
      </c>
      <c r="K523" s="12">
        <v>5.2631578947368397E-2</v>
      </c>
      <c r="L523" s="12">
        <v>0</v>
      </c>
      <c r="M523" s="12">
        <v>0.40299999999999903</v>
      </c>
      <c r="N523" s="12">
        <v>-0.220472440944881</v>
      </c>
      <c r="O523" s="12">
        <v>0.63636363636363602</v>
      </c>
      <c r="P523" s="12">
        <v>0.155555555555555</v>
      </c>
      <c r="Q523" s="12">
        <v>0.13157894736842099</v>
      </c>
      <c r="R523" s="14">
        <v>0.115894039735099</v>
      </c>
      <c r="S523" s="14">
        <v>0.452229299363057</v>
      </c>
      <c r="T523" s="14">
        <v>0.42462845010615702</v>
      </c>
      <c r="U523" s="14">
        <v>0.67303609341825898</v>
      </c>
      <c r="V523" s="14">
        <v>0</v>
      </c>
      <c r="W523" s="14">
        <v>0.72611464968152795</v>
      </c>
      <c r="X523" s="14"/>
      <c r="Y523" s="14">
        <v>0.92993630573248398</v>
      </c>
      <c r="Z523" s="14">
        <v>0.74522292993630501</v>
      </c>
      <c r="AA523" s="14">
        <v>0.240976645435244</v>
      </c>
      <c r="AB523" s="5">
        <v>2</v>
      </c>
      <c r="AC523" s="5">
        <v>1</v>
      </c>
      <c r="AD523" s="5">
        <v>1</v>
      </c>
      <c r="AE523" s="5">
        <v>2</v>
      </c>
      <c r="AF523" s="5">
        <v>0</v>
      </c>
      <c r="AG523" s="5">
        <v>2</v>
      </c>
      <c r="AH523" s="5">
        <v>2</v>
      </c>
      <c r="AI523" s="5">
        <v>2</v>
      </c>
      <c r="AJ523" s="5">
        <v>2</v>
      </c>
      <c r="AK523" s="5">
        <v>0</v>
      </c>
      <c r="AL523" s="5">
        <v>14</v>
      </c>
    </row>
    <row r="524" spans="1:38" x14ac:dyDescent="0.3">
      <c r="A524" s="3">
        <v>1981615</v>
      </c>
      <c r="B524" s="3" t="s">
        <v>2924</v>
      </c>
      <c r="C524" s="3" t="s">
        <v>2925</v>
      </c>
      <c r="D524" s="3" t="s">
        <v>916</v>
      </c>
      <c r="E524" s="10">
        <v>345</v>
      </c>
      <c r="F524" s="11" t="s">
        <v>1147</v>
      </c>
      <c r="G524" s="12" t="s">
        <v>1148</v>
      </c>
      <c r="H524" s="13">
        <v>107917</v>
      </c>
      <c r="I524" s="12">
        <v>5.7000000000000002E-2</v>
      </c>
      <c r="J524" s="12">
        <v>3.6036036036036001E-2</v>
      </c>
      <c r="K524" s="12">
        <v>3.1531531531531501E-2</v>
      </c>
      <c r="L524" s="12">
        <v>0</v>
      </c>
      <c r="M524" s="12">
        <v>0.46700000000000003</v>
      </c>
      <c r="N524" s="12">
        <v>1.1730205278592301E-2</v>
      </c>
      <c r="O524" s="12">
        <v>0.150997150997151</v>
      </c>
      <c r="P524" s="12">
        <v>1.37333333333333</v>
      </c>
      <c r="Q524" s="12">
        <v>9.0090090090090003E-2</v>
      </c>
      <c r="R524" s="14">
        <v>0.95916114790286899</v>
      </c>
      <c r="S524" s="14">
        <v>0.256900212314225</v>
      </c>
      <c r="T524" s="14">
        <v>0.17515923566878899</v>
      </c>
      <c r="U524" s="14">
        <v>0.42887473460721798</v>
      </c>
      <c r="V524" s="14">
        <v>0</v>
      </c>
      <c r="W524" s="14">
        <v>0.87367303609341795</v>
      </c>
      <c r="X524" s="14"/>
      <c r="Y524" s="14">
        <v>7.43099787685774E-3</v>
      </c>
      <c r="Z524" s="14">
        <v>0.99893842887473405</v>
      </c>
      <c r="AA524" s="14">
        <v>0.106157112526539</v>
      </c>
      <c r="AB524" s="5">
        <v>0</v>
      </c>
      <c r="AC524" s="5">
        <v>0</v>
      </c>
      <c r="AD524" s="5">
        <v>0</v>
      </c>
      <c r="AE524" s="5">
        <v>1</v>
      </c>
      <c r="AF524" s="5">
        <v>0</v>
      </c>
      <c r="AG524" s="5">
        <v>2</v>
      </c>
      <c r="AH524" s="5">
        <v>0</v>
      </c>
      <c r="AI524" s="5">
        <v>0</v>
      </c>
      <c r="AJ524" s="5">
        <v>2</v>
      </c>
      <c r="AK524" s="5">
        <v>0</v>
      </c>
      <c r="AL524" s="5">
        <v>5</v>
      </c>
    </row>
    <row r="525" spans="1:38" x14ac:dyDescent="0.3">
      <c r="A525" s="3">
        <v>1982200</v>
      </c>
      <c r="B525" s="3" t="s">
        <v>2938</v>
      </c>
      <c r="C525" s="3" t="s">
        <v>2939</v>
      </c>
      <c r="D525" s="3" t="s">
        <v>923</v>
      </c>
      <c r="E525" s="10">
        <v>2084</v>
      </c>
      <c r="F525" s="11" t="s">
        <v>1493</v>
      </c>
      <c r="G525" s="12" t="s">
        <v>1494</v>
      </c>
      <c r="H525" s="13">
        <v>72708</v>
      </c>
      <c r="I525" s="12">
        <v>6.4000000000000001E-2</v>
      </c>
      <c r="J525" s="12">
        <v>0.24216867469879499</v>
      </c>
      <c r="K525" s="12">
        <v>4.09638554216867E-2</v>
      </c>
      <c r="L525" s="12">
        <v>3.5000000000000003E-2</v>
      </c>
      <c r="M525" s="12">
        <v>0.41499999999999998</v>
      </c>
      <c r="N525" s="12">
        <v>8.2244799225931302E-3</v>
      </c>
      <c r="O525" s="12">
        <v>0.54018826937002096</v>
      </c>
      <c r="P525" s="12">
        <v>3.7122969837586998E-2</v>
      </c>
      <c r="Q525" s="12">
        <v>0.14216867469879499</v>
      </c>
      <c r="R525" s="14">
        <v>0.63465783664459097</v>
      </c>
      <c r="S525" s="14">
        <v>0.30254777070063599</v>
      </c>
      <c r="T525" s="14">
        <v>0.952229299363057</v>
      </c>
      <c r="U525" s="14">
        <v>0.55520169851379997</v>
      </c>
      <c r="V525" s="14">
        <v>0.65</v>
      </c>
      <c r="W525" s="14">
        <v>0.759023354564755</v>
      </c>
      <c r="X525" s="14"/>
      <c r="Y525" s="14">
        <v>0.74946921443736703</v>
      </c>
      <c r="Z525" s="14">
        <v>0.19745222929936301</v>
      </c>
      <c r="AA525" s="14">
        <v>0.288747346072186</v>
      </c>
      <c r="AB525" s="5">
        <v>1</v>
      </c>
      <c r="AC525" s="5">
        <v>0</v>
      </c>
      <c r="AD525" s="5">
        <v>2</v>
      </c>
      <c r="AE525" s="5">
        <v>1</v>
      </c>
      <c r="AF525" s="5">
        <v>1</v>
      </c>
      <c r="AG525" s="5">
        <v>2</v>
      </c>
      <c r="AH525" s="5">
        <v>0</v>
      </c>
      <c r="AI525" s="5">
        <v>2</v>
      </c>
      <c r="AJ525" s="5">
        <v>0</v>
      </c>
      <c r="AK525" s="5">
        <v>0</v>
      </c>
      <c r="AL525" s="5">
        <v>9</v>
      </c>
    </row>
    <row r="526" spans="1:38" x14ac:dyDescent="0.3">
      <c r="A526" s="3">
        <v>1983280</v>
      </c>
      <c r="B526" s="3" t="s">
        <v>2966</v>
      </c>
      <c r="C526" s="3" t="s">
        <v>2967</v>
      </c>
      <c r="D526" s="3" t="s">
        <v>937</v>
      </c>
      <c r="E526" s="10">
        <v>1524</v>
      </c>
      <c r="F526" s="11" t="s">
        <v>924</v>
      </c>
      <c r="G526" s="12" t="s">
        <v>1040</v>
      </c>
      <c r="H526" s="13">
        <v>57560</v>
      </c>
      <c r="I526" s="12">
        <v>3.5999999999999997E-2</v>
      </c>
      <c r="J526" s="12">
        <v>7.9173838209982694E-2</v>
      </c>
      <c r="K526" s="12">
        <v>1.03270223752151E-2</v>
      </c>
      <c r="L526" s="12">
        <v>6.0000000000000001E-3</v>
      </c>
      <c r="M526" s="12">
        <v>0.35599999999999998</v>
      </c>
      <c r="N526" s="12">
        <v>8.2386363636363605E-2</v>
      </c>
      <c r="O526" s="12">
        <v>0.472143531633616</v>
      </c>
      <c r="P526" s="12">
        <v>9.2187500000000006E-2</v>
      </c>
      <c r="Q526" s="12">
        <v>0.17039586919104899</v>
      </c>
      <c r="R526" s="14">
        <v>0.27593818984547402</v>
      </c>
      <c r="S526" s="14">
        <v>0.13057324840764301</v>
      </c>
      <c r="T526" s="14">
        <v>0.42781316348195297</v>
      </c>
      <c r="U526" s="14">
        <v>0.17940552016985101</v>
      </c>
      <c r="V526" s="14">
        <v>0.244680851063829</v>
      </c>
      <c r="W526" s="14">
        <v>0.52123142250530696</v>
      </c>
      <c r="X526" s="14"/>
      <c r="Y526" s="14">
        <v>0.55944798301486198</v>
      </c>
      <c r="Z526" s="14">
        <v>0.47664543524416098</v>
      </c>
      <c r="AA526" s="14">
        <v>0.44479830148619898</v>
      </c>
      <c r="AB526" s="5">
        <v>2</v>
      </c>
      <c r="AC526" s="5">
        <v>0</v>
      </c>
      <c r="AD526" s="5">
        <v>1</v>
      </c>
      <c r="AE526" s="5">
        <v>0</v>
      </c>
      <c r="AF526" s="5">
        <v>0</v>
      </c>
      <c r="AG526" s="5">
        <v>1</v>
      </c>
      <c r="AH526" s="5">
        <v>0</v>
      </c>
      <c r="AI526" s="5">
        <v>1</v>
      </c>
      <c r="AJ526" s="5">
        <v>1</v>
      </c>
      <c r="AK526" s="5">
        <v>1</v>
      </c>
      <c r="AL526" s="5">
        <v>7</v>
      </c>
    </row>
    <row r="527" spans="1:38" x14ac:dyDescent="0.3">
      <c r="A527" s="3">
        <v>1976890</v>
      </c>
      <c r="B527" s="3" t="s">
        <v>2830</v>
      </c>
      <c r="C527" s="3" t="s">
        <v>2831</v>
      </c>
      <c r="D527" s="3" t="s">
        <v>869</v>
      </c>
      <c r="E527" s="10">
        <v>914</v>
      </c>
      <c r="F527" s="11" t="s">
        <v>1513</v>
      </c>
      <c r="G527" s="12" t="s">
        <v>1514</v>
      </c>
      <c r="H527" s="13">
        <v>100577</v>
      </c>
      <c r="I527" s="12">
        <v>6.9000000000000006E-2</v>
      </c>
      <c r="J527" s="12">
        <v>5.7416267942583699E-2</v>
      </c>
      <c r="K527" s="12">
        <v>4.3062200956937802E-2</v>
      </c>
      <c r="L527" s="12">
        <v>1.39999999999999E-2</v>
      </c>
      <c r="M527" s="12">
        <v>0.29499999999999998</v>
      </c>
      <c r="N527" s="12">
        <v>3.9817974971558499E-2</v>
      </c>
      <c r="O527" s="12">
        <v>0.28354080221300099</v>
      </c>
      <c r="P527" s="12">
        <v>2.38663484486873E-3</v>
      </c>
      <c r="Q527" s="12">
        <v>0.17703349282296599</v>
      </c>
      <c r="R527" s="14">
        <v>0.92935982339955803</v>
      </c>
      <c r="S527" s="14">
        <v>0.33864118895966</v>
      </c>
      <c r="T527" s="14">
        <v>0.29299363057324801</v>
      </c>
      <c r="U527" s="14">
        <v>0.57537154989384198</v>
      </c>
      <c r="V527" s="14">
        <v>0.35957446808510601</v>
      </c>
      <c r="W527" s="14">
        <v>0.26008492569002101</v>
      </c>
      <c r="X527" s="14"/>
      <c r="Y527" s="14">
        <v>8.5987261146496796E-2</v>
      </c>
      <c r="Z527" s="14">
        <v>0.104033970276008</v>
      </c>
      <c r="AA527" s="14">
        <v>0.48195329087048799</v>
      </c>
      <c r="AB527" s="5">
        <v>0</v>
      </c>
      <c r="AC527" s="5">
        <v>1</v>
      </c>
      <c r="AD527" s="5">
        <v>0</v>
      </c>
      <c r="AE527" s="5">
        <v>1</v>
      </c>
      <c r="AF527" s="5">
        <v>1</v>
      </c>
      <c r="AG527" s="5">
        <v>0</v>
      </c>
      <c r="AH527" s="5">
        <v>0</v>
      </c>
      <c r="AI527" s="5">
        <v>0</v>
      </c>
      <c r="AJ527" s="5">
        <v>0</v>
      </c>
      <c r="AK527" s="5">
        <v>1</v>
      </c>
      <c r="AL527" s="5">
        <v>4</v>
      </c>
    </row>
    <row r="528" spans="1:38" x14ac:dyDescent="0.3">
      <c r="A528" s="3">
        <v>1981345</v>
      </c>
      <c r="B528" s="3" t="s">
        <v>2920</v>
      </c>
      <c r="C528" s="3" t="s">
        <v>2921</v>
      </c>
      <c r="D528" s="3" t="s">
        <v>914</v>
      </c>
      <c r="E528" s="10">
        <v>203</v>
      </c>
      <c r="F528" s="11" t="s">
        <v>196</v>
      </c>
      <c r="G528" s="12" t="s">
        <v>1451</v>
      </c>
      <c r="H528" s="13">
        <v>54063</v>
      </c>
      <c r="I528" s="12">
        <v>6.9000000000000006E-2</v>
      </c>
      <c r="J528" s="12">
        <v>1.94174757281553E-2</v>
      </c>
      <c r="K528" s="12">
        <v>3.88349514563106E-2</v>
      </c>
      <c r="L528" s="12">
        <v>0</v>
      </c>
      <c r="M528" s="12">
        <v>0.51100000000000001</v>
      </c>
      <c r="N528" s="12">
        <v>-2.4038461538461502E-2</v>
      </c>
      <c r="O528" s="12">
        <v>0.63583815028901702</v>
      </c>
      <c r="P528" s="12">
        <v>0.28467153284671498</v>
      </c>
      <c r="Q528" s="12">
        <v>0.233009708737864</v>
      </c>
      <c r="R528" s="14">
        <v>0.195364238410596</v>
      </c>
      <c r="S528" s="14">
        <v>0.33864118895966</v>
      </c>
      <c r="T528" s="14">
        <v>0.100849256900212</v>
      </c>
      <c r="U528" s="14">
        <v>0.52441613588110403</v>
      </c>
      <c r="V528" s="14">
        <v>0</v>
      </c>
      <c r="W528" s="14">
        <v>0.92462845010615702</v>
      </c>
      <c r="X528" s="14"/>
      <c r="Y528" s="14">
        <v>0.92887473460721803</v>
      </c>
      <c r="Z528" s="14">
        <v>0.93949044585987196</v>
      </c>
      <c r="AA528" s="14">
        <v>0.74734607218683602</v>
      </c>
      <c r="AB528" s="5">
        <v>2</v>
      </c>
      <c r="AC528" s="5">
        <v>1</v>
      </c>
      <c r="AD528" s="5">
        <v>0</v>
      </c>
      <c r="AE528" s="5">
        <v>1</v>
      </c>
      <c r="AF528" s="5">
        <v>0</v>
      </c>
      <c r="AG528" s="5">
        <v>2</v>
      </c>
      <c r="AH528" s="5">
        <v>1</v>
      </c>
      <c r="AI528" s="5">
        <v>2</v>
      </c>
      <c r="AJ528" s="5">
        <v>2</v>
      </c>
      <c r="AK528" s="5">
        <v>2</v>
      </c>
      <c r="AL528" s="5">
        <v>13</v>
      </c>
    </row>
    <row r="529" spans="1:38" x14ac:dyDescent="0.3">
      <c r="A529" s="3">
        <v>1924690</v>
      </c>
      <c r="B529" s="3" t="s">
        <v>1688</v>
      </c>
      <c r="C529" s="3" t="s">
        <v>1689</v>
      </c>
      <c r="D529" s="3" t="s">
        <v>304</v>
      </c>
      <c r="E529" s="10">
        <v>1209</v>
      </c>
      <c r="F529" s="11" t="s">
        <v>196</v>
      </c>
      <c r="G529" s="12" t="s">
        <v>1451</v>
      </c>
      <c r="H529" s="13">
        <v>62857</v>
      </c>
      <c r="I529" s="12">
        <v>9.5000000000000001E-2</v>
      </c>
      <c r="J529" s="12">
        <v>3.8327526132404102E-2</v>
      </c>
      <c r="K529" s="12">
        <v>1.39372822299651E-2</v>
      </c>
      <c r="L529" s="12">
        <v>0</v>
      </c>
      <c r="M529" s="12">
        <v>0.42699999999999999</v>
      </c>
      <c r="N529" s="12">
        <v>-5.02749410840534E-2</v>
      </c>
      <c r="O529" s="12">
        <v>0.439211391018619</v>
      </c>
      <c r="P529" s="12">
        <v>0.15339233038347999</v>
      </c>
      <c r="Q529" s="12">
        <v>0.28397212543554001</v>
      </c>
      <c r="R529" s="14">
        <v>0.40949227373068398</v>
      </c>
      <c r="S529" s="14">
        <v>0.50424628450106102</v>
      </c>
      <c r="T529" s="14">
        <v>0.185774946921443</v>
      </c>
      <c r="U529" s="14">
        <v>0.210191082802547</v>
      </c>
      <c r="V529" s="14">
        <v>0</v>
      </c>
      <c r="W529" s="14">
        <v>0.78343949044585903</v>
      </c>
      <c r="X529" s="14"/>
      <c r="Y529" s="14">
        <v>0.452229299363057</v>
      </c>
      <c r="Z529" s="14">
        <v>0.73779193205944704</v>
      </c>
      <c r="AA529" s="14">
        <v>0.886411889596603</v>
      </c>
      <c r="AB529" s="5">
        <v>1</v>
      </c>
      <c r="AC529" s="5">
        <v>1</v>
      </c>
      <c r="AD529" s="5">
        <v>0</v>
      </c>
      <c r="AE529" s="5">
        <v>0</v>
      </c>
      <c r="AF529" s="5">
        <v>0</v>
      </c>
      <c r="AG529" s="5">
        <v>2</v>
      </c>
      <c r="AH529" s="5">
        <v>1</v>
      </c>
      <c r="AI529" s="5">
        <v>1</v>
      </c>
      <c r="AJ529" s="5">
        <v>2</v>
      </c>
      <c r="AK529" s="5">
        <v>2</v>
      </c>
      <c r="AL529" s="5">
        <v>10</v>
      </c>
    </row>
    <row r="530" spans="1:38" x14ac:dyDescent="0.3">
      <c r="A530" s="3">
        <v>1949935</v>
      </c>
      <c r="B530" s="3" t="s">
        <v>2236</v>
      </c>
      <c r="C530" s="3" t="s">
        <v>2237</v>
      </c>
      <c r="D530" s="3" t="s">
        <v>573</v>
      </c>
      <c r="E530" s="10">
        <v>110</v>
      </c>
      <c r="F530" s="11" t="s">
        <v>466</v>
      </c>
      <c r="G530" s="12" t="s">
        <v>1594</v>
      </c>
      <c r="H530" s="13">
        <v>55000</v>
      </c>
      <c r="I530" s="12">
        <v>0.29699999999999999</v>
      </c>
      <c r="J530" s="12">
        <v>0.3</v>
      </c>
      <c r="K530" s="12">
        <v>7.4999999999999997E-2</v>
      </c>
      <c r="L530" s="12">
        <v>0</v>
      </c>
      <c r="M530" s="12">
        <v>0.39799999999999902</v>
      </c>
      <c r="N530" s="12">
        <v>-1.7857142857142801E-2</v>
      </c>
      <c r="O530" s="12">
        <v>0.62820512820512797</v>
      </c>
      <c r="P530" s="12">
        <v>2.4390243902439001E-2</v>
      </c>
      <c r="Q530" s="12">
        <v>0.27500000000000002</v>
      </c>
      <c r="R530" s="14">
        <v>0.21523178807946999</v>
      </c>
      <c r="S530" s="14">
        <v>0.968152866242038</v>
      </c>
      <c r="T530" s="14">
        <v>0.97876857749469204</v>
      </c>
      <c r="U530" s="14">
        <v>0.82802547770700596</v>
      </c>
      <c r="V530" s="14">
        <v>0</v>
      </c>
      <c r="W530" s="14">
        <v>0.71549893842887402</v>
      </c>
      <c r="X530" s="14"/>
      <c r="Y530" s="14">
        <v>0.91613588110403399</v>
      </c>
      <c r="Z530" s="14">
        <v>0.15074309978768499</v>
      </c>
      <c r="AA530" s="14">
        <v>0.85987261146496796</v>
      </c>
      <c r="AB530" s="5">
        <v>2</v>
      </c>
      <c r="AC530" s="5">
        <v>2</v>
      </c>
      <c r="AD530" s="5">
        <v>2</v>
      </c>
      <c r="AE530" s="5">
        <v>2</v>
      </c>
      <c r="AF530" s="5">
        <v>0</v>
      </c>
      <c r="AG530" s="5">
        <v>2</v>
      </c>
      <c r="AH530" s="5">
        <v>1</v>
      </c>
      <c r="AI530" s="5">
        <v>2</v>
      </c>
      <c r="AJ530" s="5">
        <v>0</v>
      </c>
      <c r="AK530" s="5">
        <v>2</v>
      </c>
      <c r="AL530" s="5">
        <v>15</v>
      </c>
    </row>
    <row r="531" spans="1:38" x14ac:dyDescent="0.3">
      <c r="A531" s="3">
        <v>1914115</v>
      </c>
      <c r="B531" s="3" t="s">
        <v>1458</v>
      </c>
      <c r="C531" s="3" t="s">
        <v>1459</v>
      </c>
      <c r="D531" s="3" t="s">
        <v>199</v>
      </c>
      <c r="E531" s="10">
        <v>240</v>
      </c>
      <c r="F531" s="11" t="s">
        <v>186</v>
      </c>
      <c r="G531" s="12" t="s">
        <v>1178</v>
      </c>
      <c r="H531" s="13">
        <v>65625</v>
      </c>
      <c r="I531" s="12">
        <v>6.6000000000000003E-2</v>
      </c>
      <c r="J531" s="12">
        <v>0.1015625</v>
      </c>
      <c r="K531" s="12">
        <v>1.5625E-2</v>
      </c>
      <c r="L531" s="12">
        <v>7.3999999999999996E-2</v>
      </c>
      <c r="M531" s="12">
        <v>0.33200000000000002</v>
      </c>
      <c r="N531" s="12">
        <v>0</v>
      </c>
      <c r="O531" s="12">
        <v>0.43147208121827402</v>
      </c>
      <c r="P531" s="12">
        <v>4.4776119402985003E-2</v>
      </c>
      <c r="Q531" s="12">
        <v>3.125E-2</v>
      </c>
      <c r="R531" s="14">
        <v>0.47792494481236197</v>
      </c>
      <c r="S531" s="14">
        <v>0.31634819532908698</v>
      </c>
      <c r="T531" s="14">
        <v>0.54458598726114604</v>
      </c>
      <c r="U531" s="14">
        <v>0.226114649681528</v>
      </c>
      <c r="V531" s="14">
        <v>0.89042553191489304</v>
      </c>
      <c r="W531" s="14">
        <v>0.40021231422505299</v>
      </c>
      <c r="X531" s="14"/>
      <c r="Y531" s="14">
        <v>0.41188959660297197</v>
      </c>
      <c r="Z531" s="14">
        <v>0.23673036093418201</v>
      </c>
      <c r="AA531" s="14">
        <v>3.29087048832271E-2</v>
      </c>
      <c r="AB531" s="5">
        <v>1</v>
      </c>
      <c r="AC531" s="5">
        <v>0</v>
      </c>
      <c r="AD531" s="5">
        <v>1</v>
      </c>
      <c r="AE531" s="5">
        <v>0</v>
      </c>
      <c r="AF531" s="5">
        <v>2</v>
      </c>
      <c r="AG531" s="5">
        <v>1</v>
      </c>
      <c r="AH531" s="5">
        <v>1</v>
      </c>
      <c r="AI531" s="5">
        <v>1</v>
      </c>
      <c r="AJ531" s="5">
        <v>0</v>
      </c>
      <c r="AK531" s="5">
        <v>0</v>
      </c>
      <c r="AL531" s="5">
        <v>7</v>
      </c>
    </row>
    <row r="532" spans="1:38" x14ac:dyDescent="0.3">
      <c r="A532" s="3">
        <v>1928605</v>
      </c>
      <c r="B532" s="3" t="s">
        <v>1768</v>
      </c>
      <c r="C532" s="3" t="s">
        <v>1769</v>
      </c>
      <c r="D532" s="3" t="s">
        <v>340</v>
      </c>
      <c r="E532" s="10">
        <v>10270</v>
      </c>
      <c r="F532" s="11" t="s">
        <v>1624</v>
      </c>
      <c r="G532" s="12" t="s">
        <v>1625</v>
      </c>
      <c r="H532" s="13">
        <v>50705</v>
      </c>
      <c r="I532" s="12">
        <v>0.15</v>
      </c>
      <c r="J532" s="12">
        <v>0.16864555848724699</v>
      </c>
      <c r="K532" s="12">
        <v>4.4195250659630599E-2</v>
      </c>
      <c r="L532" s="12">
        <v>7.2999999999999995E-2</v>
      </c>
      <c r="M532" s="12">
        <v>0.44400000000000001</v>
      </c>
      <c r="N532" s="12">
        <v>-7.0672337345036598E-2</v>
      </c>
      <c r="O532" s="12">
        <v>0.48714742253716797</v>
      </c>
      <c r="P532" s="12">
        <v>0.100994035785288</v>
      </c>
      <c r="Q532" s="12">
        <v>0.25483729111697401</v>
      </c>
      <c r="R532" s="14">
        <v>0.12803532008829999</v>
      </c>
      <c r="S532" s="14">
        <v>0.77176220806794005</v>
      </c>
      <c r="T532" s="14">
        <v>0.83545647558386404</v>
      </c>
      <c r="U532" s="14">
        <v>0.58386411889596601</v>
      </c>
      <c r="V532" s="14">
        <v>0.88936170212765897</v>
      </c>
      <c r="W532" s="14">
        <v>0.83333333333333304</v>
      </c>
      <c r="X532" s="14"/>
      <c r="Y532" s="14">
        <v>0.60509554140127297</v>
      </c>
      <c r="Z532" s="14">
        <v>0.53078556263269605</v>
      </c>
      <c r="AA532" s="14">
        <v>0.81528662420382103</v>
      </c>
      <c r="AB532" s="5">
        <v>2</v>
      </c>
      <c r="AC532" s="5">
        <v>2</v>
      </c>
      <c r="AD532" s="5">
        <v>2</v>
      </c>
      <c r="AE532" s="5">
        <v>1</v>
      </c>
      <c r="AF532" s="5">
        <v>2</v>
      </c>
      <c r="AG532" s="5">
        <v>2</v>
      </c>
      <c r="AH532" s="5">
        <v>1</v>
      </c>
      <c r="AI532" s="5">
        <v>1</v>
      </c>
      <c r="AJ532" s="5">
        <v>1</v>
      </c>
      <c r="AK532" s="5">
        <v>2</v>
      </c>
      <c r="AL532" s="5">
        <v>16</v>
      </c>
    </row>
    <row r="533" spans="1:38" x14ac:dyDescent="0.3">
      <c r="A533" s="3">
        <v>1911170</v>
      </c>
      <c r="B533" s="3" t="s">
        <v>1383</v>
      </c>
      <c r="C533" s="3" t="s">
        <v>1384</v>
      </c>
      <c r="D533" s="3" t="s">
        <v>168</v>
      </c>
      <c r="E533" s="10">
        <v>766</v>
      </c>
      <c r="F533" s="11" t="s">
        <v>1185</v>
      </c>
      <c r="G533" s="12" t="s">
        <v>1186</v>
      </c>
      <c r="H533" s="13">
        <v>73403</v>
      </c>
      <c r="I533" s="12">
        <v>8.3000000000000004E-2</v>
      </c>
      <c r="J533" s="12">
        <v>5.2478134110787097E-2</v>
      </c>
      <c r="K533" s="12">
        <v>7.2886297376093298E-2</v>
      </c>
      <c r="L533" s="12">
        <v>0.03</v>
      </c>
      <c r="M533" s="12">
        <v>0.379</v>
      </c>
      <c r="N533" s="12">
        <v>-5.6650246305418699E-2</v>
      </c>
      <c r="O533" s="12">
        <v>0.39625850340135998</v>
      </c>
      <c r="P533" s="12">
        <v>3.3802816901408399E-2</v>
      </c>
      <c r="Q533" s="12">
        <v>0.22448979591836701</v>
      </c>
      <c r="R533" s="14">
        <v>0.65894039735099297</v>
      </c>
      <c r="S533" s="14">
        <v>0.42781316348195297</v>
      </c>
      <c r="T533" s="14">
        <v>0.25053078556263197</v>
      </c>
      <c r="U533" s="14">
        <v>0.81953290870488305</v>
      </c>
      <c r="V533" s="14">
        <v>0.59574468085106302</v>
      </c>
      <c r="W533" s="14">
        <v>0.63269639065817396</v>
      </c>
      <c r="X533" s="14"/>
      <c r="Y533" s="14">
        <v>0.29511677282377902</v>
      </c>
      <c r="Z533" s="14">
        <v>0.17940552016985101</v>
      </c>
      <c r="AA533" s="14">
        <v>0.71656050955413997</v>
      </c>
      <c r="AB533" s="5">
        <v>1</v>
      </c>
      <c r="AC533" s="5">
        <v>1</v>
      </c>
      <c r="AD533" s="5">
        <v>0</v>
      </c>
      <c r="AE533" s="5">
        <v>2</v>
      </c>
      <c r="AF533" s="5">
        <v>1</v>
      </c>
      <c r="AG533" s="5">
        <v>1</v>
      </c>
      <c r="AH533" s="5">
        <v>1</v>
      </c>
      <c r="AI533" s="5">
        <v>0</v>
      </c>
      <c r="AJ533" s="5">
        <v>0</v>
      </c>
      <c r="AK533" s="5">
        <v>2</v>
      </c>
      <c r="AL533" s="5">
        <v>9</v>
      </c>
    </row>
    <row r="534" spans="1:38" x14ac:dyDescent="0.3">
      <c r="A534" s="3">
        <v>1961905</v>
      </c>
      <c r="B534" s="3" t="s">
        <v>2502</v>
      </c>
      <c r="C534" s="3" t="s">
        <v>2503</v>
      </c>
      <c r="D534" s="3" t="s">
        <v>705</v>
      </c>
      <c r="E534" s="10">
        <v>982</v>
      </c>
      <c r="F534" s="11" t="s">
        <v>1128</v>
      </c>
      <c r="G534" s="12" t="s">
        <v>1129</v>
      </c>
      <c r="H534" s="13">
        <v>61250</v>
      </c>
      <c r="I534" s="12">
        <v>7.6999999999999999E-2</v>
      </c>
      <c r="J534" s="12">
        <v>0.127710843373493</v>
      </c>
      <c r="K534" s="12">
        <v>9.3975903614457804E-2</v>
      </c>
      <c r="L534" s="12">
        <v>0</v>
      </c>
      <c r="M534" s="12">
        <v>0.39299999999999902</v>
      </c>
      <c r="N534" s="12">
        <v>-7.00757575757575E-2</v>
      </c>
      <c r="O534" s="12">
        <v>0.45468998410174799</v>
      </c>
      <c r="P534" s="12">
        <v>0.13541666666666599</v>
      </c>
      <c r="Q534" s="12">
        <v>0.14216867469879499</v>
      </c>
      <c r="R534" s="14">
        <v>0.36865342163355402</v>
      </c>
      <c r="S534" s="14">
        <v>0.39171974522292902</v>
      </c>
      <c r="T534" s="14">
        <v>0.68152866242038201</v>
      </c>
      <c r="U534" s="14">
        <v>0.88853503184713301</v>
      </c>
      <c r="V534" s="14">
        <v>0</v>
      </c>
      <c r="W534" s="14">
        <v>0.68895966029723898</v>
      </c>
      <c r="X534" s="14"/>
      <c r="Y534" s="14">
        <v>0.48832271762208002</v>
      </c>
      <c r="Z534" s="14">
        <v>0.67834394904458595</v>
      </c>
      <c r="AA534" s="14">
        <v>0.288747346072186</v>
      </c>
      <c r="AB534" s="5">
        <v>1</v>
      </c>
      <c r="AC534" s="5">
        <v>1</v>
      </c>
      <c r="AD534" s="5">
        <v>2</v>
      </c>
      <c r="AE534" s="5">
        <v>2</v>
      </c>
      <c r="AF534" s="5">
        <v>0</v>
      </c>
      <c r="AG534" s="5">
        <v>2</v>
      </c>
      <c r="AH534" s="5">
        <v>1</v>
      </c>
      <c r="AI534" s="5">
        <v>1</v>
      </c>
      <c r="AJ534" s="5">
        <v>2</v>
      </c>
      <c r="AK534" s="5">
        <v>0</v>
      </c>
      <c r="AL534" s="5">
        <v>12</v>
      </c>
    </row>
    <row r="535" spans="1:38" x14ac:dyDescent="0.3">
      <c r="A535" s="3">
        <v>1906355</v>
      </c>
      <c r="B535" s="3" t="s">
        <v>1262</v>
      </c>
      <c r="C535" s="3" t="s">
        <v>1263</v>
      </c>
      <c r="D535" s="3" t="s">
        <v>120</v>
      </c>
      <c r="E535" s="10">
        <v>39102</v>
      </c>
      <c r="F535" s="11" t="s">
        <v>1264</v>
      </c>
      <c r="G535" s="12" t="s">
        <v>1265</v>
      </c>
      <c r="H535" s="13">
        <v>100495</v>
      </c>
      <c r="I535" s="12">
        <v>6.7000000000000004E-2</v>
      </c>
      <c r="J535" s="12">
        <v>6.89697265625E-2</v>
      </c>
      <c r="K535" s="12">
        <v>2.94189453125E-2</v>
      </c>
      <c r="L535" s="12">
        <v>2.4E-2</v>
      </c>
      <c r="M535" s="12">
        <v>0.34899999999999998</v>
      </c>
      <c r="N535" s="12">
        <v>0.17716831742782299</v>
      </c>
      <c r="O535" s="12">
        <v>0.21554116558741901</v>
      </c>
      <c r="P535" s="12">
        <v>4.9642060790986903E-2</v>
      </c>
      <c r="Q535" s="12">
        <v>0.20318603515625</v>
      </c>
      <c r="R535" s="14">
        <v>0.92825607064017601</v>
      </c>
      <c r="S535" s="14">
        <v>0.323779193205944</v>
      </c>
      <c r="T535" s="14">
        <v>0.36518046709129498</v>
      </c>
      <c r="U535" s="14">
        <v>0.39915074309978699</v>
      </c>
      <c r="V535" s="14">
        <v>0.50957446808510598</v>
      </c>
      <c r="W535" s="14">
        <v>0.48832271762208002</v>
      </c>
      <c r="X535" s="14"/>
      <c r="Y535" s="14">
        <v>3.3970276008492499E-2</v>
      </c>
      <c r="Z535" s="14">
        <v>0.25265392781316298</v>
      </c>
      <c r="AA535" s="14">
        <v>0.60828025477707004</v>
      </c>
      <c r="AB535" s="5">
        <v>0</v>
      </c>
      <c r="AC535" s="5">
        <v>0</v>
      </c>
      <c r="AD535" s="5">
        <v>1</v>
      </c>
      <c r="AE535" s="5">
        <v>1</v>
      </c>
      <c r="AF535" s="5">
        <v>1</v>
      </c>
      <c r="AG535" s="5">
        <v>1</v>
      </c>
      <c r="AH535" s="5">
        <v>0</v>
      </c>
      <c r="AI535" s="5">
        <v>0</v>
      </c>
      <c r="AJ535" s="5">
        <v>0</v>
      </c>
      <c r="AK535" s="5">
        <v>1</v>
      </c>
      <c r="AL535" s="5">
        <v>5</v>
      </c>
    </row>
    <row r="536" spans="1:38" x14ac:dyDescent="0.3">
      <c r="A536" s="3">
        <v>1948855</v>
      </c>
      <c r="B536" s="3" t="s">
        <v>2204</v>
      </c>
      <c r="C536" s="3" t="s">
        <v>2205</v>
      </c>
      <c r="D536" s="3" t="s">
        <v>557</v>
      </c>
      <c r="E536" s="10">
        <v>775</v>
      </c>
      <c r="F536" s="11" t="s">
        <v>1134</v>
      </c>
      <c r="G536" s="12" t="s">
        <v>1135</v>
      </c>
      <c r="H536" s="13">
        <v>65156</v>
      </c>
      <c r="I536" s="12">
        <v>6.2E-2</v>
      </c>
      <c r="J536" s="12">
        <v>3.3057851239669402E-2</v>
      </c>
      <c r="K536" s="12">
        <v>5.3719008264462798E-2</v>
      </c>
      <c r="L536" s="12">
        <v>3.0000000000000001E-3</v>
      </c>
      <c r="M536" s="12">
        <v>0.38200000000000001</v>
      </c>
      <c r="N536" s="12">
        <v>-1.2886597938144299E-3</v>
      </c>
      <c r="O536" s="12">
        <v>0.52843601895734504</v>
      </c>
      <c r="P536" s="12">
        <v>0.12635379061371799</v>
      </c>
      <c r="Q536" s="12">
        <v>0.14049586776859499</v>
      </c>
      <c r="R536" s="14">
        <v>0.46688741721854299</v>
      </c>
      <c r="S536" s="14">
        <v>0.28343949044585898</v>
      </c>
      <c r="T536" s="14">
        <v>0.15498938428874701</v>
      </c>
      <c r="U536" s="14">
        <v>0.68046709129511596</v>
      </c>
      <c r="V536" s="14">
        <v>0.22127659574468</v>
      </c>
      <c r="W536" s="14">
        <v>0.64118895966029699</v>
      </c>
      <c r="X536" s="14"/>
      <c r="Y536" s="14">
        <v>0.71762208067940503</v>
      </c>
      <c r="Z536" s="14">
        <v>0.63800424628450103</v>
      </c>
      <c r="AA536" s="14">
        <v>0.28237791932059397</v>
      </c>
      <c r="AB536" s="5">
        <v>1</v>
      </c>
      <c r="AC536" s="5">
        <v>0</v>
      </c>
      <c r="AD536" s="5">
        <v>0</v>
      </c>
      <c r="AE536" s="5">
        <v>2</v>
      </c>
      <c r="AF536" s="5">
        <v>0</v>
      </c>
      <c r="AG536" s="5">
        <v>1</v>
      </c>
      <c r="AH536" s="5">
        <v>1</v>
      </c>
      <c r="AI536" s="5">
        <v>2</v>
      </c>
      <c r="AJ536" s="5">
        <v>1</v>
      </c>
      <c r="AK536" s="5">
        <v>0</v>
      </c>
      <c r="AL536" s="5">
        <v>8</v>
      </c>
    </row>
    <row r="537" spans="1:38" x14ac:dyDescent="0.3">
      <c r="A537" s="3">
        <v>1947100</v>
      </c>
      <c r="B537" s="3" t="s">
        <v>2172</v>
      </c>
      <c r="C537" s="3" t="s">
        <v>2173</v>
      </c>
      <c r="D537" s="3" t="s">
        <v>541</v>
      </c>
      <c r="E537" s="10">
        <v>172</v>
      </c>
      <c r="F537" s="11" t="s">
        <v>541</v>
      </c>
      <c r="G537" s="12" t="s">
        <v>1413</v>
      </c>
      <c r="H537" s="13">
        <v>25500</v>
      </c>
      <c r="I537" s="12">
        <v>0.248</v>
      </c>
      <c r="J537" s="12">
        <v>0.29310344827586199</v>
      </c>
      <c r="K537" s="12">
        <v>0.13793103448275801</v>
      </c>
      <c r="L537" s="12">
        <v>0</v>
      </c>
      <c r="M537" s="12">
        <v>0.54299999999999904</v>
      </c>
      <c r="N537" s="12">
        <v>-0.203703703703703</v>
      </c>
      <c r="O537" s="12">
        <v>0.61290322580645096</v>
      </c>
      <c r="P537" s="12">
        <v>0.17142857142857101</v>
      </c>
      <c r="Q537" s="12">
        <v>0.20689655172413701</v>
      </c>
      <c r="R537" s="14">
        <v>1.10375275938189E-3</v>
      </c>
      <c r="S537" s="14">
        <v>0.94161358811040297</v>
      </c>
      <c r="T537" s="14">
        <v>0.97770700636942598</v>
      </c>
      <c r="U537" s="14">
        <v>0.95859872611464902</v>
      </c>
      <c r="V537" s="14">
        <v>0</v>
      </c>
      <c r="W537" s="14">
        <v>0.94585987261146498</v>
      </c>
      <c r="X537" s="14"/>
      <c r="Y537" s="14">
        <v>0.89278131634819502</v>
      </c>
      <c r="Z537" s="14">
        <v>0.79723991507431002</v>
      </c>
      <c r="AA537" s="14">
        <v>0.629511677282377</v>
      </c>
      <c r="AB537" s="5">
        <v>2</v>
      </c>
      <c r="AC537" s="5">
        <v>2</v>
      </c>
      <c r="AD537" s="5">
        <v>2</v>
      </c>
      <c r="AE537" s="5">
        <v>2</v>
      </c>
      <c r="AF537" s="5">
        <v>0</v>
      </c>
      <c r="AG537" s="5">
        <v>2</v>
      </c>
      <c r="AH537" s="5">
        <v>2</v>
      </c>
      <c r="AI537" s="5">
        <v>2</v>
      </c>
      <c r="AJ537" s="5">
        <v>2</v>
      </c>
      <c r="AK537" s="5">
        <v>1</v>
      </c>
      <c r="AL537" s="5">
        <v>17</v>
      </c>
    </row>
    <row r="538" spans="1:38" x14ac:dyDescent="0.3">
      <c r="A538" s="3">
        <v>1904645</v>
      </c>
      <c r="B538" s="3" t="s">
        <v>1210</v>
      </c>
      <c r="C538" s="3" t="s">
        <v>1211</v>
      </c>
      <c r="D538" s="3" t="s">
        <v>101</v>
      </c>
      <c r="E538" s="10">
        <v>175</v>
      </c>
      <c r="F538" s="11" t="s">
        <v>934</v>
      </c>
      <c r="G538" s="12" t="s">
        <v>1193</v>
      </c>
      <c r="H538" s="13">
        <v>86615</v>
      </c>
      <c r="I538" s="12">
        <v>5.1999999999999998E-2</v>
      </c>
      <c r="J538" s="12">
        <v>1.0526315789473601E-2</v>
      </c>
      <c r="K538" s="12">
        <v>2.1052631578947299E-2</v>
      </c>
      <c r="L538" s="12">
        <v>0</v>
      </c>
      <c r="M538" s="12">
        <v>0.18099999999999999</v>
      </c>
      <c r="N538" s="12">
        <v>-8.3769633507853394E-2</v>
      </c>
      <c r="O538" s="12">
        <v>0.33566433566433501</v>
      </c>
      <c r="P538" s="12">
        <v>0.11214953271028</v>
      </c>
      <c r="Q538" s="12">
        <v>3.1578947368420998E-2</v>
      </c>
      <c r="R538" s="14">
        <v>0.85540838852097101</v>
      </c>
      <c r="S538" s="14">
        <v>0.225053078556263</v>
      </c>
      <c r="T538" s="14">
        <v>7.2186836518046693E-2</v>
      </c>
      <c r="U538" s="14">
        <v>0.29936305732483998</v>
      </c>
      <c r="V538" s="14">
        <v>0</v>
      </c>
      <c r="W538" s="14">
        <v>1.48619957537154E-2</v>
      </c>
      <c r="X538" s="14"/>
      <c r="Y538" s="14">
        <v>0.15498938428874701</v>
      </c>
      <c r="Z538" s="14">
        <v>0.581740976645435</v>
      </c>
      <c r="AA538" s="14">
        <v>3.3970276008492499E-2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2</v>
      </c>
      <c r="AI538" s="5">
        <v>0</v>
      </c>
      <c r="AJ538" s="5">
        <v>1</v>
      </c>
      <c r="AK538" s="5">
        <v>0</v>
      </c>
      <c r="AL538" s="5">
        <v>3</v>
      </c>
    </row>
    <row r="539" spans="1:38" x14ac:dyDescent="0.3">
      <c r="A539" s="3">
        <v>1959970</v>
      </c>
      <c r="B539" s="3" t="s">
        <v>2460</v>
      </c>
      <c r="C539" s="3" t="s">
        <v>2461</v>
      </c>
      <c r="D539" s="3" t="s">
        <v>684</v>
      </c>
      <c r="E539" s="10">
        <v>802</v>
      </c>
      <c r="F539" s="11" t="s">
        <v>1362</v>
      </c>
      <c r="G539" s="12" t="s">
        <v>1363</v>
      </c>
      <c r="H539" s="13">
        <v>71875</v>
      </c>
      <c r="I539" s="12">
        <v>0.09</v>
      </c>
      <c r="J539" s="12">
        <v>0.103641456582633</v>
      </c>
      <c r="K539" s="12">
        <v>1.40056022408963E-2</v>
      </c>
      <c r="L539" s="12">
        <v>4.8000000000000001E-2</v>
      </c>
      <c r="M539" s="12">
        <v>0.30299999999999999</v>
      </c>
      <c r="N539" s="12">
        <v>-5.0887573964497002E-2</v>
      </c>
      <c r="O539" s="12">
        <v>0.48154657293497299</v>
      </c>
      <c r="P539" s="12">
        <v>0.12628865979381401</v>
      </c>
      <c r="Q539" s="12">
        <v>0.204481792717086</v>
      </c>
      <c r="R539" s="14">
        <v>0.62030905077262599</v>
      </c>
      <c r="S539" s="14">
        <v>0.47239915074309902</v>
      </c>
      <c r="T539" s="14">
        <v>0.55414012738853502</v>
      </c>
      <c r="U539" s="14">
        <v>0.21125265392781301</v>
      </c>
      <c r="V539" s="14">
        <v>0.76489361702127601</v>
      </c>
      <c r="W539" s="14">
        <v>0.28556263269638998</v>
      </c>
      <c r="X539" s="14"/>
      <c r="Y539" s="14">
        <v>0.58811040339702703</v>
      </c>
      <c r="Z539" s="14">
        <v>0.63694267515923497</v>
      </c>
      <c r="AA539" s="14">
        <v>0.61464968152866195</v>
      </c>
      <c r="AB539" s="5">
        <v>1</v>
      </c>
      <c r="AC539" s="5">
        <v>1</v>
      </c>
      <c r="AD539" s="5">
        <v>1</v>
      </c>
      <c r="AE539" s="5">
        <v>0</v>
      </c>
      <c r="AF539" s="5">
        <v>2</v>
      </c>
      <c r="AG539" s="5">
        <v>0</v>
      </c>
      <c r="AH539" s="5">
        <v>1</v>
      </c>
      <c r="AI539" s="5">
        <v>1</v>
      </c>
      <c r="AJ539" s="5">
        <v>1</v>
      </c>
      <c r="AK539" s="5">
        <v>1</v>
      </c>
      <c r="AL539" s="5">
        <v>9</v>
      </c>
    </row>
    <row r="540" spans="1:38" x14ac:dyDescent="0.3">
      <c r="A540" s="3">
        <v>1913350</v>
      </c>
      <c r="B540" s="3" t="s">
        <v>1434</v>
      </c>
      <c r="C540" s="3" t="s">
        <v>1435</v>
      </c>
      <c r="D540" s="3" t="s">
        <v>189</v>
      </c>
      <c r="E540" s="10">
        <v>365</v>
      </c>
      <c r="F540" s="11" t="s">
        <v>385</v>
      </c>
      <c r="G540" s="12" t="s">
        <v>1436</v>
      </c>
      <c r="H540" s="13">
        <v>72500</v>
      </c>
      <c r="I540" s="12">
        <v>0.16300000000000001</v>
      </c>
      <c r="J540" s="12">
        <v>0.114864864864864</v>
      </c>
      <c r="K540" s="12">
        <v>4.72972972972973E-2</v>
      </c>
      <c r="L540" s="12">
        <v>5.7000000000000002E-2</v>
      </c>
      <c r="M540" s="12">
        <v>0.377999999999999</v>
      </c>
      <c r="N540" s="12">
        <v>-5.4404145077720199E-2</v>
      </c>
      <c r="O540" s="12">
        <v>0.52895752895752901</v>
      </c>
      <c r="P540" s="12">
        <v>0.27093596059113301</v>
      </c>
      <c r="Q540" s="12">
        <v>0.121621621621621</v>
      </c>
      <c r="R540" s="14">
        <v>0.63134657836644503</v>
      </c>
      <c r="S540" s="14">
        <v>0.81422505307855597</v>
      </c>
      <c r="T540" s="14">
        <v>0.61464968152866195</v>
      </c>
      <c r="U540" s="14">
        <v>0.62314225053078498</v>
      </c>
      <c r="V540" s="14">
        <v>0.83085106382978702</v>
      </c>
      <c r="W540" s="14">
        <v>0.62738853503184699</v>
      </c>
      <c r="X540" s="14"/>
      <c r="Y540" s="14">
        <v>0.71974522292993603</v>
      </c>
      <c r="Z540" s="14">
        <v>0.92887473460721803</v>
      </c>
      <c r="AA540" s="14">
        <v>0.20276008492569</v>
      </c>
      <c r="AB540" s="5">
        <v>1</v>
      </c>
      <c r="AC540" s="5">
        <v>2</v>
      </c>
      <c r="AD540" s="5">
        <v>1</v>
      </c>
      <c r="AE540" s="5">
        <v>1</v>
      </c>
      <c r="AF540" s="5">
        <v>2</v>
      </c>
      <c r="AG540" s="5">
        <v>1</v>
      </c>
      <c r="AH540" s="5">
        <v>1</v>
      </c>
      <c r="AI540" s="5">
        <v>2</v>
      </c>
      <c r="AJ540" s="5">
        <v>2</v>
      </c>
      <c r="AK540" s="5">
        <v>0</v>
      </c>
      <c r="AL540" s="5">
        <v>13</v>
      </c>
    </row>
    <row r="541" spans="1:38" x14ac:dyDescent="0.3">
      <c r="A541" s="3">
        <v>1958575</v>
      </c>
      <c r="B541" s="3" t="s">
        <v>2428</v>
      </c>
      <c r="C541" s="3" t="s">
        <v>2429</v>
      </c>
      <c r="D541" s="3" t="s">
        <v>668</v>
      </c>
      <c r="E541" s="10">
        <v>994</v>
      </c>
      <c r="F541" s="11" t="s">
        <v>1171</v>
      </c>
      <c r="G541" s="12" t="s">
        <v>1172</v>
      </c>
      <c r="H541" s="13">
        <v>65417</v>
      </c>
      <c r="I541" s="12">
        <v>6.6000000000000003E-2</v>
      </c>
      <c r="J541" s="12">
        <v>0.152542372881355</v>
      </c>
      <c r="K541" s="12">
        <v>3.1476997578692399E-2</v>
      </c>
      <c r="L541" s="12">
        <v>0.04</v>
      </c>
      <c r="M541" s="12">
        <v>0.35799999999999998</v>
      </c>
      <c r="N541" s="12">
        <v>-1.8756169792694899E-2</v>
      </c>
      <c r="O541" s="12">
        <v>0.43518518518518501</v>
      </c>
      <c r="P541" s="12">
        <v>0.18860510805500899</v>
      </c>
      <c r="Q541" s="12">
        <v>0.20338983050847401</v>
      </c>
      <c r="R541" s="14">
        <v>0.47350993377483402</v>
      </c>
      <c r="S541" s="14">
        <v>0.31634819532908698</v>
      </c>
      <c r="T541" s="14">
        <v>0.79193205944798295</v>
      </c>
      <c r="U541" s="14">
        <v>0.42675159235668703</v>
      </c>
      <c r="V541" s="14">
        <v>0.70106382978723403</v>
      </c>
      <c r="W541" s="14">
        <v>0.53609341825902301</v>
      </c>
      <c r="X541" s="14"/>
      <c r="Y541" s="14">
        <v>0.43205944798301399</v>
      </c>
      <c r="Z541" s="14">
        <v>0.82908704883227102</v>
      </c>
      <c r="AA541" s="14">
        <v>0.61040339702760005</v>
      </c>
      <c r="AB541" s="5">
        <v>1</v>
      </c>
      <c r="AC541" s="5">
        <v>0</v>
      </c>
      <c r="AD541" s="5">
        <v>2</v>
      </c>
      <c r="AE541" s="5">
        <v>1</v>
      </c>
      <c r="AF541" s="5">
        <v>2</v>
      </c>
      <c r="AG541" s="5">
        <v>1</v>
      </c>
      <c r="AH541" s="5">
        <v>1</v>
      </c>
      <c r="AI541" s="5">
        <v>1</v>
      </c>
      <c r="AJ541" s="5">
        <v>2</v>
      </c>
      <c r="AK541" s="5">
        <v>1</v>
      </c>
      <c r="AL541" s="5">
        <v>12</v>
      </c>
    </row>
    <row r="542" spans="1:38" x14ac:dyDescent="0.3">
      <c r="A542" s="3">
        <v>1957225</v>
      </c>
      <c r="B542" s="3" t="s">
        <v>2404</v>
      </c>
      <c r="C542" s="3" t="s">
        <v>2405</v>
      </c>
      <c r="D542" s="3" t="s">
        <v>656</v>
      </c>
      <c r="E542" s="10">
        <v>1065</v>
      </c>
      <c r="F542" s="11" t="s">
        <v>2058</v>
      </c>
      <c r="G542" s="12" t="s">
        <v>2059</v>
      </c>
      <c r="H542" s="13">
        <v>54531</v>
      </c>
      <c r="I542" s="12">
        <v>0.10299999999999999</v>
      </c>
      <c r="J542" s="12">
        <v>0.13218390804597699</v>
      </c>
      <c r="K542" s="12">
        <v>8.6206896551724102E-3</v>
      </c>
      <c r="L542" s="12">
        <v>3.6999999999999998E-2</v>
      </c>
      <c r="M542" s="12">
        <v>0.44799999999999901</v>
      </c>
      <c r="N542" s="12">
        <v>2.3054755043227598E-2</v>
      </c>
      <c r="O542" s="12">
        <v>0.49733570159857898</v>
      </c>
      <c r="P542" s="12">
        <v>0.11224489795918299</v>
      </c>
      <c r="Q542" s="12">
        <v>0.18103448275862</v>
      </c>
      <c r="R542" s="14">
        <v>0.207505518763796</v>
      </c>
      <c r="S542" s="14">
        <v>0.547770700636942</v>
      </c>
      <c r="T542" s="14">
        <v>0.70700636942675099</v>
      </c>
      <c r="U542" s="14">
        <v>0.16348195329087001</v>
      </c>
      <c r="V542" s="14">
        <v>0.67978723404255303</v>
      </c>
      <c r="W542" s="14">
        <v>0.83970276008492495</v>
      </c>
      <c r="X542" s="14"/>
      <c r="Y542" s="14">
        <v>0.64012738853503104</v>
      </c>
      <c r="Z542" s="14">
        <v>0.58280254777069995</v>
      </c>
      <c r="AA542" s="14">
        <v>0.5</v>
      </c>
      <c r="AB542" s="5">
        <v>2</v>
      </c>
      <c r="AC542" s="5">
        <v>1</v>
      </c>
      <c r="AD542" s="5">
        <v>2</v>
      </c>
      <c r="AE542" s="5">
        <v>0</v>
      </c>
      <c r="AF542" s="5">
        <v>2</v>
      </c>
      <c r="AG542" s="5">
        <v>2</v>
      </c>
      <c r="AH542" s="5">
        <v>0</v>
      </c>
      <c r="AI542" s="5">
        <v>1</v>
      </c>
      <c r="AJ542" s="5">
        <v>1</v>
      </c>
      <c r="AK542" s="5">
        <v>1</v>
      </c>
      <c r="AL542" s="5">
        <v>12</v>
      </c>
    </row>
    <row r="543" spans="1:38" x14ac:dyDescent="0.3">
      <c r="A543" s="3">
        <v>1949485</v>
      </c>
      <c r="B543" s="3" t="s">
        <v>2224</v>
      </c>
      <c r="C543" s="3" t="s">
        <v>2225</v>
      </c>
      <c r="D543" s="3" t="s">
        <v>567</v>
      </c>
      <c r="E543" s="10">
        <v>41535</v>
      </c>
      <c r="F543" s="11" t="s">
        <v>1057</v>
      </c>
      <c r="G543" s="12" t="s">
        <v>1058</v>
      </c>
      <c r="H543" s="13">
        <v>86743</v>
      </c>
      <c r="I543" s="12">
        <v>8.1000000000000003E-2</v>
      </c>
      <c r="J543" s="12">
        <v>7.44309784215193E-2</v>
      </c>
      <c r="K543" s="12">
        <v>4.4398462902749E-2</v>
      </c>
      <c r="L543" s="12">
        <v>3.5999999999999997E-2</v>
      </c>
      <c r="M543" s="12">
        <v>0.31900000000000001</v>
      </c>
      <c r="N543" s="12">
        <v>0.19463299585825999</v>
      </c>
      <c r="O543" s="12">
        <v>0.25644430823713599</v>
      </c>
      <c r="P543" s="12">
        <v>6.1789339397637102E-2</v>
      </c>
      <c r="Q543" s="12">
        <v>0.22595329589122001</v>
      </c>
      <c r="R543" s="14">
        <v>0.85761589403973504</v>
      </c>
      <c r="S543" s="14">
        <v>0.41401273885350298</v>
      </c>
      <c r="T543" s="14">
        <v>0.39490445859872603</v>
      </c>
      <c r="U543" s="14">
        <v>0.59023354564755803</v>
      </c>
      <c r="V543" s="14">
        <v>0.66595744680850999</v>
      </c>
      <c r="W543" s="14">
        <v>0.35031847133757898</v>
      </c>
      <c r="X543" s="14"/>
      <c r="Y543" s="14">
        <v>6.5817409766454296E-2</v>
      </c>
      <c r="Z543" s="14">
        <v>0.31953290870488299</v>
      </c>
      <c r="AA543" s="14">
        <v>0.725053078556263</v>
      </c>
      <c r="AB543" s="5">
        <v>0</v>
      </c>
      <c r="AC543" s="5">
        <v>1</v>
      </c>
      <c r="AD543" s="5">
        <v>1</v>
      </c>
      <c r="AE543" s="5">
        <v>1</v>
      </c>
      <c r="AF543" s="5">
        <v>1</v>
      </c>
      <c r="AG543" s="5">
        <v>1</v>
      </c>
      <c r="AH543" s="5">
        <v>0</v>
      </c>
      <c r="AI543" s="5">
        <v>0</v>
      </c>
      <c r="AJ543" s="5">
        <v>0</v>
      </c>
      <c r="AK543" s="5">
        <v>2</v>
      </c>
      <c r="AL543" s="5">
        <v>7</v>
      </c>
    </row>
    <row r="544" spans="1:38" x14ac:dyDescent="0.3">
      <c r="A544" s="3">
        <v>1983685</v>
      </c>
      <c r="B544" s="3" t="s">
        <v>2978</v>
      </c>
      <c r="C544" s="3" t="s">
        <v>2979</v>
      </c>
      <c r="D544" s="3" t="s">
        <v>943</v>
      </c>
      <c r="E544" s="10">
        <v>3197</v>
      </c>
      <c r="F544" s="11" t="s">
        <v>264</v>
      </c>
      <c r="G544" s="12" t="s">
        <v>1350</v>
      </c>
      <c r="H544" s="13">
        <v>48542</v>
      </c>
      <c r="I544" s="12">
        <v>0.23799999999999999</v>
      </c>
      <c r="J544" s="12">
        <v>0.13186029935851701</v>
      </c>
      <c r="K544" s="12">
        <v>4.7754811119030599E-2</v>
      </c>
      <c r="L544" s="12">
        <v>1.7999999999999999E-2</v>
      </c>
      <c r="M544" s="12">
        <v>0.41699999999999998</v>
      </c>
      <c r="N544" s="12">
        <v>7.7156334231805901E-2</v>
      </c>
      <c r="O544" s="12">
        <v>0.41352278294953398</v>
      </c>
      <c r="P544" s="12">
        <v>6.65335994677312E-2</v>
      </c>
      <c r="Q544" s="12">
        <v>0.35495367070563</v>
      </c>
      <c r="R544" s="14">
        <v>9.3818984547461307E-2</v>
      </c>
      <c r="S544" s="14">
        <v>0.93099787685774904</v>
      </c>
      <c r="T544" s="14">
        <v>0.70382165605095504</v>
      </c>
      <c r="U544" s="14">
        <v>0.62845010615711205</v>
      </c>
      <c r="V544" s="14">
        <v>0.41702127659574401</v>
      </c>
      <c r="W544" s="14">
        <v>0.76433121019108197</v>
      </c>
      <c r="X544" s="14"/>
      <c r="Y544" s="14">
        <v>0.34819532908704798</v>
      </c>
      <c r="Z544" s="14">
        <v>0.34819532908704798</v>
      </c>
      <c r="AA544" s="14">
        <v>0.97346072186836496</v>
      </c>
      <c r="AB544" s="5">
        <v>2</v>
      </c>
      <c r="AC544" s="5">
        <v>2</v>
      </c>
      <c r="AD544" s="5">
        <v>2</v>
      </c>
      <c r="AE544" s="5">
        <v>1</v>
      </c>
      <c r="AF544" s="5">
        <v>1</v>
      </c>
      <c r="AG544" s="5">
        <v>2</v>
      </c>
      <c r="AH544" s="5">
        <v>0</v>
      </c>
      <c r="AI544" s="5">
        <v>1</v>
      </c>
      <c r="AJ544" s="5">
        <v>1</v>
      </c>
      <c r="AK544" s="5">
        <v>2</v>
      </c>
      <c r="AL544" s="5">
        <v>14</v>
      </c>
    </row>
    <row r="545" spans="1:38" x14ac:dyDescent="0.3">
      <c r="A545" s="3">
        <v>1985845</v>
      </c>
      <c r="B545" s="3" t="s">
        <v>3016</v>
      </c>
      <c r="C545" s="3" t="s">
        <v>3017</v>
      </c>
      <c r="D545" s="3" t="s">
        <v>961</v>
      </c>
      <c r="E545" s="10">
        <v>3346</v>
      </c>
      <c r="F545" s="11" t="s">
        <v>2058</v>
      </c>
      <c r="G545" s="12" t="s">
        <v>2059</v>
      </c>
      <c r="H545" s="13">
        <v>58059</v>
      </c>
      <c r="I545" s="12">
        <v>5.7999999999999899E-2</v>
      </c>
      <c r="J545" s="12">
        <v>3.3398821218074602E-2</v>
      </c>
      <c r="K545" s="12">
        <v>0</v>
      </c>
      <c r="L545" s="12">
        <v>0.02</v>
      </c>
      <c r="M545" s="12">
        <v>0.217</v>
      </c>
      <c r="N545" s="12">
        <v>9.0612777053454996E-2</v>
      </c>
      <c r="O545" s="12">
        <v>0.26504941599281201</v>
      </c>
      <c r="P545" s="12">
        <v>0</v>
      </c>
      <c r="Q545" s="12">
        <v>0.22593320235756301</v>
      </c>
      <c r="R545" s="14">
        <v>0.28697571743929301</v>
      </c>
      <c r="S545" s="14">
        <v>0.26220806794055201</v>
      </c>
      <c r="T545" s="14">
        <v>0.15605095541401201</v>
      </c>
      <c r="U545" s="14">
        <v>0</v>
      </c>
      <c r="V545" s="14">
        <v>0.45531914893616998</v>
      </c>
      <c r="W545" s="14">
        <v>5.30785562632696E-2</v>
      </c>
      <c r="X545" s="14"/>
      <c r="Y545" s="14">
        <v>6.9002123142250502E-2</v>
      </c>
      <c r="Z545" s="14">
        <v>0</v>
      </c>
      <c r="AA545" s="14">
        <v>0.72399150743099705</v>
      </c>
      <c r="AB545" s="5">
        <v>2</v>
      </c>
      <c r="AC545" s="5">
        <v>0</v>
      </c>
      <c r="AD545" s="5">
        <v>0</v>
      </c>
      <c r="AE545" s="5">
        <v>0</v>
      </c>
      <c r="AF545" s="5">
        <v>1</v>
      </c>
      <c r="AG545" s="5">
        <v>0</v>
      </c>
      <c r="AH545" s="5">
        <v>0</v>
      </c>
      <c r="AI545" s="5">
        <v>0</v>
      </c>
      <c r="AJ545" s="5">
        <v>0</v>
      </c>
      <c r="AK545" s="5">
        <v>2</v>
      </c>
      <c r="AL545" s="5">
        <v>5</v>
      </c>
    </row>
    <row r="546" spans="1:38" x14ac:dyDescent="0.3">
      <c r="A546" s="3">
        <v>1986565</v>
      </c>
      <c r="B546" s="3" t="s">
        <v>3028</v>
      </c>
      <c r="C546" s="3" t="s">
        <v>3029</v>
      </c>
      <c r="D546" s="3" t="s">
        <v>967</v>
      </c>
      <c r="E546" s="10">
        <v>823</v>
      </c>
      <c r="F546" s="11" t="s">
        <v>1181</v>
      </c>
      <c r="G546" s="12" t="s">
        <v>1182</v>
      </c>
      <c r="H546" s="13">
        <v>69792</v>
      </c>
      <c r="I546" s="12">
        <v>3.7999999999999999E-2</v>
      </c>
      <c r="J546" s="12">
        <v>0.108465608465608</v>
      </c>
      <c r="K546" s="12">
        <v>2.6455026455026402E-2</v>
      </c>
      <c r="L546" s="12">
        <v>1.9E-2</v>
      </c>
      <c r="M546" s="12">
        <v>0.32100000000000001</v>
      </c>
      <c r="N546" s="12">
        <v>-3.1764705882352903E-2</v>
      </c>
      <c r="O546" s="12">
        <v>0.36157337367624798</v>
      </c>
      <c r="P546" s="12">
        <v>0</v>
      </c>
      <c r="Q546" s="12">
        <v>0.12698412698412601</v>
      </c>
      <c r="R546" s="14">
        <v>0.57947019867549598</v>
      </c>
      <c r="S546" s="14">
        <v>0.14118895966029699</v>
      </c>
      <c r="T546" s="14">
        <v>0.58386411889596601</v>
      </c>
      <c r="U546" s="14">
        <v>0.36305732484076397</v>
      </c>
      <c r="V546" s="14">
        <v>0.43723404255319098</v>
      </c>
      <c r="W546" s="14">
        <v>0.35987261146496802</v>
      </c>
      <c r="X546" s="14"/>
      <c r="Y546" s="14">
        <v>0.20594479830148599</v>
      </c>
      <c r="Z546" s="14">
        <v>0</v>
      </c>
      <c r="AA546" s="14">
        <v>0.22823779193205901</v>
      </c>
      <c r="AB546" s="5">
        <v>1</v>
      </c>
      <c r="AC546" s="5">
        <v>0</v>
      </c>
      <c r="AD546" s="5">
        <v>1</v>
      </c>
      <c r="AE546" s="5">
        <v>1</v>
      </c>
      <c r="AF546" s="5">
        <v>1</v>
      </c>
      <c r="AG546" s="5">
        <v>1</v>
      </c>
      <c r="AH546" s="5">
        <v>1</v>
      </c>
      <c r="AI546" s="5">
        <v>0</v>
      </c>
      <c r="AJ546" s="5">
        <v>0</v>
      </c>
      <c r="AK546" s="5">
        <v>0</v>
      </c>
      <c r="AL546" s="5">
        <v>6</v>
      </c>
    </row>
    <row r="547" spans="1:38" x14ac:dyDescent="0.3">
      <c r="A547" s="3">
        <v>1923250</v>
      </c>
      <c r="B547" s="3" t="s">
        <v>1658</v>
      </c>
      <c r="C547" s="3" t="s">
        <v>1659</v>
      </c>
      <c r="D547" s="3" t="s">
        <v>289</v>
      </c>
      <c r="E547" s="10">
        <v>3601</v>
      </c>
      <c r="F547" s="11" t="s">
        <v>1248</v>
      </c>
      <c r="G547" s="12" t="s">
        <v>1249</v>
      </c>
      <c r="H547" s="13">
        <v>63125</v>
      </c>
      <c r="I547" s="12">
        <v>0.30199999999999999</v>
      </c>
      <c r="J547" s="12">
        <v>0.15233236151603499</v>
      </c>
      <c r="K547" s="12">
        <v>5.0291545189504301E-2</v>
      </c>
      <c r="L547" s="12">
        <v>1.0999999999999999E-2</v>
      </c>
      <c r="M547" s="12">
        <v>0.38400000000000001</v>
      </c>
      <c r="N547" s="12">
        <v>5.0237231370359996E-3</v>
      </c>
      <c r="O547" s="12">
        <v>0.52148080438756805</v>
      </c>
      <c r="P547" s="12">
        <v>9.55833882663151E-2</v>
      </c>
      <c r="Q547" s="12">
        <v>0.19825072886297301</v>
      </c>
      <c r="R547" s="14">
        <v>0.41721854304635703</v>
      </c>
      <c r="S547" s="14">
        <v>0.97027600849256901</v>
      </c>
      <c r="T547" s="14">
        <v>0.790870488322717</v>
      </c>
      <c r="U547" s="14">
        <v>0.65498938428874698</v>
      </c>
      <c r="V547" s="14">
        <v>0.314893617021276</v>
      </c>
      <c r="W547" s="14">
        <v>0.65074309978768496</v>
      </c>
      <c r="X547" s="14"/>
      <c r="Y547" s="14">
        <v>0.69639065817409695</v>
      </c>
      <c r="Z547" s="14">
        <v>0.49363057324840698</v>
      </c>
      <c r="AA547" s="14">
        <v>0.58067940552016895</v>
      </c>
      <c r="AB547" s="5">
        <v>1</v>
      </c>
      <c r="AC547" s="5">
        <v>2</v>
      </c>
      <c r="AD547" s="5">
        <v>2</v>
      </c>
      <c r="AE547" s="5">
        <v>1</v>
      </c>
      <c r="AF547" s="5">
        <v>0</v>
      </c>
      <c r="AG547" s="5">
        <v>1</v>
      </c>
      <c r="AH547" s="5">
        <v>0</v>
      </c>
      <c r="AI547" s="5">
        <v>2</v>
      </c>
      <c r="AJ547" s="5">
        <v>1</v>
      </c>
      <c r="AK547" s="5">
        <v>1</v>
      </c>
      <c r="AL547" s="5">
        <v>11</v>
      </c>
    </row>
    <row r="548" spans="1:38" x14ac:dyDescent="0.3">
      <c r="A548" s="3">
        <v>1930945</v>
      </c>
      <c r="B548" s="3" t="s">
        <v>1816</v>
      </c>
      <c r="C548" s="3" t="s">
        <v>1817</v>
      </c>
      <c r="D548" s="3" t="s">
        <v>364</v>
      </c>
      <c r="E548" s="10">
        <v>487</v>
      </c>
      <c r="F548" s="11" t="s">
        <v>437</v>
      </c>
      <c r="G548" s="12" t="s">
        <v>1298</v>
      </c>
      <c r="H548" s="13">
        <v>53375</v>
      </c>
      <c r="I548" s="12">
        <v>0.127</v>
      </c>
      <c r="J548" s="12">
        <v>0.26690391459074703</v>
      </c>
      <c r="K548" s="12">
        <v>0.120996441281138</v>
      </c>
      <c r="L548" s="12">
        <v>6.0000000000000001E-3</v>
      </c>
      <c r="M548" s="12">
        <v>0.34399999999999997</v>
      </c>
      <c r="N548" s="12">
        <v>-3.3730158730158701E-2</v>
      </c>
      <c r="O548" s="12">
        <v>0.52064220183486198</v>
      </c>
      <c r="P548" s="12">
        <v>7.3578595317725703E-2</v>
      </c>
      <c r="Q548" s="12">
        <v>0.185053380782918</v>
      </c>
      <c r="R548" s="14">
        <v>0.18211920529801301</v>
      </c>
      <c r="S548" s="14">
        <v>0.67091295116772798</v>
      </c>
      <c r="T548" s="14">
        <v>0.97027600849256901</v>
      </c>
      <c r="U548" s="14">
        <v>0.94161358811040297</v>
      </c>
      <c r="V548" s="14">
        <v>0.244680851063829</v>
      </c>
      <c r="W548" s="14">
        <v>0.46284501061571098</v>
      </c>
      <c r="X548" s="14"/>
      <c r="Y548" s="14">
        <v>0.693205944798301</v>
      </c>
      <c r="Z548" s="14">
        <v>0.37898089171974503</v>
      </c>
      <c r="AA548" s="14">
        <v>0.51804670912951101</v>
      </c>
      <c r="AB548" s="5">
        <v>2</v>
      </c>
      <c r="AC548" s="5">
        <v>2</v>
      </c>
      <c r="AD548" s="5">
        <v>2</v>
      </c>
      <c r="AE548" s="5">
        <v>2</v>
      </c>
      <c r="AF548" s="5">
        <v>0</v>
      </c>
      <c r="AG548" s="5">
        <v>1</v>
      </c>
      <c r="AH548" s="5">
        <v>1</v>
      </c>
      <c r="AI548" s="5">
        <v>2</v>
      </c>
      <c r="AJ548" s="5">
        <v>1</v>
      </c>
      <c r="AK548" s="5">
        <v>1</v>
      </c>
      <c r="AL548" s="5">
        <v>14</v>
      </c>
    </row>
    <row r="549" spans="1:38" x14ac:dyDescent="0.3">
      <c r="A549" s="3">
        <v>1945165</v>
      </c>
      <c r="B549" s="3" t="s">
        <v>2126</v>
      </c>
      <c r="C549" s="3" t="s">
        <v>2127</v>
      </c>
      <c r="D549" s="3" t="s">
        <v>518</v>
      </c>
      <c r="E549" s="10">
        <v>473</v>
      </c>
      <c r="F549" s="11" t="s">
        <v>1430</v>
      </c>
      <c r="G549" s="12" t="s">
        <v>1431</v>
      </c>
      <c r="H549" s="13">
        <v>53750</v>
      </c>
      <c r="I549" s="12">
        <v>9.2999999999999999E-2</v>
      </c>
      <c r="J549" s="12">
        <v>0.13861386138613799</v>
      </c>
      <c r="K549" s="12">
        <v>4.4554455445544497E-2</v>
      </c>
      <c r="L549" s="12">
        <v>1.7000000000000001E-2</v>
      </c>
      <c r="M549" s="12">
        <v>0.307</v>
      </c>
      <c r="N549" s="12">
        <v>-6.3366336633663298E-2</v>
      </c>
      <c r="O549" s="12">
        <v>0.53488372093023195</v>
      </c>
      <c r="P549" s="12">
        <v>0.35335689045936303</v>
      </c>
      <c r="Q549" s="12">
        <v>0.23267326732673199</v>
      </c>
      <c r="R549" s="14">
        <v>0.18874172185430399</v>
      </c>
      <c r="S549" s="14">
        <v>0.48832271762208002</v>
      </c>
      <c r="T549" s="14">
        <v>0.73991507430997805</v>
      </c>
      <c r="U549" s="14">
        <v>0.59341825902335399</v>
      </c>
      <c r="V549" s="14">
        <v>0.40531914893616999</v>
      </c>
      <c r="W549" s="14">
        <v>0.29511677282377902</v>
      </c>
      <c r="X549" s="14"/>
      <c r="Y549" s="14">
        <v>0.73885350318471299</v>
      </c>
      <c r="Z549" s="14">
        <v>0.95966029723991497</v>
      </c>
      <c r="AA549" s="14">
        <v>0.74522292993630501</v>
      </c>
      <c r="AB549" s="5">
        <v>2</v>
      </c>
      <c r="AC549" s="5">
        <v>1</v>
      </c>
      <c r="AD549" s="5">
        <v>2</v>
      </c>
      <c r="AE549" s="5">
        <v>1</v>
      </c>
      <c r="AF549" s="5">
        <v>1</v>
      </c>
      <c r="AG549" s="5">
        <v>0</v>
      </c>
      <c r="AH549" s="5">
        <v>1</v>
      </c>
      <c r="AI549" s="5">
        <v>2</v>
      </c>
      <c r="AJ549" s="5">
        <v>2</v>
      </c>
      <c r="AK549" s="5">
        <v>2</v>
      </c>
      <c r="AL549" s="5">
        <v>14</v>
      </c>
    </row>
    <row r="550" spans="1:38" x14ac:dyDescent="0.3">
      <c r="A550" s="3">
        <v>1959745</v>
      </c>
      <c r="B550" s="3" t="s">
        <v>2454</v>
      </c>
      <c r="C550" s="3" t="s">
        <v>2455</v>
      </c>
      <c r="D550" s="3" t="s">
        <v>681</v>
      </c>
      <c r="E550" s="10">
        <v>3627</v>
      </c>
      <c r="F550" s="11" t="s">
        <v>609</v>
      </c>
      <c r="G550" s="12" t="s">
        <v>1380</v>
      </c>
      <c r="H550" s="13">
        <v>68730</v>
      </c>
      <c r="I550" s="12">
        <v>6.9000000000000006E-2</v>
      </c>
      <c r="J550" s="12">
        <v>0.103012048192771</v>
      </c>
      <c r="K550" s="12">
        <v>3.7349397590361398E-2</v>
      </c>
      <c r="L550" s="12">
        <v>1.7999999999999999E-2</v>
      </c>
      <c r="M550" s="12">
        <v>0.38299999999999901</v>
      </c>
      <c r="N550" s="12">
        <v>2.2105554020447598E-3</v>
      </c>
      <c r="O550" s="12">
        <v>0.34581581964080998</v>
      </c>
      <c r="P550" s="12">
        <v>0.105555555555555</v>
      </c>
      <c r="Q550" s="12">
        <v>0.12530120481927701</v>
      </c>
      <c r="R550" s="14">
        <v>0.55187637969094905</v>
      </c>
      <c r="S550" s="14">
        <v>0.33864118895966</v>
      </c>
      <c r="T550" s="14">
        <v>0.55307855626326896</v>
      </c>
      <c r="U550" s="14">
        <v>0.50318471337579596</v>
      </c>
      <c r="V550" s="14">
        <v>0.41702127659574401</v>
      </c>
      <c r="W550" s="14">
        <v>0.64649681528662395</v>
      </c>
      <c r="X550" s="14"/>
      <c r="Y550" s="14">
        <v>0.17091295116772801</v>
      </c>
      <c r="Z550" s="14">
        <v>0.55307855626326896</v>
      </c>
      <c r="AA550" s="14">
        <v>0.22080679405520101</v>
      </c>
      <c r="AB550" s="5">
        <v>1</v>
      </c>
      <c r="AC550" s="5">
        <v>1</v>
      </c>
      <c r="AD550" s="5">
        <v>1</v>
      </c>
      <c r="AE550" s="5">
        <v>1</v>
      </c>
      <c r="AF550" s="5">
        <v>1</v>
      </c>
      <c r="AG550" s="5">
        <v>1</v>
      </c>
      <c r="AH550" s="5">
        <v>0</v>
      </c>
      <c r="AI550" s="5">
        <v>0</v>
      </c>
      <c r="AJ550" s="5">
        <v>1</v>
      </c>
      <c r="AK550" s="5">
        <v>0</v>
      </c>
      <c r="AL550" s="5">
        <v>7</v>
      </c>
    </row>
    <row r="551" spans="1:38" x14ac:dyDescent="0.3">
      <c r="A551" s="3">
        <v>1978285</v>
      </c>
      <c r="B551" s="3" t="s">
        <v>2858</v>
      </c>
      <c r="C551" s="3" t="s">
        <v>2859</v>
      </c>
      <c r="D551" s="3" t="s">
        <v>883</v>
      </c>
      <c r="E551" s="10">
        <v>3149</v>
      </c>
      <c r="F551" s="11" t="s">
        <v>1252</v>
      </c>
      <c r="G551" s="12" t="s">
        <v>1253</v>
      </c>
      <c r="H551" s="13">
        <v>61115</v>
      </c>
      <c r="I551" s="12">
        <v>0.123</v>
      </c>
      <c r="J551" s="12">
        <v>0.120238984316654</v>
      </c>
      <c r="K551" s="12">
        <v>5.8252427184466E-2</v>
      </c>
      <c r="L551" s="12">
        <v>0.01</v>
      </c>
      <c r="M551" s="12">
        <v>0.34200000000000003</v>
      </c>
      <c r="N551" s="12">
        <v>-2.23533064265755E-2</v>
      </c>
      <c r="O551" s="12">
        <v>0.46625766871165603</v>
      </c>
      <c r="P551" s="12">
        <v>0.182467532467532</v>
      </c>
      <c r="Q551" s="12">
        <v>0.212845407020164</v>
      </c>
      <c r="R551" s="14">
        <v>0.36534216335540798</v>
      </c>
      <c r="S551" s="14">
        <v>0.645435244161358</v>
      </c>
      <c r="T551" s="14">
        <v>0.64225053078556205</v>
      </c>
      <c r="U551" s="14">
        <v>0.71656050955413997</v>
      </c>
      <c r="V551" s="14">
        <v>0.3</v>
      </c>
      <c r="W551" s="14">
        <v>0.450106157112526</v>
      </c>
      <c r="X551" s="14"/>
      <c r="Y551" s="14">
        <v>0.53397027600849201</v>
      </c>
      <c r="Z551" s="14">
        <v>0.81740976645435204</v>
      </c>
      <c r="AA551" s="14">
        <v>0.66666666666666596</v>
      </c>
      <c r="AB551" s="5">
        <v>1</v>
      </c>
      <c r="AC551" s="5">
        <v>1</v>
      </c>
      <c r="AD551" s="5">
        <v>1</v>
      </c>
      <c r="AE551" s="5">
        <v>2</v>
      </c>
      <c r="AF551" s="5">
        <v>0</v>
      </c>
      <c r="AG551" s="5">
        <v>1</v>
      </c>
      <c r="AH551" s="5">
        <v>1</v>
      </c>
      <c r="AI551" s="5">
        <v>1</v>
      </c>
      <c r="AJ551" s="5">
        <v>2</v>
      </c>
      <c r="AK551" s="5">
        <v>1</v>
      </c>
      <c r="AL551" s="5">
        <v>11</v>
      </c>
    </row>
    <row r="552" spans="1:38" x14ac:dyDescent="0.3">
      <c r="A552" s="3">
        <v>1963975</v>
      </c>
      <c r="B552" s="3" t="s">
        <v>2536</v>
      </c>
      <c r="C552" s="3" t="s">
        <v>2537</v>
      </c>
      <c r="D552" s="3" t="s">
        <v>722</v>
      </c>
      <c r="E552" s="10">
        <v>1867</v>
      </c>
      <c r="F552" s="11" t="s">
        <v>722</v>
      </c>
      <c r="G552" s="12" t="s">
        <v>1759</v>
      </c>
      <c r="H552" s="13">
        <v>66574</v>
      </c>
      <c r="I552" s="12">
        <v>8.6999999999999994E-2</v>
      </c>
      <c r="J552" s="12">
        <v>6.4556962025316397E-2</v>
      </c>
      <c r="K552" s="12">
        <v>4.0506329113924003E-2</v>
      </c>
      <c r="L552" s="12">
        <v>4.0999999999999898E-2</v>
      </c>
      <c r="M552" s="12">
        <v>0.39399999999999902</v>
      </c>
      <c r="N552" s="12">
        <v>4.3599776411403002E-2</v>
      </c>
      <c r="O552" s="12">
        <v>0.452631578947368</v>
      </c>
      <c r="P552" s="12">
        <v>0.13723284589426299</v>
      </c>
      <c r="Q552" s="12">
        <v>0.16962025316455601</v>
      </c>
      <c r="R552" s="14">
        <v>0.51324503311258196</v>
      </c>
      <c r="S552" s="14">
        <v>0.44904458598726099</v>
      </c>
      <c r="T552" s="14">
        <v>0.337579617834394</v>
      </c>
      <c r="U552" s="14">
        <v>0.547770700636942</v>
      </c>
      <c r="V552" s="14">
        <v>0.71276595744680804</v>
      </c>
      <c r="W552" s="14">
        <v>0.69426751592356595</v>
      </c>
      <c r="X552" s="14"/>
      <c r="Y552" s="14">
        <v>0.485138004246284</v>
      </c>
      <c r="Z552" s="14">
        <v>0.68259023354564696</v>
      </c>
      <c r="AA552" s="14">
        <v>0.44055201698513802</v>
      </c>
      <c r="AB552" s="5">
        <v>1</v>
      </c>
      <c r="AC552" s="5">
        <v>1</v>
      </c>
      <c r="AD552" s="5">
        <v>1</v>
      </c>
      <c r="AE552" s="5">
        <v>1</v>
      </c>
      <c r="AF552" s="5">
        <v>2</v>
      </c>
      <c r="AG552" s="5">
        <v>2</v>
      </c>
      <c r="AH552" s="5">
        <v>0</v>
      </c>
      <c r="AI552" s="5">
        <v>1</v>
      </c>
      <c r="AJ552" s="5">
        <v>2</v>
      </c>
      <c r="AK552" s="5">
        <v>1</v>
      </c>
      <c r="AL552" s="5">
        <v>12</v>
      </c>
    </row>
    <row r="553" spans="1:38" x14ac:dyDescent="0.3">
      <c r="A553" s="3">
        <v>1954480</v>
      </c>
      <c r="B553" s="3" t="s">
        <v>2346</v>
      </c>
      <c r="C553" s="3" t="s">
        <v>2347</v>
      </c>
      <c r="D553" s="3" t="s">
        <v>628</v>
      </c>
      <c r="E553" s="10">
        <v>1623</v>
      </c>
      <c r="F553" s="11" t="s">
        <v>1229</v>
      </c>
      <c r="G553" s="12" t="s">
        <v>1230</v>
      </c>
      <c r="H553" s="13">
        <v>74167</v>
      </c>
      <c r="I553" s="12">
        <v>0.109</v>
      </c>
      <c r="J553" s="12">
        <v>0.27046783625730902</v>
      </c>
      <c r="K553" s="12">
        <v>3.8011695906432698E-2</v>
      </c>
      <c r="L553" s="12">
        <v>0.04</v>
      </c>
      <c r="M553" s="12">
        <v>0.38100000000000001</v>
      </c>
      <c r="N553" s="12">
        <v>-4.0212891780011799E-2</v>
      </c>
      <c r="O553" s="12">
        <v>0.36669619131975201</v>
      </c>
      <c r="P553" s="12">
        <v>0.182608695652173</v>
      </c>
      <c r="Q553" s="12">
        <v>0.23976608187134499</v>
      </c>
      <c r="R553" s="14">
        <v>0.677704194260485</v>
      </c>
      <c r="S553" s="14">
        <v>0.58386411889596601</v>
      </c>
      <c r="T553" s="14">
        <v>0.97346072186836496</v>
      </c>
      <c r="U553" s="14">
        <v>0.51486199575371505</v>
      </c>
      <c r="V553" s="14">
        <v>0.70106382978723403</v>
      </c>
      <c r="W553" s="14">
        <v>0.64012738853503104</v>
      </c>
      <c r="X553" s="14"/>
      <c r="Y553" s="14">
        <v>0.21974522292993601</v>
      </c>
      <c r="Z553" s="14">
        <v>0.81847133757961699</v>
      </c>
      <c r="AA553" s="14">
        <v>0.772823779193206</v>
      </c>
      <c r="AB553" s="5">
        <v>0</v>
      </c>
      <c r="AC553" s="5">
        <v>1</v>
      </c>
      <c r="AD553" s="5">
        <v>2</v>
      </c>
      <c r="AE553" s="5">
        <v>1</v>
      </c>
      <c r="AF553" s="5">
        <v>2</v>
      </c>
      <c r="AG553" s="5">
        <v>1</v>
      </c>
      <c r="AH553" s="5">
        <v>1</v>
      </c>
      <c r="AI553" s="5">
        <v>0</v>
      </c>
      <c r="AJ553" s="5">
        <v>2</v>
      </c>
      <c r="AK553" s="5">
        <v>2</v>
      </c>
      <c r="AL553" s="5">
        <v>12</v>
      </c>
    </row>
    <row r="554" spans="1:38" x14ac:dyDescent="0.3">
      <c r="A554" s="3">
        <v>1984835</v>
      </c>
      <c r="B554" s="3" t="s">
        <v>3000</v>
      </c>
      <c r="C554" s="3" t="s">
        <v>3001</v>
      </c>
      <c r="D554" s="3" t="s">
        <v>953</v>
      </c>
      <c r="E554" s="10">
        <v>101</v>
      </c>
      <c r="F554" s="11" t="s">
        <v>1509</v>
      </c>
      <c r="G554" s="12" t="s">
        <v>1510</v>
      </c>
      <c r="H554" s="13">
        <v>110833</v>
      </c>
      <c r="I554" s="12">
        <v>0</v>
      </c>
      <c r="J554" s="12">
        <v>0</v>
      </c>
      <c r="K554" s="12">
        <v>1.85185185185185E-2</v>
      </c>
      <c r="L554" s="12">
        <v>0</v>
      </c>
      <c r="M554" s="12">
        <v>0.255</v>
      </c>
      <c r="N554" s="12">
        <v>-9.8214285714285698E-2</v>
      </c>
      <c r="O554" s="12">
        <v>0.19354838709677399</v>
      </c>
      <c r="P554" s="12">
        <v>0</v>
      </c>
      <c r="Q554" s="12">
        <v>0.22222222222222199</v>
      </c>
      <c r="R554" s="14">
        <v>0.96467991169977896</v>
      </c>
      <c r="S554" s="14">
        <v>0</v>
      </c>
      <c r="T554" s="14">
        <v>0</v>
      </c>
      <c r="U554" s="14">
        <v>0.26114649681528601</v>
      </c>
      <c r="V554" s="14">
        <v>0</v>
      </c>
      <c r="W554" s="14">
        <v>0.121019108280254</v>
      </c>
      <c r="X554" s="14"/>
      <c r="Y554" s="14">
        <v>1.9108280254777E-2</v>
      </c>
      <c r="Z554" s="14">
        <v>0</v>
      </c>
      <c r="AA554" s="14">
        <v>0.70276008492568998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2</v>
      </c>
      <c r="AI554" s="5">
        <v>0</v>
      </c>
      <c r="AJ554" s="5">
        <v>0</v>
      </c>
      <c r="AK554" s="5">
        <v>2</v>
      </c>
      <c r="AL554" s="5">
        <v>4</v>
      </c>
    </row>
    <row r="555" spans="1:38" x14ac:dyDescent="0.3">
      <c r="A555" s="3">
        <v>1909955</v>
      </c>
      <c r="B555" s="3" t="s">
        <v>1358</v>
      </c>
      <c r="C555" s="3" t="s">
        <v>1359</v>
      </c>
      <c r="D555" s="3" t="s">
        <v>158</v>
      </c>
      <c r="E555" s="10">
        <v>368</v>
      </c>
      <c r="F555" s="11" t="s">
        <v>934</v>
      </c>
      <c r="G555" s="12" t="s">
        <v>1193</v>
      </c>
      <c r="H555" s="13">
        <v>75000</v>
      </c>
      <c r="I555" s="12">
        <v>0.05</v>
      </c>
      <c r="J555" s="12">
        <v>0.146666666666666</v>
      </c>
      <c r="K555" s="12">
        <v>0.04</v>
      </c>
      <c r="L555" s="12">
        <v>1.6E-2</v>
      </c>
      <c r="M555" s="12">
        <v>0.313</v>
      </c>
      <c r="N555" s="12">
        <v>-2.1276595744680799E-2</v>
      </c>
      <c r="O555" s="12">
        <v>0.43722943722943702</v>
      </c>
      <c r="P555" s="12">
        <v>5.0632911392405E-2</v>
      </c>
      <c r="Q555" s="12">
        <v>0.10666666666666599</v>
      </c>
      <c r="R555" s="14">
        <v>0.69205298013244998</v>
      </c>
      <c r="S555" s="14">
        <v>0.21443736730360899</v>
      </c>
      <c r="T555" s="14">
        <v>0.76857749469214398</v>
      </c>
      <c r="U555" s="14">
        <v>0.53821656050955402</v>
      </c>
      <c r="V555" s="14">
        <v>0.39361702127659498</v>
      </c>
      <c r="W555" s="14">
        <v>0.322717622080679</v>
      </c>
      <c r="X555" s="14"/>
      <c r="Y555" s="14">
        <v>0.43842887473460701</v>
      </c>
      <c r="Z555" s="14">
        <v>0.26220806794055201</v>
      </c>
      <c r="AA555" s="14">
        <v>0.153927813163481</v>
      </c>
      <c r="AB555" s="5">
        <v>0</v>
      </c>
      <c r="AC555" s="5">
        <v>0</v>
      </c>
      <c r="AD555" s="5">
        <v>2</v>
      </c>
      <c r="AE555" s="5">
        <v>1</v>
      </c>
      <c r="AF555" s="5">
        <v>1</v>
      </c>
      <c r="AG555" s="5">
        <v>0</v>
      </c>
      <c r="AH555" s="5">
        <v>1</v>
      </c>
      <c r="AI555" s="5">
        <v>1</v>
      </c>
      <c r="AJ555" s="5">
        <v>0</v>
      </c>
      <c r="AK555" s="5">
        <v>0</v>
      </c>
      <c r="AL555" s="5">
        <v>6</v>
      </c>
    </row>
    <row r="556" spans="1:38" x14ac:dyDescent="0.3">
      <c r="A556" s="3">
        <v>1922620</v>
      </c>
      <c r="B556" s="3" t="s">
        <v>1638</v>
      </c>
      <c r="C556" s="3" t="s">
        <v>1639</v>
      </c>
      <c r="D556" s="3" t="s">
        <v>280</v>
      </c>
      <c r="E556" s="10">
        <v>634</v>
      </c>
      <c r="F556" s="11" t="s">
        <v>1078</v>
      </c>
      <c r="G556" s="12" t="s">
        <v>1079</v>
      </c>
      <c r="H556" s="13">
        <v>58214</v>
      </c>
      <c r="I556" s="12">
        <v>9.0999999999999998E-2</v>
      </c>
      <c r="J556" s="12">
        <v>0.11</v>
      </c>
      <c r="K556" s="12">
        <v>0.02</v>
      </c>
      <c r="L556" s="12">
        <v>1.7999999999999999E-2</v>
      </c>
      <c r="M556" s="12">
        <v>0.40200000000000002</v>
      </c>
      <c r="N556" s="12">
        <v>-4.7095761381475603E-3</v>
      </c>
      <c r="O556" s="12">
        <v>0.54545454545454497</v>
      </c>
      <c r="P556" s="12">
        <v>0.10802469135802401</v>
      </c>
      <c r="Q556" s="12">
        <v>0.163333333333333</v>
      </c>
      <c r="R556" s="14">
        <v>0.29139072847682101</v>
      </c>
      <c r="S556" s="14">
        <v>0.47770700636942598</v>
      </c>
      <c r="T556" s="14">
        <v>0.59447983014861905</v>
      </c>
      <c r="U556" s="14">
        <v>0.28556263269638998</v>
      </c>
      <c r="V556" s="14">
        <v>0.41702127659574401</v>
      </c>
      <c r="W556" s="14">
        <v>0.72399150743099705</v>
      </c>
      <c r="X556" s="14"/>
      <c r="Y556" s="14">
        <v>0.76220806794055196</v>
      </c>
      <c r="Z556" s="14">
        <v>0.56263269639065805</v>
      </c>
      <c r="AA556" s="14">
        <v>0.41082802547770703</v>
      </c>
      <c r="AB556" s="5">
        <v>2</v>
      </c>
      <c r="AC556" s="5">
        <v>1</v>
      </c>
      <c r="AD556" s="5">
        <v>1</v>
      </c>
      <c r="AE556" s="5">
        <v>0</v>
      </c>
      <c r="AF556" s="5">
        <v>1</v>
      </c>
      <c r="AG556" s="5">
        <v>2</v>
      </c>
      <c r="AH556" s="5">
        <v>1</v>
      </c>
      <c r="AI556" s="5">
        <v>2</v>
      </c>
      <c r="AJ556" s="5">
        <v>1</v>
      </c>
      <c r="AK556" s="5">
        <v>1</v>
      </c>
      <c r="AL556" s="5">
        <v>12</v>
      </c>
    </row>
    <row r="557" spans="1:38" x14ac:dyDescent="0.3">
      <c r="A557" s="3">
        <v>1969735</v>
      </c>
      <c r="B557" s="3" t="s">
        <v>2768</v>
      </c>
      <c r="C557" s="3" t="s">
        <v>2769</v>
      </c>
      <c r="D557" s="3" t="s">
        <v>838</v>
      </c>
      <c r="E557" s="10">
        <v>1160</v>
      </c>
      <c r="F557" s="11" t="s">
        <v>609</v>
      </c>
      <c r="G557" s="12" t="s">
        <v>1380</v>
      </c>
      <c r="H557" s="13">
        <v>76458</v>
      </c>
      <c r="I557" s="12">
        <v>5.3999999999999999E-2</v>
      </c>
      <c r="J557" s="12">
        <v>7.0175438596491196E-2</v>
      </c>
      <c r="K557" s="12">
        <v>4.8732943469785503E-2</v>
      </c>
      <c r="L557" s="12">
        <v>2.79999999999999E-2</v>
      </c>
      <c r="M557" s="12">
        <v>0.36099999999999999</v>
      </c>
      <c r="N557" s="12">
        <v>4.7877145438121001E-2</v>
      </c>
      <c r="O557" s="12">
        <v>0.38433292533659702</v>
      </c>
      <c r="P557" s="12">
        <v>6.0439560439560398E-2</v>
      </c>
      <c r="Q557" s="12">
        <v>0.155945419103313</v>
      </c>
      <c r="R557" s="14">
        <v>0.71523178807946997</v>
      </c>
      <c r="S557" s="14">
        <v>0.23991507430997799</v>
      </c>
      <c r="T557" s="14">
        <v>0.37261146496815201</v>
      </c>
      <c r="U557" s="14">
        <v>0.64118895966029699</v>
      </c>
      <c r="V557" s="14">
        <v>0.56595744680851001</v>
      </c>
      <c r="W557" s="14">
        <v>0.547770700636942</v>
      </c>
      <c r="X557" s="14"/>
      <c r="Y557" s="14">
        <v>0.26963906581740898</v>
      </c>
      <c r="Z557" s="14">
        <v>0.31104033970276002</v>
      </c>
      <c r="AA557" s="14">
        <v>0.369426751592356</v>
      </c>
      <c r="AB557" s="5">
        <v>0</v>
      </c>
      <c r="AC557" s="5">
        <v>0</v>
      </c>
      <c r="AD557" s="5">
        <v>1</v>
      </c>
      <c r="AE557" s="5">
        <v>1</v>
      </c>
      <c r="AF557" s="5">
        <v>1</v>
      </c>
      <c r="AG557" s="5">
        <v>1</v>
      </c>
      <c r="AH557" s="5">
        <v>0</v>
      </c>
      <c r="AI557" s="5">
        <v>0</v>
      </c>
      <c r="AJ557" s="5">
        <v>0</v>
      </c>
      <c r="AK557" s="5">
        <v>1</v>
      </c>
      <c r="AL557" s="5">
        <v>5</v>
      </c>
    </row>
    <row r="558" spans="1:38" x14ac:dyDescent="0.3">
      <c r="A558" s="3">
        <v>1923970</v>
      </c>
      <c r="B558" s="3" t="s">
        <v>1670</v>
      </c>
      <c r="C558" s="3" t="s">
        <v>1671</v>
      </c>
      <c r="D558" s="3" t="s">
        <v>295</v>
      </c>
      <c r="E558" s="10">
        <v>970</v>
      </c>
      <c r="F558" s="11" t="s">
        <v>923</v>
      </c>
      <c r="G558" s="12" t="s">
        <v>1037</v>
      </c>
      <c r="H558" s="13">
        <v>61480</v>
      </c>
      <c r="I558" s="12">
        <v>0.14499999999999999</v>
      </c>
      <c r="J558" s="12">
        <v>0.19955156950672601</v>
      </c>
      <c r="K558" s="12">
        <v>8.5201793721972993E-2</v>
      </c>
      <c r="L558" s="12">
        <v>4.0000000000000001E-3</v>
      </c>
      <c r="M558" s="12">
        <v>0.432</v>
      </c>
      <c r="N558" s="12">
        <v>-5.2734375E-2</v>
      </c>
      <c r="O558" s="12">
        <v>0.41071428571428498</v>
      </c>
      <c r="P558" s="12">
        <v>8.9935760171306195E-2</v>
      </c>
      <c r="Q558" s="12">
        <v>0.206278026905829</v>
      </c>
      <c r="R558" s="14">
        <v>0.37748344370860898</v>
      </c>
      <c r="S558" s="14">
        <v>0.75796178343949006</v>
      </c>
      <c r="T558" s="14">
        <v>0.904458598726114</v>
      </c>
      <c r="U558" s="14">
        <v>0.86730360934182504</v>
      </c>
      <c r="V558" s="14">
        <v>0.22765957446808499</v>
      </c>
      <c r="W558" s="14">
        <v>0.80254777070063699</v>
      </c>
      <c r="X558" s="14"/>
      <c r="Y558" s="14">
        <v>0.339702760084925</v>
      </c>
      <c r="Z558" s="14">
        <v>0.467091295116772</v>
      </c>
      <c r="AA558" s="14">
        <v>0.62632696390658105</v>
      </c>
      <c r="AB558" s="5">
        <v>1</v>
      </c>
      <c r="AC558" s="5">
        <v>2</v>
      </c>
      <c r="AD558" s="5">
        <v>2</v>
      </c>
      <c r="AE558" s="5">
        <v>2</v>
      </c>
      <c r="AF558" s="5">
        <v>0</v>
      </c>
      <c r="AG558" s="5">
        <v>2</v>
      </c>
      <c r="AH558" s="5">
        <v>1</v>
      </c>
      <c r="AI558" s="5">
        <v>1</v>
      </c>
      <c r="AJ558" s="5">
        <v>1</v>
      </c>
      <c r="AK558" s="5">
        <v>1</v>
      </c>
      <c r="AL558" s="5">
        <v>13</v>
      </c>
    </row>
    <row r="559" spans="1:38" x14ac:dyDescent="0.3">
      <c r="A559" s="3">
        <v>1978825</v>
      </c>
      <c r="B559" s="3" t="s">
        <v>2868</v>
      </c>
      <c r="C559" s="3" t="s">
        <v>2869</v>
      </c>
      <c r="D559" s="3" t="s">
        <v>888</v>
      </c>
      <c r="E559" s="10">
        <v>1032</v>
      </c>
      <c r="F559" s="11" t="s">
        <v>1185</v>
      </c>
      <c r="G559" s="12" t="s">
        <v>1186</v>
      </c>
      <c r="H559" s="13">
        <v>121696</v>
      </c>
      <c r="I559" s="12">
        <v>5.0999999999999997E-2</v>
      </c>
      <c r="J559" s="12">
        <v>8.4309133489461299E-2</v>
      </c>
      <c r="K559" s="12">
        <v>7.0257611241217799E-3</v>
      </c>
      <c r="L559" s="12">
        <v>4.9000000000000002E-2</v>
      </c>
      <c r="M559" s="12">
        <v>0.246</v>
      </c>
      <c r="N559" s="12">
        <v>0.12295973884657201</v>
      </c>
      <c r="O559" s="12">
        <v>0.207397622192866</v>
      </c>
      <c r="P559" s="12">
        <v>8.7912087912087905E-2</v>
      </c>
      <c r="Q559" s="12">
        <v>0.105386416861826</v>
      </c>
      <c r="R559" s="14">
        <v>0.98565121412803502</v>
      </c>
      <c r="S559" s="14">
        <v>0.21656050955414</v>
      </c>
      <c r="T559" s="14">
        <v>0.46284501061571098</v>
      </c>
      <c r="U559" s="14">
        <v>0.15074309978768499</v>
      </c>
      <c r="V559" s="14">
        <v>0.77978723404255301</v>
      </c>
      <c r="W559" s="14">
        <v>0.101910828025477</v>
      </c>
      <c r="X559" s="14"/>
      <c r="Y559" s="14">
        <v>2.8662420382165599E-2</v>
      </c>
      <c r="Z559" s="14">
        <v>0.451167728237791</v>
      </c>
      <c r="AA559" s="14">
        <v>0.14861995753715401</v>
      </c>
      <c r="AB559" s="5">
        <v>0</v>
      </c>
      <c r="AC559" s="5">
        <v>0</v>
      </c>
      <c r="AD559" s="5">
        <v>1</v>
      </c>
      <c r="AE559" s="5">
        <v>0</v>
      </c>
      <c r="AF559" s="5">
        <v>2</v>
      </c>
      <c r="AG559" s="5">
        <v>0</v>
      </c>
      <c r="AH559" s="5">
        <v>0</v>
      </c>
      <c r="AI559" s="5">
        <v>0</v>
      </c>
      <c r="AJ559" s="5">
        <v>1</v>
      </c>
      <c r="AK559" s="5">
        <v>0</v>
      </c>
      <c r="AL559" s="5">
        <v>4</v>
      </c>
    </row>
    <row r="560" spans="1:38" x14ac:dyDescent="0.3">
      <c r="A560" s="3">
        <v>1917265</v>
      </c>
      <c r="B560" s="3" t="s">
        <v>1537</v>
      </c>
      <c r="C560" s="3" t="s">
        <v>1538</v>
      </c>
      <c r="D560" s="3" t="s">
        <v>233</v>
      </c>
      <c r="E560" s="10">
        <v>7536</v>
      </c>
      <c r="F560" s="11" t="s">
        <v>895</v>
      </c>
      <c r="G560" s="12" t="s">
        <v>1034</v>
      </c>
      <c r="H560" s="13">
        <v>52633</v>
      </c>
      <c r="I560" s="12">
        <v>0.158</v>
      </c>
      <c r="J560" s="12">
        <v>0.23406789755807</v>
      </c>
      <c r="K560" s="12">
        <v>5.9857057772483603E-2</v>
      </c>
      <c r="L560" s="12">
        <v>3.5999999999999997E-2</v>
      </c>
      <c r="M560" s="12">
        <v>0.436</v>
      </c>
      <c r="N560" s="12">
        <v>-3.8039315802910298E-2</v>
      </c>
      <c r="O560" s="12">
        <v>0.42851307189542398</v>
      </c>
      <c r="P560" s="12">
        <v>0.110225763612217</v>
      </c>
      <c r="Q560" s="12">
        <v>0.27099463966646797</v>
      </c>
      <c r="R560" s="14">
        <v>0.171081677704194</v>
      </c>
      <c r="S560" s="14">
        <v>0.80360934182590205</v>
      </c>
      <c r="T560" s="14">
        <v>0.94798301486199499</v>
      </c>
      <c r="U560" s="14">
        <v>0.73248407643312097</v>
      </c>
      <c r="V560" s="14">
        <v>0.66595744680850999</v>
      </c>
      <c r="W560" s="14">
        <v>0.81740976645435204</v>
      </c>
      <c r="X560" s="14"/>
      <c r="Y560" s="14">
        <v>0.39702760084925598</v>
      </c>
      <c r="Z560" s="14">
        <v>0.57430997876857703</v>
      </c>
      <c r="AA560" s="14">
        <v>0.85138004246284504</v>
      </c>
      <c r="AB560" s="5">
        <v>2</v>
      </c>
      <c r="AC560" s="5">
        <v>2</v>
      </c>
      <c r="AD560" s="5">
        <v>2</v>
      </c>
      <c r="AE560" s="5">
        <v>2</v>
      </c>
      <c r="AF560" s="5">
        <v>1</v>
      </c>
      <c r="AG560" s="5">
        <v>2</v>
      </c>
      <c r="AH560" s="5">
        <v>1</v>
      </c>
      <c r="AI560" s="5">
        <v>1</v>
      </c>
      <c r="AJ560" s="5">
        <v>1</v>
      </c>
      <c r="AK560" s="5">
        <v>2</v>
      </c>
      <c r="AL560" s="5">
        <v>16</v>
      </c>
    </row>
    <row r="561" spans="1:38" x14ac:dyDescent="0.3">
      <c r="A561" s="3">
        <v>1906760</v>
      </c>
      <c r="B561" s="3" t="s">
        <v>1274</v>
      </c>
      <c r="C561" s="3" t="s">
        <v>1275</v>
      </c>
      <c r="D561" s="3" t="s">
        <v>123</v>
      </c>
      <c r="E561" s="10">
        <v>176</v>
      </c>
      <c r="F561" s="11" t="s">
        <v>398</v>
      </c>
      <c r="G561" s="12" t="s">
        <v>1276</v>
      </c>
      <c r="H561" s="13">
        <v>81250</v>
      </c>
      <c r="I561" s="12">
        <v>0.13699999999999901</v>
      </c>
      <c r="J561" s="12">
        <v>0.12068965517241299</v>
      </c>
      <c r="K561" s="12">
        <v>8.6206896551724102E-2</v>
      </c>
      <c r="L561" s="12">
        <v>0</v>
      </c>
      <c r="M561" s="12">
        <v>0.314</v>
      </c>
      <c r="N561" s="12">
        <v>-0.18139534883720901</v>
      </c>
      <c r="O561" s="12">
        <v>0.48</v>
      </c>
      <c r="P561" s="12">
        <v>0.21917808219178</v>
      </c>
      <c r="Q561" s="12">
        <v>0.17241379310344801</v>
      </c>
      <c r="R561" s="14">
        <v>0.79139072847682101</v>
      </c>
      <c r="S561" s="14">
        <v>0.725053078556263</v>
      </c>
      <c r="T561" s="14">
        <v>0.64861995753715496</v>
      </c>
      <c r="U561" s="14">
        <v>0.870488322717622</v>
      </c>
      <c r="V561" s="14">
        <v>0</v>
      </c>
      <c r="W561" s="14">
        <v>0.33014861995753703</v>
      </c>
      <c r="X561" s="14"/>
      <c r="Y561" s="14">
        <v>0.58067940552016895</v>
      </c>
      <c r="Z561" s="14">
        <v>0.87367303609341795</v>
      </c>
      <c r="AA561" s="14">
        <v>0.45859872611464902</v>
      </c>
      <c r="AB561" s="5">
        <v>0</v>
      </c>
      <c r="AC561" s="5">
        <v>2</v>
      </c>
      <c r="AD561" s="5">
        <v>1</v>
      </c>
      <c r="AE561" s="5">
        <v>2</v>
      </c>
      <c r="AF561" s="5">
        <v>0</v>
      </c>
      <c r="AG561" s="5">
        <v>1</v>
      </c>
      <c r="AH561" s="5">
        <v>2</v>
      </c>
      <c r="AI561" s="5">
        <v>1</v>
      </c>
      <c r="AJ561" s="5">
        <v>2</v>
      </c>
      <c r="AK561" s="5">
        <v>1</v>
      </c>
      <c r="AL561" s="5">
        <v>12</v>
      </c>
    </row>
    <row r="562" spans="1:38" x14ac:dyDescent="0.3">
      <c r="A562" s="3">
        <v>1950935</v>
      </c>
      <c r="B562" s="3" t="s">
        <v>2272</v>
      </c>
      <c r="C562" s="3" t="s">
        <v>2273</v>
      </c>
      <c r="D562" s="3" t="s">
        <v>591</v>
      </c>
      <c r="E562" s="10">
        <v>1195</v>
      </c>
      <c r="F562" s="11" t="s">
        <v>567</v>
      </c>
      <c r="G562" s="12" t="s">
        <v>1355</v>
      </c>
      <c r="H562" s="13">
        <v>58611</v>
      </c>
      <c r="I562" s="12">
        <v>0.13600000000000001</v>
      </c>
      <c r="J562" s="12">
        <v>0.176339285714285</v>
      </c>
      <c r="K562" s="12">
        <v>2.0089285714285698E-2</v>
      </c>
      <c r="L562" s="12">
        <v>0.05</v>
      </c>
      <c r="M562" s="12">
        <v>0.39700000000000002</v>
      </c>
      <c r="N562" s="12">
        <v>-7.2204968944099293E-2</v>
      </c>
      <c r="O562" s="12">
        <v>0.45616264294790299</v>
      </c>
      <c r="P562" s="12">
        <v>0.12670565302144199</v>
      </c>
      <c r="Q562" s="12">
        <v>0.20535714285714199</v>
      </c>
      <c r="R562" s="14">
        <v>0.298013245033112</v>
      </c>
      <c r="S562" s="14">
        <v>0.72186836518046704</v>
      </c>
      <c r="T562" s="14">
        <v>0.85881104033970201</v>
      </c>
      <c r="U562" s="14">
        <v>0.28768577494692099</v>
      </c>
      <c r="V562" s="14">
        <v>0.78936170212765899</v>
      </c>
      <c r="W562" s="14">
        <v>0.709129511677282</v>
      </c>
      <c r="X562" s="14"/>
      <c r="Y562" s="14">
        <v>0.49681528662420299</v>
      </c>
      <c r="Z562" s="14">
        <v>0.63906581740976598</v>
      </c>
      <c r="AA562" s="14">
        <v>0.62101910828025397</v>
      </c>
      <c r="AB562" s="5">
        <v>2</v>
      </c>
      <c r="AC562" s="5">
        <v>2</v>
      </c>
      <c r="AD562" s="5">
        <v>2</v>
      </c>
      <c r="AE562" s="5">
        <v>0</v>
      </c>
      <c r="AF562" s="5">
        <v>2</v>
      </c>
      <c r="AG562" s="5">
        <v>2</v>
      </c>
      <c r="AH562" s="5">
        <v>1</v>
      </c>
      <c r="AI562" s="5">
        <v>1</v>
      </c>
      <c r="AJ562" s="5">
        <v>1</v>
      </c>
      <c r="AK562" s="5">
        <v>1</v>
      </c>
      <c r="AL562" s="5">
        <v>14</v>
      </c>
    </row>
    <row r="563" spans="1:38" x14ac:dyDescent="0.3">
      <c r="A563" s="3">
        <v>1901495</v>
      </c>
      <c r="B563" s="3" t="s">
        <v>1080</v>
      </c>
      <c r="C563" s="3" t="s">
        <v>1081</v>
      </c>
      <c r="D563" s="3" t="s">
        <v>60</v>
      </c>
      <c r="E563" s="10">
        <v>2087</v>
      </c>
      <c r="F563" s="11" t="s">
        <v>1046</v>
      </c>
      <c r="G563" s="12" t="s">
        <v>1047</v>
      </c>
      <c r="H563" s="13">
        <v>65833</v>
      </c>
      <c r="I563" s="12">
        <v>0.10199999999999999</v>
      </c>
      <c r="J563" s="12">
        <v>0.217884130982367</v>
      </c>
      <c r="K563" s="12">
        <v>3.2745591939546598E-2</v>
      </c>
      <c r="L563" s="12">
        <v>0.188</v>
      </c>
      <c r="M563" s="12">
        <v>0.27100000000000002</v>
      </c>
      <c r="N563" s="12">
        <v>0.108337758895379</v>
      </c>
      <c r="O563" s="12">
        <v>0.50582590815627104</v>
      </c>
      <c r="P563" s="12">
        <v>0.15071507150714999</v>
      </c>
      <c r="Q563" s="12">
        <v>0.23677581863979799</v>
      </c>
      <c r="R563" s="14">
        <v>0.48675496688741698</v>
      </c>
      <c r="S563" s="14">
        <v>0.53927813163481897</v>
      </c>
      <c r="T563" s="14">
        <v>0.92781316348195297</v>
      </c>
      <c r="U563" s="14">
        <v>0.44904458598726099</v>
      </c>
      <c r="V563" s="14">
        <v>0.98723404255319103</v>
      </c>
      <c r="W563" s="14">
        <v>0.17091295116772801</v>
      </c>
      <c r="X563" s="14"/>
      <c r="Y563" s="14">
        <v>0.661358811040339</v>
      </c>
      <c r="Z563" s="14">
        <v>0.72929936305732401</v>
      </c>
      <c r="AA563" s="14">
        <v>0.76326963906581702</v>
      </c>
      <c r="AB563" s="5">
        <v>1</v>
      </c>
      <c r="AC563" s="5">
        <v>1</v>
      </c>
      <c r="AD563" s="5">
        <v>2</v>
      </c>
      <c r="AE563" s="5">
        <v>1</v>
      </c>
      <c r="AF563" s="5">
        <v>2</v>
      </c>
      <c r="AG563" s="5">
        <v>0</v>
      </c>
      <c r="AH563" s="5">
        <v>0</v>
      </c>
      <c r="AI563" s="5">
        <v>1</v>
      </c>
      <c r="AJ563" s="5">
        <v>2</v>
      </c>
      <c r="AK563" s="5">
        <v>2</v>
      </c>
      <c r="AL563" s="5">
        <v>12</v>
      </c>
    </row>
    <row r="564" spans="1:38" x14ac:dyDescent="0.3">
      <c r="A564" s="3">
        <v>1917850</v>
      </c>
      <c r="B564" s="3" t="s">
        <v>1545</v>
      </c>
      <c r="C564" s="3" t="s">
        <v>1546</v>
      </c>
      <c r="D564" s="3" t="s">
        <v>237</v>
      </c>
      <c r="E564" s="10">
        <v>436</v>
      </c>
      <c r="F564" s="11" t="s">
        <v>1023</v>
      </c>
      <c r="G564" s="12" t="s">
        <v>1024</v>
      </c>
      <c r="H564" s="13">
        <v>162875</v>
      </c>
      <c r="I564" s="12">
        <v>4.3999999999999997E-2</v>
      </c>
      <c r="J564" s="12">
        <v>4.6632124352331598E-2</v>
      </c>
      <c r="K564" s="12">
        <v>0.10880829015544</v>
      </c>
      <c r="L564" s="12">
        <v>0</v>
      </c>
      <c r="M564" s="12">
        <v>0.25800000000000001</v>
      </c>
      <c r="N564" s="12">
        <v>0.24216524216524199</v>
      </c>
      <c r="O564" s="12">
        <v>0.19774011299434999</v>
      </c>
      <c r="P564" s="12">
        <v>9.6153846153846104E-2</v>
      </c>
      <c r="Q564" s="12">
        <v>0.113989637305699</v>
      </c>
      <c r="R564" s="14">
        <v>0.99889624724061798</v>
      </c>
      <c r="S564" s="14">
        <v>0.17409766454352399</v>
      </c>
      <c r="T564" s="14">
        <v>0.21868365180467</v>
      </c>
      <c r="U564" s="14">
        <v>0.91719745222929905</v>
      </c>
      <c r="V564" s="14">
        <v>0</v>
      </c>
      <c r="W564" s="14">
        <v>0.12738853503184699</v>
      </c>
      <c r="X564" s="14"/>
      <c r="Y564" s="14">
        <v>2.1231422505307799E-2</v>
      </c>
      <c r="Z564" s="14">
        <v>0.50106157112526495</v>
      </c>
      <c r="AA564" s="14">
        <v>0.16772823779193199</v>
      </c>
      <c r="AB564" s="5">
        <v>0</v>
      </c>
      <c r="AC564" s="5">
        <v>0</v>
      </c>
      <c r="AD564" s="5">
        <v>0</v>
      </c>
      <c r="AE564" s="5">
        <v>2</v>
      </c>
      <c r="AF564" s="5">
        <v>0</v>
      </c>
      <c r="AG564" s="5">
        <v>0</v>
      </c>
      <c r="AH564" s="5">
        <v>0</v>
      </c>
      <c r="AI564" s="5">
        <v>0</v>
      </c>
      <c r="AJ564" s="5">
        <v>1</v>
      </c>
      <c r="AK564" s="5">
        <v>0</v>
      </c>
      <c r="AL564" s="5">
        <v>3</v>
      </c>
    </row>
    <row r="565" spans="1:38" x14ac:dyDescent="0.3">
      <c r="A565" s="3">
        <v>1943410</v>
      </c>
      <c r="B565" s="3" t="s">
        <v>2082</v>
      </c>
      <c r="C565" s="3" t="s">
        <v>2083</v>
      </c>
      <c r="D565" s="3" t="s">
        <v>496</v>
      </c>
      <c r="E565" s="10">
        <v>926</v>
      </c>
      <c r="F565" s="11" t="s">
        <v>1094</v>
      </c>
      <c r="G565" s="12" t="s">
        <v>1095</v>
      </c>
      <c r="H565" s="13">
        <v>67188</v>
      </c>
      <c r="I565" s="12">
        <v>7.9000000000000001E-2</v>
      </c>
      <c r="J565" s="12">
        <v>4.8951048951048903E-2</v>
      </c>
      <c r="K565" s="12">
        <v>4.6620046620046603E-3</v>
      </c>
      <c r="L565" s="12">
        <v>1.7999999999999999E-2</v>
      </c>
      <c r="M565" s="12">
        <v>0.23100000000000001</v>
      </c>
      <c r="N565" s="12">
        <v>6.9284064665127001E-2</v>
      </c>
      <c r="O565" s="12">
        <v>0.35285053929121701</v>
      </c>
      <c r="P565" s="12">
        <v>7.8602620087336206E-2</v>
      </c>
      <c r="Q565" s="12">
        <v>0.228438228438228</v>
      </c>
      <c r="R565" s="14">
        <v>0.52317880794701899</v>
      </c>
      <c r="S565" s="14">
        <v>0.402335456475583</v>
      </c>
      <c r="T565" s="14">
        <v>0.232484076433121</v>
      </c>
      <c r="U565" s="14">
        <v>0.138004246284501</v>
      </c>
      <c r="V565" s="14">
        <v>0.41702127659574401</v>
      </c>
      <c r="W565" s="14">
        <v>7.6433121019108194E-2</v>
      </c>
      <c r="X565" s="14"/>
      <c r="Y565" s="14">
        <v>0.18152866242038199</v>
      </c>
      <c r="Z565" s="14">
        <v>0.403397027600849</v>
      </c>
      <c r="AA565" s="14">
        <v>0.73248407643312097</v>
      </c>
      <c r="AB565" s="5">
        <v>1</v>
      </c>
      <c r="AC565" s="5">
        <v>1</v>
      </c>
      <c r="AD565" s="5">
        <v>0</v>
      </c>
      <c r="AE565" s="5">
        <v>0</v>
      </c>
      <c r="AF565" s="5">
        <v>1</v>
      </c>
      <c r="AG565" s="5">
        <v>0</v>
      </c>
      <c r="AH565" s="5">
        <v>0</v>
      </c>
      <c r="AI565" s="5">
        <v>0</v>
      </c>
      <c r="AJ565" s="5">
        <v>1</v>
      </c>
      <c r="AK565" s="5">
        <v>2</v>
      </c>
      <c r="AL565" s="5">
        <v>6</v>
      </c>
    </row>
    <row r="566" spans="1:38" x14ac:dyDescent="0.3">
      <c r="A566" s="3">
        <v>1937290</v>
      </c>
      <c r="B566" s="3" t="s">
        <v>1952</v>
      </c>
      <c r="C566" s="3" t="s">
        <v>1953</v>
      </c>
      <c r="D566" s="3" t="s">
        <v>432</v>
      </c>
      <c r="E566" s="10">
        <v>718</v>
      </c>
      <c r="F566" s="11" t="s">
        <v>1088</v>
      </c>
      <c r="G566" s="12" t="s">
        <v>1089</v>
      </c>
      <c r="H566" s="13">
        <v>69444</v>
      </c>
      <c r="I566" s="12">
        <v>0.17399999999999999</v>
      </c>
      <c r="J566" s="12">
        <v>4.8484848484848402E-2</v>
      </c>
      <c r="K566" s="12">
        <v>4.54545454545454E-2</v>
      </c>
      <c r="L566" s="12">
        <v>4.8000000000000001E-2</v>
      </c>
      <c r="M566" s="12">
        <v>0.38200000000000001</v>
      </c>
      <c r="N566" s="12">
        <v>2.8653295128939799E-2</v>
      </c>
      <c r="O566" s="12">
        <v>0.48405253283302002</v>
      </c>
      <c r="P566" s="12">
        <v>0</v>
      </c>
      <c r="Q566" s="12">
        <v>0.1</v>
      </c>
      <c r="R566" s="14">
        <v>0.57505518763796903</v>
      </c>
      <c r="S566" s="14">
        <v>0.83545647558386404</v>
      </c>
      <c r="T566" s="14">
        <v>0.22929936305732401</v>
      </c>
      <c r="U566" s="14">
        <v>0.59872611464968095</v>
      </c>
      <c r="V566" s="14">
        <v>0.76489361702127601</v>
      </c>
      <c r="W566" s="14">
        <v>0.64118895966029699</v>
      </c>
      <c r="X566" s="14"/>
      <c r="Y566" s="14">
        <v>0.59660297239914994</v>
      </c>
      <c r="Z566" s="14">
        <v>0</v>
      </c>
      <c r="AA566" s="14">
        <v>0.13057324840764301</v>
      </c>
      <c r="AB566" s="5">
        <v>1</v>
      </c>
      <c r="AC566" s="5">
        <v>2</v>
      </c>
      <c r="AD566" s="5">
        <v>0</v>
      </c>
      <c r="AE566" s="5">
        <v>1</v>
      </c>
      <c r="AF566" s="5">
        <v>2</v>
      </c>
      <c r="AG566" s="5">
        <v>1</v>
      </c>
      <c r="AH566" s="5">
        <v>0</v>
      </c>
      <c r="AI566" s="5">
        <v>1</v>
      </c>
      <c r="AJ566" s="5">
        <v>0</v>
      </c>
      <c r="AK566" s="5">
        <v>0</v>
      </c>
      <c r="AL566" s="5">
        <v>8</v>
      </c>
    </row>
    <row r="567" spans="1:38" x14ac:dyDescent="0.3">
      <c r="A567" s="3">
        <v>1982065</v>
      </c>
      <c r="B567" s="3" t="s">
        <v>2936</v>
      </c>
      <c r="C567" s="3" t="s">
        <v>2937</v>
      </c>
      <c r="D567" s="3" t="s">
        <v>922</v>
      </c>
      <c r="E567" s="10">
        <v>747</v>
      </c>
      <c r="F567" s="11" t="s">
        <v>1185</v>
      </c>
      <c r="G567" s="12" t="s">
        <v>1186</v>
      </c>
      <c r="H567" s="13">
        <v>62500</v>
      </c>
      <c r="I567" s="12">
        <v>0.124</v>
      </c>
      <c r="J567" s="12">
        <v>0.13554216867469801</v>
      </c>
      <c r="K567" s="12">
        <v>3.3132530120481903E-2</v>
      </c>
      <c r="L567" s="12">
        <v>4.2000000000000003E-2</v>
      </c>
      <c r="M567" s="12">
        <v>0.7</v>
      </c>
      <c r="N567" s="12">
        <v>-4.84076433121019E-2</v>
      </c>
      <c r="O567" s="12">
        <v>0.52380952380952295</v>
      </c>
      <c r="P567" s="12">
        <v>0.16321243523316001</v>
      </c>
      <c r="Q567" s="12">
        <v>0.16867469879517999</v>
      </c>
      <c r="R567" s="14">
        <v>0.39955849889624701</v>
      </c>
      <c r="S567" s="14">
        <v>0.65180467091295102</v>
      </c>
      <c r="T567" s="14">
        <v>0.72611464968152795</v>
      </c>
      <c r="U567" s="14">
        <v>0.45541401273885301</v>
      </c>
      <c r="V567" s="14">
        <v>0.72659574468085097</v>
      </c>
      <c r="W567" s="14">
        <v>0.99044585987261102</v>
      </c>
      <c r="X567" s="14"/>
      <c r="Y567" s="14">
        <v>0.70382165605095504</v>
      </c>
      <c r="Z567" s="14">
        <v>0.774946921443736</v>
      </c>
      <c r="AA567" s="14">
        <v>0.435244161358811</v>
      </c>
      <c r="AB567" s="5">
        <v>1</v>
      </c>
      <c r="AC567" s="5">
        <v>1</v>
      </c>
      <c r="AD567" s="5">
        <v>2</v>
      </c>
      <c r="AE567" s="5">
        <v>1</v>
      </c>
      <c r="AF567" s="5">
        <v>2</v>
      </c>
      <c r="AG567" s="5">
        <v>2</v>
      </c>
      <c r="AH567" s="5">
        <v>1</v>
      </c>
      <c r="AI567" s="5">
        <v>2</v>
      </c>
      <c r="AJ567" s="5">
        <v>2</v>
      </c>
      <c r="AK567" s="5">
        <v>1</v>
      </c>
      <c r="AL567" s="5">
        <v>15</v>
      </c>
    </row>
    <row r="568" spans="1:38" x14ac:dyDescent="0.3">
      <c r="A568" s="3">
        <v>1941565</v>
      </c>
      <c r="B568" s="3" t="s">
        <v>2040</v>
      </c>
      <c r="C568" s="3" t="s">
        <v>2041</v>
      </c>
      <c r="D568" s="3" t="s">
        <v>476</v>
      </c>
      <c r="E568" s="10">
        <v>157</v>
      </c>
      <c r="F568" s="11" t="s">
        <v>923</v>
      </c>
      <c r="G568" s="12" t="s">
        <v>1037</v>
      </c>
      <c r="H568" s="13">
        <v>58750</v>
      </c>
      <c r="I568" s="12">
        <v>8.5999999999999993E-2</v>
      </c>
      <c r="J568" s="12">
        <v>0.12765957446808501</v>
      </c>
      <c r="K568" s="12">
        <v>0.12765957446808501</v>
      </c>
      <c r="L568" s="12">
        <v>5.5999999999999897E-2</v>
      </c>
      <c r="M568" s="12">
        <v>0.45100000000000001</v>
      </c>
      <c r="N568" s="12">
        <v>-5.9880239520958001E-2</v>
      </c>
      <c r="O568" s="12">
        <v>0.52272727272727204</v>
      </c>
      <c r="P568" s="12">
        <v>9.6153846153846104E-2</v>
      </c>
      <c r="Q568" s="12">
        <v>0.14893617021276501</v>
      </c>
      <c r="R568" s="14">
        <v>0.30022075055187603</v>
      </c>
      <c r="S568" s="14">
        <v>0.44161358811040302</v>
      </c>
      <c r="T568" s="14">
        <v>0.68046709129511596</v>
      </c>
      <c r="U568" s="14">
        <v>0.95116772823779105</v>
      </c>
      <c r="V568" s="14">
        <v>0.822340425531914</v>
      </c>
      <c r="W568" s="14">
        <v>0.84925690021231404</v>
      </c>
      <c r="X568" s="14"/>
      <c r="Y568" s="14">
        <v>0.70276008492568998</v>
      </c>
      <c r="Z568" s="14">
        <v>0.50106157112526495</v>
      </c>
      <c r="AA568" s="14">
        <v>0.321656050955414</v>
      </c>
      <c r="AB568" s="5">
        <v>2</v>
      </c>
      <c r="AC568" s="5">
        <v>1</v>
      </c>
      <c r="AD568" s="5">
        <v>2</v>
      </c>
      <c r="AE568" s="5">
        <v>2</v>
      </c>
      <c r="AF568" s="5">
        <v>2</v>
      </c>
      <c r="AG568" s="5">
        <v>2</v>
      </c>
      <c r="AH568" s="5">
        <v>1</v>
      </c>
      <c r="AI568" s="5">
        <v>2</v>
      </c>
      <c r="AJ568" s="5">
        <v>1</v>
      </c>
      <c r="AK568" s="5">
        <v>0</v>
      </c>
      <c r="AL568" s="5">
        <v>15</v>
      </c>
    </row>
    <row r="569" spans="1:38" x14ac:dyDescent="0.3">
      <c r="A569" s="3">
        <v>1985935</v>
      </c>
      <c r="B569" s="3" t="s">
        <v>3018</v>
      </c>
      <c r="C569" s="3" t="s">
        <v>3019</v>
      </c>
      <c r="D569" s="3" t="s">
        <v>962</v>
      </c>
      <c r="E569" s="10">
        <v>120</v>
      </c>
      <c r="F569" s="11" t="s">
        <v>541</v>
      </c>
      <c r="G569" s="12" t="s">
        <v>1413</v>
      </c>
      <c r="H569" s="13">
        <v>45000</v>
      </c>
      <c r="I569" s="12">
        <v>0.35799999999999998</v>
      </c>
      <c r="J569" s="12">
        <v>0.15384615384615299</v>
      </c>
      <c r="K569" s="12">
        <v>0.141025641025641</v>
      </c>
      <c r="L569" s="12">
        <v>8.5000000000000006E-2</v>
      </c>
      <c r="M569" s="12">
        <v>0.5</v>
      </c>
      <c r="N569" s="12">
        <v>-0.21052631578947301</v>
      </c>
      <c r="O569" s="12">
        <v>0.52985074626865603</v>
      </c>
      <c r="P569" s="12">
        <v>0.242718446601941</v>
      </c>
      <c r="Q569" s="12">
        <v>0.19230769230769201</v>
      </c>
      <c r="R569" s="14">
        <v>5.7395143487858701E-2</v>
      </c>
      <c r="S569" s="14">
        <v>0.99256900212314203</v>
      </c>
      <c r="T569" s="14">
        <v>0.79405520169851296</v>
      </c>
      <c r="U569" s="14">
        <v>0.96072186836518003</v>
      </c>
      <c r="V569" s="14">
        <v>0.92340425531914805</v>
      </c>
      <c r="W569" s="14">
        <v>0.91295116772823703</v>
      </c>
      <c r="X569" s="14"/>
      <c r="Y569" s="14">
        <v>0.72399150743099705</v>
      </c>
      <c r="Z569" s="14">
        <v>0.90658174097664501</v>
      </c>
      <c r="AA569" s="14">
        <v>0.54883227176220795</v>
      </c>
      <c r="AB569" s="5">
        <v>2</v>
      </c>
      <c r="AC569" s="5">
        <v>2</v>
      </c>
      <c r="AD569" s="5">
        <v>2</v>
      </c>
      <c r="AE569" s="5">
        <v>2</v>
      </c>
      <c r="AF569" s="5">
        <v>2</v>
      </c>
      <c r="AG569" s="5">
        <v>2</v>
      </c>
      <c r="AH569" s="5">
        <v>2</v>
      </c>
      <c r="AI569" s="5">
        <v>2</v>
      </c>
      <c r="AJ569" s="5">
        <v>2</v>
      </c>
      <c r="AK569" s="5">
        <v>1</v>
      </c>
      <c r="AL569" s="5">
        <v>19</v>
      </c>
    </row>
    <row r="570" spans="1:38" x14ac:dyDescent="0.3">
      <c r="A570" s="3">
        <v>1946605</v>
      </c>
      <c r="B570" s="3" t="s">
        <v>2160</v>
      </c>
      <c r="C570" s="3" t="s">
        <v>2161</v>
      </c>
      <c r="D570" s="3" t="s">
        <v>535</v>
      </c>
      <c r="E570" s="10">
        <v>434</v>
      </c>
      <c r="F570" s="11" t="s">
        <v>202</v>
      </c>
      <c r="G570" s="12" t="s">
        <v>1106</v>
      </c>
      <c r="H570" s="13">
        <v>57000</v>
      </c>
      <c r="I570" s="12">
        <v>0.14099999999999999</v>
      </c>
      <c r="J570" s="12">
        <v>9.8837209302325493E-2</v>
      </c>
      <c r="K570" s="12">
        <v>9.3023255813953404E-2</v>
      </c>
      <c r="L570" s="12">
        <v>2.79999999999999E-2</v>
      </c>
      <c r="M570" s="12">
        <v>0.40600000000000003</v>
      </c>
      <c r="N570" s="12">
        <v>-2.6905829596412498E-2</v>
      </c>
      <c r="O570" s="12">
        <v>0.44814814814814802</v>
      </c>
      <c r="P570" s="12">
        <v>0.19248826291079801</v>
      </c>
      <c r="Q570" s="12">
        <v>0.145348837209302</v>
      </c>
      <c r="R570" s="14">
        <v>0.26048565121412798</v>
      </c>
      <c r="S570" s="14">
        <v>0.73885350318471299</v>
      </c>
      <c r="T570" s="14">
        <v>0.53397027600849201</v>
      </c>
      <c r="U570" s="14">
        <v>0.88535031847133705</v>
      </c>
      <c r="V570" s="14">
        <v>0.56595744680851001</v>
      </c>
      <c r="W570" s="14">
        <v>0.73460721868365098</v>
      </c>
      <c r="X570" s="14"/>
      <c r="Y570" s="14">
        <v>0.47558386411889497</v>
      </c>
      <c r="Z570" s="14">
        <v>0.83333333333333304</v>
      </c>
      <c r="AA570" s="14">
        <v>0.29936305732483998</v>
      </c>
      <c r="AB570" s="5">
        <v>2</v>
      </c>
      <c r="AC570" s="5">
        <v>2</v>
      </c>
      <c r="AD570" s="5">
        <v>1</v>
      </c>
      <c r="AE570" s="5">
        <v>2</v>
      </c>
      <c r="AF570" s="5">
        <v>1</v>
      </c>
      <c r="AG570" s="5">
        <v>2</v>
      </c>
      <c r="AH570" s="5">
        <v>1</v>
      </c>
      <c r="AI570" s="5">
        <v>1</v>
      </c>
      <c r="AJ570" s="5">
        <v>2</v>
      </c>
      <c r="AK570" s="5">
        <v>0</v>
      </c>
      <c r="AL570" s="5">
        <v>14</v>
      </c>
    </row>
    <row r="571" spans="1:38" x14ac:dyDescent="0.3">
      <c r="A571" s="3">
        <v>1910135</v>
      </c>
      <c r="B571" s="3" t="s">
        <v>1366</v>
      </c>
      <c r="C571" s="3" t="s">
        <v>1367</v>
      </c>
      <c r="D571" s="3" t="s">
        <v>161</v>
      </c>
      <c r="E571" s="10">
        <v>4570</v>
      </c>
      <c r="F571" s="11" t="s">
        <v>202</v>
      </c>
      <c r="G571" s="12" t="s">
        <v>1106</v>
      </c>
      <c r="H571" s="13">
        <v>64153</v>
      </c>
      <c r="I571" s="12">
        <v>0.115</v>
      </c>
      <c r="J571" s="12">
        <v>6.8834688346883402E-2</v>
      </c>
      <c r="K571" s="12">
        <v>3.1436314363143598E-2</v>
      </c>
      <c r="L571" s="12">
        <v>3.0000000000000001E-3</v>
      </c>
      <c r="M571" s="12">
        <v>0.35499999999999998</v>
      </c>
      <c r="N571" s="12">
        <v>2.7428057553956799E-2</v>
      </c>
      <c r="O571" s="12">
        <v>0.425476034143138</v>
      </c>
      <c r="P571" s="12">
        <v>0</v>
      </c>
      <c r="Q571" s="12">
        <v>0.150135501355013</v>
      </c>
      <c r="R571" s="14">
        <v>0.44481236203090502</v>
      </c>
      <c r="S571" s="14">
        <v>0.613588110403397</v>
      </c>
      <c r="T571" s="14">
        <v>0.36305732484076397</v>
      </c>
      <c r="U571" s="14">
        <v>0.42569002123142202</v>
      </c>
      <c r="V571" s="14">
        <v>0.22127659574468</v>
      </c>
      <c r="W571" s="14">
        <v>0.51910828025477695</v>
      </c>
      <c r="X571" s="14"/>
      <c r="Y571" s="14">
        <v>0.38853503184713301</v>
      </c>
      <c r="Z571" s="14">
        <v>0</v>
      </c>
      <c r="AA571" s="14">
        <v>0.32908704883227102</v>
      </c>
      <c r="AB571" s="5">
        <v>1</v>
      </c>
      <c r="AC571" s="5">
        <v>1</v>
      </c>
      <c r="AD571" s="5">
        <v>1</v>
      </c>
      <c r="AE571" s="5">
        <v>1</v>
      </c>
      <c r="AF571" s="5">
        <v>0</v>
      </c>
      <c r="AG571" s="5">
        <v>1</v>
      </c>
      <c r="AH571" s="5">
        <v>0</v>
      </c>
      <c r="AI571" s="5">
        <v>1</v>
      </c>
      <c r="AJ571" s="5">
        <v>0</v>
      </c>
      <c r="AK571" s="5">
        <v>0</v>
      </c>
      <c r="AL571" s="5">
        <v>6</v>
      </c>
    </row>
    <row r="572" spans="1:38" x14ac:dyDescent="0.3">
      <c r="A572" s="3">
        <v>1946065</v>
      </c>
      <c r="B572" s="3" t="s">
        <v>2146</v>
      </c>
      <c r="C572" s="3" t="s">
        <v>2147</v>
      </c>
      <c r="D572" s="3" t="s">
        <v>528</v>
      </c>
      <c r="E572" s="10">
        <v>244</v>
      </c>
      <c r="F572" s="11" t="s">
        <v>453</v>
      </c>
      <c r="G572" s="12" t="s">
        <v>1216</v>
      </c>
      <c r="H572" s="13">
        <v>113750</v>
      </c>
      <c r="I572" s="12">
        <v>1.7999999999999999E-2</v>
      </c>
      <c r="J572" s="12">
        <v>8.6486486486486394E-2</v>
      </c>
      <c r="K572" s="12">
        <v>7.5675675675675597E-2</v>
      </c>
      <c r="L572" s="12">
        <v>0.02</v>
      </c>
      <c r="M572" s="12">
        <v>0.156</v>
      </c>
      <c r="N572" s="12">
        <v>-8.9552238805970102E-2</v>
      </c>
      <c r="O572" s="12">
        <v>0.51633986928104503</v>
      </c>
      <c r="P572" s="12">
        <v>8.8669950738916203E-2</v>
      </c>
      <c r="Q572" s="12">
        <v>4.3243243243243197E-2</v>
      </c>
      <c r="R572" s="14">
        <v>0.975717439293598</v>
      </c>
      <c r="S572" s="14">
        <v>5.9447983014861899E-2</v>
      </c>
      <c r="T572" s="14">
        <v>0.47452229299363002</v>
      </c>
      <c r="U572" s="14">
        <v>0.83014861995753697</v>
      </c>
      <c r="V572" s="14">
        <v>0.45531914893616998</v>
      </c>
      <c r="W572" s="14">
        <v>6.3694267515923501E-3</v>
      </c>
      <c r="X572" s="14"/>
      <c r="Y572" s="14">
        <v>0.67940552016985101</v>
      </c>
      <c r="Z572" s="14">
        <v>0.45541401273885301</v>
      </c>
      <c r="AA572" s="14">
        <v>3.9278131634819503E-2</v>
      </c>
      <c r="AB572" s="5">
        <v>0</v>
      </c>
      <c r="AC572" s="5">
        <v>0</v>
      </c>
      <c r="AD572" s="5">
        <v>1</v>
      </c>
      <c r="AE572" s="5">
        <v>2</v>
      </c>
      <c r="AF572" s="5">
        <v>1</v>
      </c>
      <c r="AG572" s="5">
        <v>0</v>
      </c>
      <c r="AH572" s="5">
        <v>2</v>
      </c>
      <c r="AI572" s="5">
        <v>2</v>
      </c>
      <c r="AJ572" s="5">
        <v>1</v>
      </c>
      <c r="AK572" s="5">
        <v>0</v>
      </c>
      <c r="AL572" s="5">
        <v>9</v>
      </c>
    </row>
    <row r="573" spans="1:38" x14ac:dyDescent="0.3">
      <c r="A573" s="3">
        <v>1939225</v>
      </c>
      <c r="B573" s="3" t="s">
        <v>1990</v>
      </c>
      <c r="C573" s="3" t="s">
        <v>1991</v>
      </c>
      <c r="D573" s="3" t="s">
        <v>451</v>
      </c>
      <c r="E573" s="10">
        <v>195</v>
      </c>
      <c r="F573" s="11" t="s">
        <v>1196</v>
      </c>
      <c r="G573" s="12" t="s">
        <v>1197</v>
      </c>
      <c r="H573" s="13">
        <v>52250</v>
      </c>
      <c r="I573" s="12">
        <v>0.23499999999999999</v>
      </c>
      <c r="J573" s="12">
        <v>0.35106382978723399</v>
      </c>
      <c r="K573" s="12">
        <v>0</v>
      </c>
      <c r="L573" s="12">
        <v>3.1E-2</v>
      </c>
      <c r="M573" s="12">
        <v>0.315</v>
      </c>
      <c r="N573" s="12">
        <v>-0.129464285714285</v>
      </c>
      <c r="O573" s="12">
        <v>0.43103448275862</v>
      </c>
      <c r="P573" s="12">
        <v>6.9306930693069299E-2</v>
      </c>
      <c r="Q573" s="12">
        <v>0.244680851063829</v>
      </c>
      <c r="R573" s="14">
        <v>0.16445916114790199</v>
      </c>
      <c r="S573" s="14">
        <v>0.92462845010615702</v>
      </c>
      <c r="T573" s="14">
        <v>0.98726114649681496</v>
      </c>
      <c r="U573" s="14">
        <v>0</v>
      </c>
      <c r="V573" s="14">
        <v>0.60957446808510596</v>
      </c>
      <c r="W573" s="14">
        <v>0.33227176220806698</v>
      </c>
      <c r="X573" s="14"/>
      <c r="Y573" s="14">
        <v>0.40764331210191002</v>
      </c>
      <c r="Z573" s="14">
        <v>0.36624203821655998</v>
      </c>
      <c r="AA573" s="14">
        <v>0.78556263269639004</v>
      </c>
      <c r="AB573" s="5">
        <v>2</v>
      </c>
      <c r="AC573" s="5">
        <v>2</v>
      </c>
      <c r="AD573" s="5">
        <v>2</v>
      </c>
      <c r="AE573" s="5">
        <v>0</v>
      </c>
      <c r="AF573" s="5">
        <v>1</v>
      </c>
      <c r="AG573" s="5">
        <v>1</v>
      </c>
      <c r="AH573" s="5">
        <v>2</v>
      </c>
      <c r="AI573" s="5">
        <v>1</v>
      </c>
      <c r="AJ573" s="5">
        <v>1</v>
      </c>
      <c r="AK573" s="5">
        <v>2</v>
      </c>
      <c r="AL573" s="5">
        <v>14</v>
      </c>
    </row>
    <row r="574" spans="1:38" x14ac:dyDescent="0.3">
      <c r="A574" s="3">
        <v>1933105</v>
      </c>
      <c r="B574" s="3" t="s">
        <v>1866</v>
      </c>
      <c r="C574" s="3" t="s">
        <v>1867</v>
      </c>
      <c r="D574" s="3" t="s">
        <v>389</v>
      </c>
      <c r="E574" s="10">
        <v>9564</v>
      </c>
      <c r="F574" s="11" t="s">
        <v>1334</v>
      </c>
      <c r="G574" s="12" t="s">
        <v>1335</v>
      </c>
      <c r="H574" s="13">
        <v>65320</v>
      </c>
      <c r="I574" s="12">
        <v>0.111</v>
      </c>
      <c r="J574" s="12">
        <v>0.123796423658872</v>
      </c>
      <c r="K574" s="12">
        <v>4.8968363136176002E-2</v>
      </c>
      <c r="L574" s="12">
        <v>0.04</v>
      </c>
      <c r="M574" s="12">
        <v>0.39399999999999902</v>
      </c>
      <c r="N574" s="12">
        <v>3.75352571056628E-2</v>
      </c>
      <c r="O574" s="12">
        <v>0.37241977450129998</v>
      </c>
      <c r="P574" s="12">
        <v>9.2303822937625707E-2</v>
      </c>
      <c r="Q574" s="12">
        <v>0.283356258596973</v>
      </c>
      <c r="R574" s="14">
        <v>0.47240618101545201</v>
      </c>
      <c r="S574" s="14">
        <v>0.595541401273885</v>
      </c>
      <c r="T574" s="14">
        <v>0.66348195329087001</v>
      </c>
      <c r="U574" s="14">
        <v>0.645435244161358</v>
      </c>
      <c r="V574" s="14">
        <v>0.70106382978723403</v>
      </c>
      <c r="W574" s="14">
        <v>0.69426751592356595</v>
      </c>
      <c r="X574" s="14"/>
      <c r="Y574" s="14">
        <v>0.23566878980891701</v>
      </c>
      <c r="Z574" s="14">
        <v>0.47770700636942598</v>
      </c>
      <c r="AA574" s="14">
        <v>0.88216560509554098</v>
      </c>
      <c r="AB574" s="5">
        <v>1</v>
      </c>
      <c r="AC574" s="5">
        <v>1</v>
      </c>
      <c r="AD574" s="5">
        <v>1</v>
      </c>
      <c r="AE574" s="5">
        <v>1</v>
      </c>
      <c r="AF574" s="5">
        <v>2</v>
      </c>
      <c r="AG574" s="5">
        <v>2</v>
      </c>
      <c r="AH574" s="5">
        <v>0</v>
      </c>
      <c r="AI574" s="5">
        <v>0</v>
      </c>
      <c r="AJ574" s="5">
        <v>1</v>
      </c>
      <c r="AK574" s="5">
        <v>2</v>
      </c>
      <c r="AL574" s="5">
        <v>11</v>
      </c>
    </row>
    <row r="575" spans="1:38" x14ac:dyDescent="0.3">
      <c r="A575" s="3">
        <v>1918075</v>
      </c>
      <c r="B575" s="3" t="s">
        <v>1553</v>
      </c>
      <c r="C575" s="3" t="s">
        <v>1554</v>
      </c>
      <c r="D575" s="3" t="s">
        <v>241</v>
      </c>
      <c r="E575" s="10">
        <v>759</v>
      </c>
      <c r="F575" s="11" t="s">
        <v>437</v>
      </c>
      <c r="G575" s="12" t="s">
        <v>1298</v>
      </c>
      <c r="H575" s="13">
        <v>60417</v>
      </c>
      <c r="I575" s="12">
        <v>6.3E-2</v>
      </c>
      <c r="J575" s="12">
        <v>0.11111111111111099</v>
      </c>
      <c r="K575" s="12">
        <v>3.0030030030029999E-2</v>
      </c>
      <c r="L575" s="12">
        <v>9.0999999999999998E-2</v>
      </c>
      <c r="M575" s="12">
        <v>0.23899999999999999</v>
      </c>
      <c r="N575" s="12">
        <v>-9.9644128113879002E-2</v>
      </c>
      <c r="O575" s="12">
        <v>0.45303867403314901</v>
      </c>
      <c r="P575" s="12">
        <v>0.14960629921259799</v>
      </c>
      <c r="Q575" s="12">
        <v>0.14714714714714699</v>
      </c>
      <c r="R575" s="14">
        <v>0.34216335540838799</v>
      </c>
      <c r="S575" s="14">
        <v>0.29193205944798301</v>
      </c>
      <c r="T575" s="14">
        <v>0.59660297239914994</v>
      </c>
      <c r="U575" s="14">
        <v>0.403397027600849</v>
      </c>
      <c r="V575" s="14">
        <v>0.930851063829787</v>
      </c>
      <c r="W575" s="14">
        <v>8.9171974522292904E-2</v>
      </c>
      <c r="X575" s="14"/>
      <c r="Y575" s="14">
        <v>0.48619957537154901</v>
      </c>
      <c r="Z575" s="14">
        <v>0.72611464968152795</v>
      </c>
      <c r="AA575" s="14">
        <v>0.30891719745222901</v>
      </c>
      <c r="AB575" s="5">
        <v>1</v>
      </c>
      <c r="AC575" s="5">
        <v>0</v>
      </c>
      <c r="AD575" s="5">
        <v>1</v>
      </c>
      <c r="AE575" s="5">
        <v>1</v>
      </c>
      <c r="AF575" s="5">
        <v>2</v>
      </c>
      <c r="AG575" s="5">
        <v>0</v>
      </c>
      <c r="AH575" s="5">
        <v>2</v>
      </c>
      <c r="AI575" s="5">
        <v>1</v>
      </c>
      <c r="AJ575" s="5">
        <v>2</v>
      </c>
      <c r="AK575" s="5">
        <v>0</v>
      </c>
      <c r="AL575" s="5">
        <v>10</v>
      </c>
    </row>
    <row r="576" spans="1:38" x14ac:dyDescent="0.3">
      <c r="A576" s="3">
        <v>1925860</v>
      </c>
      <c r="B576" s="3" t="s">
        <v>1714</v>
      </c>
      <c r="C576" s="3" t="s">
        <v>1715</v>
      </c>
      <c r="D576" s="3" t="s">
        <v>316</v>
      </c>
      <c r="E576" s="10">
        <v>5904</v>
      </c>
      <c r="F576" s="11" t="s">
        <v>1143</v>
      </c>
      <c r="G576" s="12" t="s">
        <v>1144</v>
      </c>
      <c r="H576" s="13">
        <v>54124</v>
      </c>
      <c r="I576" s="12">
        <v>0.126</v>
      </c>
      <c r="J576" s="12">
        <v>0.10718492343934</v>
      </c>
      <c r="K576" s="12">
        <v>6.2426383981154299E-2</v>
      </c>
      <c r="L576" s="12">
        <v>1.0999999999999999E-2</v>
      </c>
      <c r="M576" s="12">
        <v>0.37</v>
      </c>
      <c r="N576" s="12">
        <v>-7.1698113207547098E-2</v>
      </c>
      <c r="O576" s="12">
        <v>0.49081557678177801</v>
      </c>
      <c r="P576" s="12">
        <v>8.3153347732181401E-2</v>
      </c>
      <c r="Q576" s="12">
        <v>0.243031016882606</v>
      </c>
      <c r="R576" s="14">
        <v>0.19646799116997701</v>
      </c>
      <c r="S576" s="14">
        <v>0.66560509554140102</v>
      </c>
      <c r="T576" s="14">
        <v>0.57643312101910804</v>
      </c>
      <c r="U576" s="14">
        <v>0.75159235668789803</v>
      </c>
      <c r="V576" s="14">
        <v>0.314893617021276</v>
      </c>
      <c r="W576" s="14">
        <v>0.59341825902335399</v>
      </c>
      <c r="X576" s="14"/>
      <c r="Y576" s="14">
        <v>0.61571125265392701</v>
      </c>
      <c r="Z576" s="14">
        <v>0.42887473460721798</v>
      </c>
      <c r="AA576" s="14">
        <v>0.78237791932059397</v>
      </c>
      <c r="AB576" s="5">
        <v>2</v>
      </c>
      <c r="AC576" s="5">
        <v>1</v>
      </c>
      <c r="AD576" s="5">
        <v>1</v>
      </c>
      <c r="AE576" s="5">
        <v>2</v>
      </c>
      <c r="AF576" s="5">
        <v>0</v>
      </c>
      <c r="AG576" s="5">
        <v>1</v>
      </c>
      <c r="AH576" s="5">
        <v>1</v>
      </c>
      <c r="AI576" s="5">
        <v>1</v>
      </c>
      <c r="AJ576" s="5">
        <v>1</v>
      </c>
      <c r="AK576" s="5">
        <v>2</v>
      </c>
      <c r="AL576" s="5">
        <v>12</v>
      </c>
    </row>
    <row r="577" spans="1:38" x14ac:dyDescent="0.3">
      <c r="A577" s="3">
        <v>1954840</v>
      </c>
      <c r="B577" s="3" t="s">
        <v>2350</v>
      </c>
      <c r="C577" s="3" t="s">
        <v>2351</v>
      </c>
      <c r="D577" s="3" t="s">
        <v>630</v>
      </c>
      <c r="E577" s="10">
        <v>4527</v>
      </c>
      <c r="F577" s="11" t="s">
        <v>1057</v>
      </c>
      <c r="G577" s="12" t="s">
        <v>1058</v>
      </c>
      <c r="H577" s="13">
        <v>112656</v>
      </c>
      <c r="I577" s="12">
        <v>8.1999999999999906E-2</v>
      </c>
      <c r="J577" s="12">
        <v>3.7301587301587301E-2</v>
      </c>
      <c r="K577" s="12">
        <v>1.9047619047619001E-2</v>
      </c>
      <c r="L577" s="12">
        <v>4.2000000000000003E-2</v>
      </c>
      <c r="M577" s="12">
        <v>0.42</v>
      </c>
      <c r="N577" s="12">
        <v>4.6604527296937402E-3</v>
      </c>
      <c r="O577" s="12">
        <v>0.29592284085927201</v>
      </c>
      <c r="P577" s="12">
        <v>6.8047337278106496E-2</v>
      </c>
      <c r="Q577" s="12">
        <v>0.20158730158730101</v>
      </c>
      <c r="R577" s="14">
        <v>0.97240618101545195</v>
      </c>
      <c r="S577" s="14">
        <v>0.42144373673036001</v>
      </c>
      <c r="T577" s="14">
        <v>0.17940552016985101</v>
      </c>
      <c r="U577" s="14">
        <v>0.27070063694267499</v>
      </c>
      <c r="V577" s="14">
        <v>0.72659574468085097</v>
      </c>
      <c r="W577" s="14">
        <v>0.77176220806794005</v>
      </c>
      <c r="X577" s="14"/>
      <c r="Y577" s="14">
        <v>9.76645435244161E-2</v>
      </c>
      <c r="Z577" s="14">
        <v>0.36199575371549803</v>
      </c>
      <c r="AA577" s="14">
        <v>0.60084925690021196</v>
      </c>
      <c r="AB577" s="5">
        <v>0</v>
      </c>
      <c r="AC577" s="5">
        <v>1</v>
      </c>
      <c r="AD577" s="5">
        <v>0</v>
      </c>
      <c r="AE577" s="5">
        <v>0</v>
      </c>
      <c r="AF577" s="5">
        <v>2</v>
      </c>
      <c r="AG577" s="5">
        <v>2</v>
      </c>
      <c r="AH577" s="5">
        <v>0</v>
      </c>
      <c r="AI577" s="5">
        <v>0</v>
      </c>
      <c r="AJ577" s="5">
        <v>1</v>
      </c>
      <c r="AK577" s="5">
        <v>1</v>
      </c>
      <c r="AL577" s="5">
        <v>7</v>
      </c>
    </row>
    <row r="578" spans="1:38" x14ac:dyDescent="0.3">
      <c r="A578" s="3">
        <v>1948810</v>
      </c>
      <c r="B578" s="3" t="s">
        <v>2202</v>
      </c>
      <c r="C578" s="3" t="s">
        <v>2203</v>
      </c>
      <c r="D578" s="3" t="s">
        <v>556</v>
      </c>
      <c r="E578" s="10">
        <v>5065</v>
      </c>
      <c r="F578" s="11" t="s">
        <v>256</v>
      </c>
      <c r="G578" s="12" t="s">
        <v>1482</v>
      </c>
      <c r="H578" s="13">
        <v>61191</v>
      </c>
      <c r="I578" s="12">
        <v>0.114</v>
      </c>
      <c r="J578" s="12">
        <v>0.15366430260047201</v>
      </c>
      <c r="K578" s="12">
        <v>0.10874704491725699</v>
      </c>
      <c r="L578" s="12">
        <v>3.5000000000000003E-2</v>
      </c>
      <c r="M578" s="12">
        <v>0.31900000000000001</v>
      </c>
      <c r="N578" s="12">
        <v>-2.20119714230546E-2</v>
      </c>
      <c r="O578" s="12">
        <v>0.50065530799475699</v>
      </c>
      <c r="P578" s="12">
        <v>8.1433224755700306E-2</v>
      </c>
      <c r="Q578" s="12">
        <v>0.27462568951930599</v>
      </c>
      <c r="R578" s="14">
        <v>0.36754966887417201</v>
      </c>
      <c r="S578" s="14">
        <v>0.60934182590233499</v>
      </c>
      <c r="T578" s="14">
        <v>0.79299363057324801</v>
      </c>
      <c r="U578" s="14">
        <v>0.91613588110403399</v>
      </c>
      <c r="V578" s="14">
        <v>0.65</v>
      </c>
      <c r="W578" s="14">
        <v>0.35031847133757898</v>
      </c>
      <c r="X578" s="14"/>
      <c r="Y578" s="14">
        <v>0.65392781316348103</v>
      </c>
      <c r="Z578" s="14">
        <v>0.41932059447983</v>
      </c>
      <c r="AA578" s="14">
        <v>0.85881104033970201</v>
      </c>
      <c r="AB578" s="5">
        <v>1</v>
      </c>
      <c r="AC578" s="5">
        <v>1</v>
      </c>
      <c r="AD578" s="5">
        <v>2</v>
      </c>
      <c r="AE578" s="5">
        <v>2</v>
      </c>
      <c r="AF578" s="5">
        <v>1</v>
      </c>
      <c r="AG578" s="5">
        <v>1</v>
      </c>
      <c r="AH578" s="5">
        <v>1</v>
      </c>
      <c r="AI578" s="5">
        <v>1</v>
      </c>
      <c r="AJ578" s="5">
        <v>1</v>
      </c>
      <c r="AK578" s="5">
        <v>2</v>
      </c>
      <c r="AL578" s="5">
        <v>13</v>
      </c>
    </row>
    <row r="579" spans="1:38" x14ac:dyDescent="0.3">
      <c r="A579" s="3">
        <v>1947730</v>
      </c>
      <c r="B579" s="3" t="s">
        <v>2182</v>
      </c>
      <c r="C579" s="3" t="s">
        <v>2183</v>
      </c>
      <c r="D579" s="3" t="s">
        <v>546</v>
      </c>
      <c r="E579" s="10">
        <v>282</v>
      </c>
      <c r="F579" s="11" t="s">
        <v>1171</v>
      </c>
      <c r="G579" s="12" t="s">
        <v>1172</v>
      </c>
      <c r="H579" s="13">
        <v>62708</v>
      </c>
      <c r="I579" s="12">
        <v>7.5999999999999998E-2</v>
      </c>
      <c r="J579" s="12">
        <v>0.195804195804195</v>
      </c>
      <c r="K579" s="12">
        <v>0.10489510489510399</v>
      </c>
      <c r="L579" s="12">
        <v>8.3000000000000004E-2</v>
      </c>
      <c r="M579" s="12">
        <v>0.34</v>
      </c>
      <c r="N579" s="12">
        <v>-0.104761904761904</v>
      </c>
      <c r="O579" s="12">
        <v>0.31854838709677402</v>
      </c>
      <c r="P579" s="12">
        <v>0.10062893081761</v>
      </c>
      <c r="Q579" s="12">
        <v>0.11888111888111801</v>
      </c>
      <c r="R579" s="14">
        <v>0.40618101545253799</v>
      </c>
      <c r="S579" s="14">
        <v>0.38535031847133699</v>
      </c>
      <c r="T579" s="14">
        <v>0.89702760084925603</v>
      </c>
      <c r="U579" s="14">
        <v>0.90976645435244097</v>
      </c>
      <c r="V579" s="14">
        <v>0.91595744680850999</v>
      </c>
      <c r="W579" s="14">
        <v>0.44055201698513802</v>
      </c>
      <c r="X579" s="14"/>
      <c r="Y579" s="14">
        <v>0.12738853503184699</v>
      </c>
      <c r="Z579" s="14">
        <v>0.52760084925689998</v>
      </c>
      <c r="AA579" s="14">
        <v>0.19002123142250499</v>
      </c>
      <c r="AB579" s="5">
        <v>1</v>
      </c>
      <c r="AC579" s="5">
        <v>1</v>
      </c>
      <c r="AD579" s="5">
        <v>2</v>
      </c>
      <c r="AE579" s="5">
        <v>2</v>
      </c>
      <c r="AF579" s="5">
        <v>2</v>
      </c>
      <c r="AG579" s="5">
        <v>1</v>
      </c>
      <c r="AH579" s="5">
        <v>2</v>
      </c>
      <c r="AI579" s="5">
        <v>0</v>
      </c>
      <c r="AJ579" s="5">
        <v>1</v>
      </c>
      <c r="AK579" s="5">
        <v>0</v>
      </c>
      <c r="AL579" s="5">
        <v>12</v>
      </c>
    </row>
    <row r="580" spans="1:38" x14ac:dyDescent="0.3">
      <c r="A580" s="3">
        <v>1935580</v>
      </c>
      <c r="B580" s="3" t="s">
        <v>1928</v>
      </c>
      <c r="C580" s="3" t="s">
        <v>1929</v>
      </c>
      <c r="D580" s="3" t="s">
        <v>419</v>
      </c>
      <c r="E580" s="10">
        <v>713</v>
      </c>
      <c r="F580" s="11" t="s">
        <v>1181</v>
      </c>
      <c r="G580" s="12" t="s">
        <v>1182</v>
      </c>
      <c r="H580" s="13">
        <v>51964</v>
      </c>
      <c r="I580" s="12">
        <v>0.14899999999999999</v>
      </c>
      <c r="J580" s="12">
        <v>0.22508038585209</v>
      </c>
      <c r="K580" s="12">
        <v>0.109324758842443</v>
      </c>
      <c r="L580" s="12">
        <v>4.8000000000000001E-2</v>
      </c>
      <c r="M580" s="12">
        <v>0.499</v>
      </c>
      <c r="N580" s="12">
        <v>-0.13365735115431299</v>
      </c>
      <c r="O580" s="12">
        <v>0.54396728016359897</v>
      </c>
      <c r="P580" s="12">
        <v>0.17724867724867699</v>
      </c>
      <c r="Q580" s="12">
        <v>0.29581993569131798</v>
      </c>
      <c r="R580" s="14">
        <v>0.16004415011037501</v>
      </c>
      <c r="S580" s="14">
        <v>0.76857749469214398</v>
      </c>
      <c r="T580" s="14">
        <v>0.93524416135881105</v>
      </c>
      <c r="U580" s="14">
        <v>0.918259023354564</v>
      </c>
      <c r="V580" s="14">
        <v>0.76489361702127601</v>
      </c>
      <c r="W580" s="14">
        <v>0.91188959660297197</v>
      </c>
      <c r="X580" s="14"/>
      <c r="Y580" s="14">
        <v>0.76008492569002095</v>
      </c>
      <c r="Z580" s="14">
        <v>0.806794055201698</v>
      </c>
      <c r="AA580" s="14">
        <v>0.91401273885350298</v>
      </c>
      <c r="AB580" s="5">
        <v>2</v>
      </c>
      <c r="AC580" s="5">
        <v>2</v>
      </c>
      <c r="AD580" s="5">
        <v>2</v>
      </c>
      <c r="AE580" s="5">
        <v>2</v>
      </c>
      <c r="AF580" s="5">
        <v>2</v>
      </c>
      <c r="AG580" s="5">
        <v>2</v>
      </c>
      <c r="AH580" s="5">
        <v>2</v>
      </c>
      <c r="AI580" s="5">
        <v>2</v>
      </c>
      <c r="AJ580" s="5">
        <v>2</v>
      </c>
      <c r="AK580" s="5">
        <v>2</v>
      </c>
      <c r="AL580" s="5">
        <v>20</v>
      </c>
    </row>
    <row r="581" spans="1:38" x14ac:dyDescent="0.3">
      <c r="A581" s="3">
        <v>1956910</v>
      </c>
      <c r="B581" s="3" t="s">
        <v>2400</v>
      </c>
      <c r="C581" s="3" t="s">
        <v>2401</v>
      </c>
      <c r="D581" s="3" t="s">
        <v>654</v>
      </c>
      <c r="E581" s="10">
        <v>1369</v>
      </c>
      <c r="F581" s="11" t="s">
        <v>334</v>
      </c>
      <c r="G581" s="12" t="s">
        <v>1416</v>
      </c>
      <c r="H581" s="13">
        <v>78594</v>
      </c>
      <c r="I581" s="12">
        <v>5.2999999999999999E-2</v>
      </c>
      <c r="J581" s="12">
        <v>2.7322404371584699E-2</v>
      </c>
      <c r="K581" s="12">
        <v>1.4571948998178499E-2</v>
      </c>
      <c r="L581" s="12">
        <v>6.0000000000000001E-3</v>
      </c>
      <c r="M581" s="12">
        <v>0.36799999999999999</v>
      </c>
      <c r="N581" s="12">
        <v>-4.33263452131376E-2</v>
      </c>
      <c r="O581" s="12">
        <v>0.37777777777777699</v>
      </c>
      <c r="P581" s="12">
        <v>0.18322981366459601</v>
      </c>
      <c r="Q581" s="12">
        <v>0.12568306010928901</v>
      </c>
      <c r="R581" s="14">
        <v>0.75055187637969001</v>
      </c>
      <c r="S581" s="14">
        <v>0.22929936305732401</v>
      </c>
      <c r="T581" s="14">
        <v>0.13057324840764301</v>
      </c>
      <c r="U581" s="14">
        <v>0.21443736730360899</v>
      </c>
      <c r="V581" s="14">
        <v>0.244680851063829</v>
      </c>
      <c r="W581" s="14">
        <v>0.581740976645435</v>
      </c>
      <c r="X581" s="14"/>
      <c r="Y581" s="14">
        <v>0.25371549893842799</v>
      </c>
      <c r="Z581" s="14">
        <v>0.82059447983014799</v>
      </c>
      <c r="AA581" s="14">
        <v>0.22292993630573199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1</v>
      </c>
      <c r="AH581" s="5">
        <v>1</v>
      </c>
      <c r="AI581" s="5">
        <v>0</v>
      </c>
      <c r="AJ581" s="5">
        <v>2</v>
      </c>
      <c r="AK581" s="5">
        <v>0</v>
      </c>
      <c r="AL581" s="5">
        <v>4</v>
      </c>
    </row>
    <row r="582" spans="1:38" x14ac:dyDescent="0.3">
      <c r="A582" s="3">
        <v>1926265</v>
      </c>
      <c r="B582" s="3" t="s">
        <v>1720</v>
      </c>
      <c r="C582" s="3" t="s">
        <v>1721</v>
      </c>
      <c r="D582" s="3" t="s">
        <v>319</v>
      </c>
      <c r="E582" s="10">
        <v>787</v>
      </c>
      <c r="F582" s="11" t="s">
        <v>89</v>
      </c>
      <c r="G582" s="12" t="s">
        <v>1175</v>
      </c>
      <c r="H582" s="13">
        <v>47344</v>
      </c>
      <c r="I582" s="12">
        <v>0.23399999999999899</v>
      </c>
      <c r="J582" s="12">
        <v>0.15835777126099701</v>
      </c>
      <c r="K582" s="12">
        <v>4.1055718475073298E-2</v>
      </c>
      <c r="L582" s="12">
        <v>2.1000000000000001E-2</v>
      </c>
      <c r="M582" s="12">
        <v>0.442</v>
      </c>
      <c r="N582" s="12">
        <v>-6.3095238095238093E-2</v>
      </c>
      <c r="O582" s="12">
        <v>0.45848375451263501</v>
      </c>
      <c r="P582" s="12">
        <v>2.57142857142857E-2</v>
      </c>
      <c r="Q582" s="12">
        <v>0.22287390029325499</v>
      </c>
      <c r="R582" s="14">
        <v>8.2781456953642293E-2</v>
      </c>
      <c r="S582" s="14">
        <v>0.92356687898089096</v>
      </c>
      <c r="T582" s="14">
        <v>0.80785562632696395</v>
      </c>
      <c r="U582" s="14">
        <v>0.55838641188959603</v>
      </c>
      <c r="V582" s="14">
        <v>0.47127659574468</v>
      </c>
      <c r="W582" s="14">
        <v>0.82696390658174102</v>
      </c>
      <c r="X582" s="14"/>
      <c r="Y582" s="14">
        <v>0.50636942675159202</v>
      </c>
      <c r="Z582" s="14">
        <v>0.15605095541401201</v>
      </c>
      <c r="AA582" s="14">
        <v>0.71019108280254695</v>
      </c>
      <c r="AB582" s="5">
        <v>2</v>
      </c>
      <c r="AC582" s="5">
        <v>2</v>
      </c>
      <c r="AD582" s="5">
        <v>2</v>
      </c>
      <c r="AE582" s="5">
        <v>1</v>
      </c>
      <c r="AF582" s="5">
        <v>1</v>
      </c>
      <c r="AG582" s="5">
        <v>2</v>
      </c>
      <c r="AH582" s="5">
        <v>1</v>
      </c>
      <c r="AI582" s="5">
        <v>1</v>
      </c>
      <c r="AJ582" s="5">
        <v>0</v>
      </c>
      <c r="AK582" s="5">
        <v>2</v>
      </c>
      <c r="AL582" s="5">
        <v>14</v>
      </c>
    </row>
    <row r="583" spans="1:38" x14ac:dyDescent="0.3">
      <c r="A583" s="3">
        <v>1979500</v>
      </c>
      <c r="B583" s="3" t="s">
        <v>2880</v>
      </c>
      <c r="C583" s="3" t="s">
        <v>2881</v>
      </c>
      <c r="D583" s="3" t="s">
        <v>894</v>
      </c>
      <c r="E583" s="10">
        <v>954</v>
      </c>
      <c r="F583" s="11" t="s">
        <v>1185</v>
      </c>
      <c r="G583" s="12" t="s">
        <v>1186</v>
      </c>
      <c r="H583" s="13">
        <v>105341</v>
      </c>
      <c r="I583" s="12">
        <v>3.3000000000000002E-2</v>
      </c>
      <c r="J583" s="12">
        <v>2.2222222222222199E-2</v>
      </c>
      <c r="K583" s="12">
        <v>2.53968253968253E-2</v>
      </c>
      <c r="L583" s="12">
        <v>0</v>
      </c>
      <c r="M583" s="12">
        <v>0.23100000000000001</v>
      </c>
      <c r="N583" s="12">
        <v>4.0348964013086103E-2</v>
      </c>
      <c r="O583" s="12">
        <v>0.21828358208955201</v>
      </c>
      <c r="P583" s="12">
        <v>5.1204819277108397E-2</v>
      </c>
      <c r="Q583" s="12">
        <v>0.11111111111111099</v>
      </c>
      <c r="R583" s="14">
        <v>0.94812362030904995</v>
      </c>
      <c r="S583" s="14">
        <v>0.11464968152866201</v>
      </c>
      <c r="T583" s="14">
        <v>0.112526539278131</v>
      </c>
      <c r="U583" s="14">
        <v>0.35138004246284499</v>
      </c>
      <c r="V583" s="14">
        <v>0</v>
      </c>
      <c r="W583" s="14">
        <v>7.6433121019108194E-2</v>
      </c>
      <c r="X583" s="14"/>
      <c r="Y583" s="14">
        <v>3.7154989384288697E-2</v>
      </c>
      <c r="Z583" s="14">
        <v>0.26326963906581702</v>
      </c>
      <c r="AA583" s="14">
        <v>0.161358811040339</v>
      </c>
      <c r="AB583" s="5">
        <v>0</v>
      </c>
      <c r="AC583" s="5">
        <v>0</v>
      </c>
      <c r="AD583" s="5">
        <v>0</v>
      </c>
      <c r="AE583" s="5">
        <v>1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1</v>
      </c>
    </row>
    <row r="584" spans="1:38" x14ac:dyDescent="0.3">
      <c r="A584" s="3">
        <v>1949215</v>
      </c>
      <c r="B584" s="3" t="s">
        <v>2214</v>
      </c>
      <c r="C584" s="3" t="s">
        <v>2215</v>
      </c>
      <c r="D584" s="3" t="s">
        <v>562</v>
      </c>
      <c r="E584" s="10">
        <v>6128</v>
      </c>
      <c r="F584" s="11" t="s">
        <v>1109</v>
      </c>
      <c r="G584" s="12" t="s">
        <v>1110</v>
      </c>
      <c r="H584" s="13">
        <v>60240</v>
      </c>
      <c r="I584" s="12">
        <v>0.14199999999999999</v>
      </c>
      <c r="J584" s="12">
        <v>0.18246534282502799</v>
      </c>
      <c r="K584" s="12">
        <v>3.5219183214687103E-2</v>
      </c>
      <c r="L584" s="12">
        <v>8.5999999999999993E-2</v>
      </c>
      <c r="M584" s="12">
        <v>0.40600000000000003</v>
      </c>
      <c r="N584" s="12">
        <v>-2.1169190685556001E-3</v>
      </c>
      <c r="O584" s="12">
        <v>0.49208897041962801</v>
      </c>
      <c r="P584" s="12">
        <v>5.4551895147006702E-2</v>
      </c>
      <c r="Q584" s="12">
        <v>0.23566878980891701</v>
      </c>
      <c r="R584" s="14">
        <v>0.33664459161147903</v>
      </c>
      <c r="S584" s="14">
        <v>0.743099787685774</v>
      </c>
      <c r="T584" s="14">
        <v>0.87898089171974503</v>
      </c>
      <c r="U584" s="14">
        <v>0.47452229299363002</v>
      </c>
      <c r="V584" s="14">
        <v>0.92446808510638301</v>
      </c>
      <c r="W584" s="14">
        <v>0.73460721868365098</v>
      </c>
      <c r="X584" s="14"/>
      <c r="Y584" s="14">
        <v>0.61889596602972397</v>
      </c>
      <c r="Z584" s="14">
        <v>0.27813163481953201</v>
      </c>
      <c r="AA584" s="14">
        <v>0.76008492569002095</v>
      </c>
      <c r="AB584" s="5">
        <v>1</v>
      </c>
      <c r="AC584" s="5">
        <v>2</v>
      </c>
      <c r="AD584" s="5">
        <v>2</v>
      </c>
      <c r="AE584" s="5">
        <v>1</v>
      </c>
      <c r="AF584" s="5">
        <v>2</v>
      </c>
      <c r="AG584" s="5">
        <v>2</v>
      </c>
      <c r="AH584" s="5">
        <v>1</v>
      </c>
      <c r="AI584" s="5">
        <v>1</v>
      </c>
      <c r="AJ584" s="5">
        <v>0</v>
      </c>
      <c r="AK584" s="5">
        <v>2</v>
      </c>
      <c r="AL584" s="5">
        <v>14</v>
      </c>
    </row>
    <row r="585" spans="1:38" x14ac:dyDescent="0.3">
      <c r="A585" s="3">
        <v>1912315</v>
      </c>
      <c r="B585" s="3" t="s">
        <v>1403</v>
      </c>
      <c r="C585" s="3" t="s">
        <v>1404</v>
      </c>
      <c r="D585" s="3" t="s">
        <v>177</v>
      </c>
      <c r="E585" s="10">
        <v>5412</v>
      </c>
      <c r="F585" s="11" t="s">
        <v>1405</v>
      </c>
      <c r="G585" s="12" t="s">
        <v>1406</v>
      </c>
      <c r="H585" s="13">
        <v>46563</v>
      </c>
      <c r="I585" s="12">
        <v>0.21299999999999999</v>
      </c>
      <c r="J585" s="12">
        <v>0.17865804365400101</v>
      </c>
      <c r="K585" s="12">
        <v>6.1843168957154401E-2</v>
      </c>
      <c r="L585" s="12">
        <v>3.5999999999999997E-2</v>
      </c>
      <c r="M585" s="12">
        <v>0.42899999999999999</v>
      </c>
      <c r="N585" s="12">
        <v>-2.0984081041968101E-2</v>
      </c>
      <c r="O585" s="12">
        <v>0.49711740041928698</v>
      </c>
      <c r="P585" s="12">
        <v>0.14419735927727501</v>
      </c>
      <c r="Q585" s="12">
        <v>0.298302344381568</v>
      </c>
      <c r="R585" s="14">
        <v>7.1743929359823405E-2</v>
      </c>
      <c r="S585" s="14">
        <v>0.89702760084925603</v>
      </c>
      <c r="T585" s="14">
        <v>0.86836518046709099</v>
      </c>
      <c r="U585" s="14">
        <v>0.74946921443736703</v>
      </c>
      <c r="V585" s="14">
        <v>0.66595744680850999</v>
      </c>
      <c r="W585" s="14">
        <v>0.78768577494692105</v>
      </c>
      <c r="X585" s="14"/>
      <c r="Y585" s="14">
        <v>0.63906581740976598</v>
      </c>
      <c r="Z585" s="14">
        <v>0.71337579617834301</v>
      </c>
      <c r="AA585" s="14">
        <v>0.918259023354564</v>
      </c>
      <c r="AB585" s="5">
        <v>2</v>
      </c>
      <c r="AC585" s="5">
        <v>2</v>
      </c>
      <c r="AD585" s="5">
        <v>2</v>
      </c>
      <c r="AE585" s="5">
        <v>2</v>
      </c>
      <c r="AF585" s="5">
        <v>1</v>
      </c>
      <c r="AG585" s="5">
        <v>2</v>
      </c>
      <c r="AH585" s="5">
        <v>1</v>
      </c>
      <c r="AI585" s="5">
        <v>1</v>
      </c>
      <c r="AJ585" s="5">
        <v>2</v>
      </c>
      <c r="AK585" s="5">
        <v>2</v>
      </c>
      <c r="AL585" s="5">
        <v>17</v>
      </c>
    </row>
    <row r="586" spans="1:38" x14ac:dyDescent="0.3">
      <c r="A586" s="3">
        <v>1957945</v>
      </c>
      <c r="B586" s="3" t="s">
        <v>2418</v>
      </c>
      <c r="C586" s="3" t="s">
        <v>2419</v>
      </c>
      <c r="D586" s="3" t="s">
        <v>663</v>
      </c>
      <c r="E586" s="10">
        <v>68</v>
      </c>
      <c r="F586" s="11" t="s">
        <v>1405</v>
      </c>
      <c r="G586" s="12" t="s">
        <v>1406</v>
      </c>
      <c r="H586" s="13">
        <v>63125</v>
      </c>
      <c r="I586" s="12">
        <v>0.121</v>
      </c>
      <c r="J586" s="12">
        <v>0.15625</v>
      </c>
      <c r="K586" s="12">
        <v>0.375</v>
      </c>
      <c r="L586" s="12">
        <v>0</v>
      </c>
      <c r="M586" s="12">
        <v>0.625</v>
      </c>
      <c r="N586" s="12">
        <v>-0.26086956521739102</v>
      </c>
      <c r="O586" s="12">
        <v>0.55813953488372003</v>
      </c>
      <c r="P586" s="12">
        <v>0.2</v>
      </c>
      <c r="Q586" s="12">
        <v>0.1875</v>
      </c>
      <c r="R586" s="14">
        <v>0.41721854304635703</v>
      </c>
      <c r="S586" s="14">
        <v>0.63906581740976598</v>
      </c>
      <c r="T586" s="14">
        <v>0.80254777070063699</v>
      </c>
      <c r="U586" s="14">
        <v>1</v>
      </c>
      <c r="V586" s="14">
        <v>0</v>
      </c>
      <c r="W586" s="14">
        <v>0.97876857749469204</v>
      </c>
      <c r="X586" s="14"/>
      <c r="Y586" s="14">
        <v>0.79511677282377902</v>
      </c>
      <c r="Z586" s="14">
        <v>0.84182590233545596</v>
      </c>
      <c r="AA586" s="14">
        <v>0.52972399150743099</v>
      </c>
      <c r="AB586" s="5">
        <v>1</v>
      </c>
      <c r="AC586" s="5">
        <v>1</v>
      </c>
      <c r="AD586" s="5">
        <v>2</v>
      </c>
      <c r="AE586" s="5">
        <v>2</v>
      </c>
      <c r="AF586" s="5">
        <v>0</v>
      </c>
      <c r="AG586" s="5">
        <v>2</v>
      </c>
      <c r="AH586" s="5">
        <v>2</v>
      </c>
      <c r="AI586" s="5">
        <v>2</v>
      </c>
      <c r="AJ586" s="5">
        <v>2</v>
      </c>
      <c r="AK586" s="5">
        <v>1</v>
      </c>
      <c r="AL586" s="5">
        <v>15</v>
      </c>
    </row>
    <row r="587" spans="1:38" x14ac:dyDescent="0.3">
      <c r="A587" s="3">
        <v>1901135</v>
      </c>
      <c r="B587" s="3" t="s">
        <v>1064</v>
      </c>
      <c r="C587" s="3" t="s">
        <v>1065</v>
      </c>
      <c r="D587" s="3" t="s">
        <v>56</v>
      </c>
      <c r="E587" s="10">
        <v>5487</v>
      </c>
      <c r="F587" s="11" t="s">
        <v>1066</v>
      </c>
      <c r="G587" s="12" t="s">
        <v>1067</v>
      </c>
      <c r="H587" s="13">
        <v>56040</v>
      </c>
      <c r="I587" s="12">
        <v>6.9000000000000006E-2</v>
      </c>
      <c r="J587" s="12">
        <v>5.4858934169278999E-2</v>
      </c>
      <c r="K587" s="12">
        <v>1.76332288401253E-2</v>
      </c>
      <c r="L587" s="12">
        <v>0.02</v>
      </c>
      <c r="M587" s="12">
        <v>0.38600000000000001</v>
      </c>
      <c r="N587" s="12">
        <v>-1.31294964028776E-2</v>
      </c>
      <c r="O587" s="12">
        <v>0.39717794617193602</v>
      </c>
      <c r="P587" s="12">
        <v>8.3980762116167201E-2</v>
      </c>
      <c r="Q587" s="12">
        <v>0.22335423197492099</v>
      </c>
      <c r="R587" s="14">
        <v>0.23730684326710799</v>
      </c>
      <c r="S587" s="14">
        <v>0.33864118895966</v>
      </c>
      <c r="T587" s="14">
        <v>0.26751592356687898</v>
      </c>
      <c r="U587" s="14">
        <v>0.248407643312101</v>
      </c>
      <c r="V587" s="14">
        <v>0.45531914893616998</v>
      </c>
      <c r="W587" s="14">
        <v>0.65711252653927799</v>
      </c>
      <c r="X587" s="14"/>
      <c r="Y587" s="14">
        <v>0.29617834394904402</v>
      </c>
      <c r="Z587" s="14">
        <v>0.43205944798301399</v>
      </c>
      <c r="AA587" s="14">
        <v>0.71231422505307795</v>
      </c>
      <c r="AB587" s="5">
        <v>2</v>
      </c>
      <c r="AC587" s="5">
        <v>1</v>
      </c>
      <c r="AD587" s="5">
        <v>0</v>
      </c>
      <c r="AE587" s="5">
        <v>0</v>
      </c>
      <c r="AF587" s="5">
        <v>1</v>
      </c>
      <c r="AG587" s="5">
        <v>1</v>
      </c>
      <c r="AH587" s="5">
        <v>1</v>
      </c>
      <c r="AI587" s="5">
        <v>0</v>
      </c>
      <c r="AJ587" s="5">
        <v>1</v>
      </c>
      <c r="AK587" s="5">
        <v>2</v>
      </c>
      <c r="AL587" s="5">
        <v>9</v>
      </c>
    </row>
    <row r="588" spans="1:38" x14ac:dyDescent="0.3">
      <c r="A588" s="3">
        <v>1983415</v>
      </c>
      <c r="B588" s="3" t="s">
        <v>2972</v>
      </c>
      <c r="C588" s="3" t="s">
        <v>2973</v>
      </c>
      <c r="D588" s="3" t="s">
        <v>940</v>
      </c>
      <c r="E588" s="10">
        <v>391</v>
      </c>
      <c r="F588" s="11" t="s">
        <v>1066</v>
      </c>
      <c r="G588" s="12" t="s">
        <v>1067</v>
      </c>
      <c r="H588" s="13">
        <v>68125</v>
      </c>
      <c r="I588" s="12">
        <v>0.108</v>
      </c>
      <c r="J588" s="12">
        <v>0.10489510489510399</v>
      </c>
      <c r="K588" s="12">
        <v>4.8951048951048903E-2</v>
      </c>
      <c r="L588" s="12">
        <v>3.5999999999999997E-2</v>
      </c>
      <c r="M588" s="12">
        <v>0.28000000000000003</v>
      </c>
      <c r="N588" s="12">
        <v>2.5641025641025602E-3</v>
      </c>
      <c r="O588" s="12">
        <v>0.51037344398340201</v>
      </c>
      <c r="P588" s="12">
        <v>2.0689655172413699E-2</v>
      </c>
      <c r="Q588" s="12">
        <v>0.14685314685314599</v>
      </c>
      <c r="R588" s="14">
        <v>0.53642384105960195</v>
      </c>
      <c r="S588" s="14">
        <v>0.57749469214437299</v>
      </c>
      <c r="T588" s="14">
        <v>0.56050955414012704</v>
      </c>
      <c r="U588" s="14">
        <v>0.64437367303609305</v>
      </c>
      <c r="V588" s="14">
        <v>0.66595744680850999</v>
      </c>
      <c r="W588" s="14">
        <v>0.19957537154989299</v>
      </c>
      <c r="X588" s="14"/>
      <c r="Y588" s="14">
        <v>0.66772823779193202</v>
      </c>
      <c r="Z588" s="14">
        <v>0.14012738853503101</v>
      </c>
      <c r="AA588" s="14">
        <v>0.305732484076433</v>
      </c>
      <c r="AB588" s="5">
        <v>1</v>
      </c>
      <c r="AC588" s="5">
        <v>1</v>
      </c>
      <c r="AD588" s="5">
        <v>1</v>
      </c>
      <c r="AE588" s="5">
        <v>1</v>
      </c>
      <c r="AF588" s="5">
        <v>1</v>
      </c>
      <c r="AG588" s="5">
        <v>0</v>
      </c>
      <c r="AH588" s="5">
        <v>0</v>
      </c>
      <c r="AI588" s="5">
        <v>1</v>
      </c>
      <c r="AJ588" s="5">
        <v>0</v>
      </c>
      <c r="AK588" s="5">
        <v>0</v>
      </c>
      <c r="AL588" s="5">
        <v>6</v>
      </c>
    </row>
    <row r="589" spans="1:38" x14ac:dyDescent="0.3">
      <c r="A589" s="3">
        <v>1937560</v>
      </c>
      <c r="B589" s="3" t="s">
        <v>1962</v>
      </c>
      <c r="C589" s="3" t="s">
        <v>1963</v>
      </c>
      <c r="D589" s="3" t="s">
        <v>437</v>
      </c>
      <c r="E589" s="10">
        <v>4792</v>
      </c>
      <c r="F589" s="11" t="s">
        <v>437</v>
      </c>
      <c r="G589" s="12" t="s">
        <v>1298</v>
      </c>
      <c r="H589" s="13">
        <v>74500</v>
      </c>
      <c r="I589" s="12">
        <v>0.159</v>
      </c>
      <c r="J589" s="12">
        <v>0.142152023692003</v>
      </c>
      <c r="K589" s="12">
        <v>5.3800592300098697E-2</v>
      </c>
      <c r="L589" s="12">
        <v>7.8E-2</v>
      </c>
      <c r="M589" s="12">
        <v>0.39799999999999902</v>
      </c>
      <c r="N589" s="12">
        <v>2.1748400852878401E-2</v>
      </c>
      <c r="O589" s="12">
        <v>0.368844843604831</v>
      </c>
      <c r="P589" s="12">
        <v>6.1358313817330201E-2</v>
      </c>
      <c r="Q589" s="12">
        <v>0.20582428430404701</v>
      </c>
      <c r="R589" s="14">
        <v>0.68653421633554002</v>
      </c>
      <c r="S589" s="14">
        <v>0.80573248407643305</v>
      </c>
      <c r="T589" s="14">
        <v>0.75159235668789803</v>
      </c>
      <c r="U589" s="14">
        <v>0.68365180467091202</v>
      </c>
      <c r="V589" s="14">
        <v>0.90531914893617005</v>
      </c>
      <c r="W589" s="14">
        <v>0.71549893842887402</v>
      </c>
      <c r="X589" s="14"/>
      <c r="Y589" s="14">
        <v>0.22929936305732401</v>
      </c>
      <c r="Z589" s="14">
        <v>0.31634819532908698</v>
      </c>
      <c r="AA589" s="14">
        <v>0.62420382165605004</v>
      </c>
      <c r="AB589" s="5">
        <v>0</v>
      </c>
      <c r="AC589" s="5">
        <v>2</v>
      </c>
      <c r="AD589" s="5">
        <v>2</v>
      </c>
      <c r="AE589" s="5">
        <v>2</v>
      </c>
      <c r="AF589" s="5">
        <v>2</v>
      </c>
      <c r="AG589" s="5">
        <v>2</v>
      </c>
      <c r="AH589" s="5">
        <v>0</v>
      </c>
      <c r="AI589" s="5">
        <v>0</v>
      </c>
      <c r="AJ589" s="5">
        <v>0</v>
      </c>
      <c r="AK589" s="5">
        <v>1</v>
      </c>
      <c r="AL589" s="5">
        <v>11</v>
      </c>
    </row>
    <row r="590" spans="1:38" x14ac:dyDescent="0.3">
      <c r="A590" s="3">
        <v>1949395</v>
      </c>
      <c r="B590" s="3" t="s">
        <v>2222</v>
      </c>
      <c r="C590" s="3" t="s">
        <v>2223</v>
      </c>
      <c r="D590" s="3" t="s">
        <v>566</v>
      </c>
      <c r="E590" s="10">
        <v>2435</v>
      </c>
      <c r="F590" s="11" t="s">
        <v>2058</v>
      </c>
      <c r="G590" s="12" t="s">
        <v>2059</v>
      </c>
      <c r="H590" s="13">
        <v>57941</v>
      </c>
      <c r="I590" s="12">
        <v>0.13200000000000001</v>
      </c>
      <c r="J590" s="12">
        <v>0.16114982578397199</v>
      </c>
      <c r="K590" s="12">
        <v>5.5749128919860599E-2</v>
      </c>
      <c r="L590" s="12">
        <v>1.7999999999999999E-2</v>
      </c>
      <c r="M590" s="12">
        <v>0.33700000000000002</v>
      </c>
      <c r="N590" s="12">
        <v>-3.6787974683544299E-2</v>
      </c>
      <c r="O590" s="12">
        <v>0.53230769230769204</v>
      </c>
      <c r="P590" s="12">
        <v>7.41935483870967E-2</v>
      </c>
      <c r="Q590" s="12">
        <v>0.25348432055749098</v>
      </c>
      <c r="R590" s="14">
        <v>0.28476821192052898</v>
      </c>
      <c r="S590" s="14">
        <v>0.70276008492568998</v>
      </c>
      <c r="T590" s="14">
        <v>0.81528662420382103</v>
      </c>
      <c r="U590" s="14">
        <v>0.69639065817409695</v>
      </c>
      <c r="V590" s="14">
        <v>0.41702127659574401</v>
      </c>
      <c r="W590" s="14">
        <v>0.43099787685774898</v>
      </c>
      <c r="X590" s="14"/>
      <c r="Y590" s="14">
        <v>0.72823779193205895</v>
      </c>
      <c r="Z590" s="14">
        <v>0.38004246284500998</v>
      </c>
      <c r="AA590" s="14">
        <v>0.81104033970276002</v>
      </c>
      <c r="AB590" s="5">
        <v>2</v>
      </c>
      <c r="AC590" s="5">
        <v>2</v>
      </c>
      <c r="AD590" s="5">
        <v>2</v>
      </c>
      <c r="AE590" s="5">
        <v>2</v>
      </c>
      <c r="AF590" s="5">
        <v>1</v>
      </c>
      <c r="AG590" s="5">
        <v>1</v>
      </c>
      <c r="AH590" s="5">
        <v>1</v>
      </c>
      <c r="AI590" s="5">
        <v>2</v>
      </c>
      <c r="AJ590" s="5">
        <v>1</v>
      </c>
      <c r="AK590" s="5">
        <v>2</v>
      </c>
      <c r="AL590" s="5">
        <v>16</v>
      </c>
    </row>
    <row r="591" spans="1:38" x14ac:dyDescent="0.3">
      <c r="A591" s="3">
        <v>1942870</v>
      </c>
      <c r="B591" s="3" t="s">
        <v>2072</v>
      </c>
      <c r="C591" s="3" t="s">
        <v>2073</v>
      </c>
      <c r="D591" s="3" t="s">
        <v>491</v>
      </c>
      <c r="E591" s="10">
        <v>174</v>
      </c>
      <c r="F591" s="11" t="s">
        <v>1221</v>
      </c>
      <c r="G591" s="12" t="s">
        <v>1222</v>
      </c>
      <c r="H591" s="13">
        <v>93750</v>
      </c>
      <c r="I591" s="12">
        <v>0</v>
      </c>
      <c r="J591" s="12">
        <v>5.5555555555555497E-2</v>
      </c>
      <c r="K591" s="12">
        <v>0</v>
      </c>
      <c r="L591" s="12">
        <v>0.09</v>
      </c>
      <c r="M591" s="12">
        <v>0.28499999999999998</v>
      </c>
      <c r="N591" s="12">
        <v>1.1627906976744099E-2</v>
      </c>
      <c r="O591" s="12">
        <v>0.25165562913907202</v>
      </c>
      <c r="P591" s="12">
        <v>0</v>
      </c>
      <c r="Q591" s="12">
        <v>0.125</v>
      </c>
      <c r="R591" s="14">
        <v>0.902869757174392</v>
      </c>
      <c r="S591" s="14">
        <v>0</v>
      </c>
      <c r="T591" s="14">
        <v>0.273885350318471</v>
      </c>
      <c r="U591" s="14">
        <v>0</v>
      </c>
      <c r="V591" s="14">
        <v>0.927659574468085</v>
      </c>
      <c r="W591" s="14">
        <v>0.21337579617834301</v>
      </c>
      <c r="X591" s="14"/>
      <c r="Y591" s="14">
        <v>6.2632696390658105E-2</v>
      </c>
      <c r="Z591" s="14">
        <v>0</v>
      </c>
      <c r="AA591" s="14">
        <v>0.21443736730360899</v>
      </c>
      <c r="AB591" s="5">
        <v>0</v>
      </c>
      <c r="AC591" s="5">
        <v>0</v>
      </c>
      <c r="AD591" s="5">
        <v>0</v>
      </c>
      <c r="AE591" s="5">
        <v>0</v>
      </c>
      <c r="AF591" s="5">
        <v>2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2</v>
      </c>
    </row>
    <row r="592" spans="1:38" x14ac:dyDescent="0.3">
      <c r="A592" s="3">
        <v>1956505</v>
      </c>
      <c r="B592" s="3" t="s">
        <v>2394</v>
      </c>
      <c r="C592" s="3" t="s">
        <v>2395</v>
      </c>
      <c r="D592" s="3" t="s">
        <v>651</v>
      </c>
      <c r="E592" s="10">
        <v>15760</v>
      </c>
      <c r="F592" s="11" t="s">
        <v>1221</v>
      </c>
      <c r="G592" s="12" t="s">
        <v>1222</v>
      </c>
      <c r="H592" s="13">
        <v>57771</v>
      </c>
      <c r="I592" s="12">
        <v>0.111</v>
      </c>
      <c r="J592" s="12">
        <v>9.9822799763732997E-2</v>
      </c>
      <c r="K592" s="12">
        <v>4.72533963378617E-2</v>
      </c>
      <c r="L592" s="12">
        <v>5.7000000000000002E-2</v>
      </c>
      <c r="M592" s="12">
        <v>0.38200000000000001</v>
      </c>
      <c r="N592" s="12">
        <v>3.3171627114199499E-2</v>
      </c>
      <c r="O592" s="12">
        <v>0.49038373894813497</v>
      </c>
      <c r="P592" s="12">
        <v>8.6087311301509595E-2</v>
      </c>
      <c r="Q592" s="12">
        <v>0.29503839338452398</v>
      </c>
      <c r="R592" s="14">
        <v>0.28145695364238399</v>
      </c>
      <c r="S592" s="14">
        <v>0.595541401273885</v>
      </c>
      <c r="T592" s="14">
        <v>0.53609341825902301</v>
      </c>
      <c r="U592" s="14">
        <v>0.62101910828025397</v>
      </c>
      <c r="V592" s="14">
        <v>0.83085106382978702</v>
      </c>
      <c r="W592" s="14">
        <v>0.64118895966029699</v>
      </c>
      <c r="X592" s="14"/>
      <c r="Y592" s="14">
        <v>0.61252653927813105</v>
      </c>
      <c r="Z592" s="14">
        <v>0.43842887473460701</v>
      </c>
      <c r="AA592" s="14">
        <v>0.91295116772823703</v>
      </c>
      <c r="AB592" s="5">
        <v>2</v>
      </c>
      <c r="AC592" s="5">
        <v>1</v>
      </c>
      <c r="AD592" s="5">
        <v>1</v>
      </c>
      <c r="AE592" s="5">
        <v>1</v>
      </c>
      <c r="AF592" s="5">
        <v>2</v>
      </c>
      <c r="AG592" s="5">
        <v>1</v>
      </c>
      <c r="AH592" s="5">
        <v>0</v>
      </c>
      <c r="AI592" s="5">
        <v>1</v>
      </c>
      <c r="AJ592" s="5">
        <v>1</v>
      </c>
      <c r="AK592" s="5">
        <v>2</v>
      </c>
      <c r="AL592" s="5">
        <v>12</v>
      </c>
    </row>
    <row r="593" spans="1:38" x14ac:dyDescent="0.3">
      <c r="A593" s="3">
        <v>1980175</v>
      </c>
      <c r="B593" s="3" t="s">
        <v>2898</v>
      </c>
      <c r="C593" s="3" t="s">
        <v>2899</v>
      </c>
      <c r="D593" s="3" t="s">
        <v>903</v>
      </c>
      <c r="E593" s="10">
        <v>39</v>
      </c>
      <c r="F593" s="11" t="s">
        <v>1221</v>
      </c>
      <c r="G593" s="12" t="s">
        <v>1222</v>
      </c>
      <c r="H593" s="13">
        <v>63750</v>
      </c>
      <c r="I593" s="12">
        <v>0</v>
      </c>
      <c r="J593" s="12">
        <v>0.15384615384615299</v>
      </c>
      <c r="K593" s="12">
        <v>0.15384615384615299</v>
      </c>
      <c r="L593" s="12">
        <v>0</v>
      </c>
      <c r="M593" s="12">
        <v>0.25</v>
      </c>
      <c r="N593" s="12">
        <v>-0.31578947368421001</v>
      </c>
      <c r="O593" s="12">
        <v>0.4</v>
      </c>
      <c r="P593" s="12">
        <v>0</v>
      </c>
      <c r="Q593" s="12">
        <v>0</v>
      </c>
      <c r="R593" s="14">
        <v>0.431567328918322</v>
      </c>
      <c r="S593" s="14">
        <v>0</v>
      </c>
      <c r="T593" s="14">
        <v>0.79405520169851296</v>
      </c>
      <c r="U593" s="14">
        <v>0.96921443736730295</v>
      </c>
      <c r="V593" s="14">
        <v>0</v>
      </c>
      <c r="W593" s="14">
        <v>0.113588110403397</v>
      </c>
      <c r="X593" s="14"/>
      <c r="Y593" s="14">
        <v>0.30148619957537098</v>
      </c>
      <c r="Z593" s="14">
        <v>0</v>
      </c>
      <c r="AA593" s="14">
        <v>0</v>
      </c>
      <c r="AB593" s="5">
        <v>1</v>
      </c>
      <c r="AC593" s="5">
        <v>0</v>
      </c>
      <c r="AD593" s="5">
        <v>2</v>
      </c>
      <c r="AE593" s="5">
        <v>2</v>
      </c>
      <c r="AF593" s="5">
        <v>0</v>
      </c>
      <c r="AG593" s="5">
        <v>0</v>
      </c>
      <c r="AH593" s="5">
        <v>2</v>
      </c>
      <c r="AI593" s="5">
        <v>0</v>
      </c>
      <c r="AJ593" s="5">
        <v>0</v>
      </c>
      <c r="AK593" s="5">
        <v>0</v>
      </c>
      <c r="AL593" s="5">
        <v>7</v>
      </c>
    </row>
    <row r="594" spans="1:38" x14ac:dyDescent="0.3">
      <c r="A594" s="3">
        <v>1936345</v>
      </c>
      <c r="B594" s="3" t="s">
        <v>1936</v>
      </c>
      <c r="C594" s="3" t="s">
        <v>1937</v>
      </c>
      <c r="D594" s="3" t="s">
        <v>424</v>
      </c>
      <c r="E594" s="10">
        <v>863</v>
      </c>
      <c r="F594" s="11" t="s">
        <v>1513</v>
      </c>
      <c r="G594" s="12" t="s">
        <v>1514</v>
      </c>
      <c r="H594" s="13">
        <v>83333</v>
      </c>
      <c r="I594" s="12">
        <v>8.4000000000000005E-2</v>
      </c>
      <c r="J594" s="12">
        <v>5.9360730593607303E-2</v>
      </c>
      <c r="K594" s="12">
        <v>0</v>
      </c>
      <c r="L594" s="12">
        <v>3.5999999999999997E-2</v>
      </c>
      <c r="M594" s="12">
        <v>0.215</v>
      </c>
      <c r="N594" s="12">
        <v>0.22759601706970101</v>
      </c>
      <c r="O594" s="12">
        <v>0.33067729083665298</v>
      </c>
      <c r="P594" s="12">
        <v>8.1023454157782504E-2</v>
      </c>
      <c r="Q594" s="12">
        <v>0.230593607305936</v>
      </c>
      <c r="R594" s="14">
        <v>0.81567328918322202</v>
      </c>
      <c r="S594" s="14">
        <v>0.436305732484076</v>
      </c>
      <c r="T594" s="14">
        <v>0.305732484076433</v>
      </c>
      <c r="U594" s="14">
        <v>0</v>
      </c>
      <c r="V594" s="14">
        <v>0.66595744680850999</v>
      </c>
      <c r="W594" s="14">
        <v>5.0955414012738801E-2</v>
      </c>
      <c r="X594" s="14"/>
      <c r="Y594" s="14">
        <v>0.144373673036093</v>
      </c>
      <c r="Z594" s="14">
        <v>0.41507430997876799</v>
      </c>
      <c r="AA594" s="14">
        <v>0.73779193205944704</v>
      </c>
      <c r="AB594" s="5">
        <v>0</v>
      </c>
      <c r="AC594" s="5">
        <v>1</v>
      </c>
      <c r="AD594" s="5">
        <v>0</v>
      </c>
      <c r="AE594" s="5">
        <v>0</v>
      </c>
      <c r="AF594" s="5">
        <v>1</v>
      </c>
      <c r="AG594" s="5">
        <v>0</v>
      </c>
      <c r="AH594" s="5">
        <v>0</v>
      </c>
      <c r="AI594" s="5">
        <v>0</v>
      </c>
      <c r="AJ594" s="5">
        <v>1</v>
      </c>
      <c r="AK594" s="5">
        <v>2</v>
      </c>
      <c r="AL594" s="5">
        <v>5</v>
      </c>
    </row>
    <row r="595" spans="1:38" x14ac:dyDescent="0.3">
      <c r="A595" s="3">
        <v>1957360</v>
      </c>
      <c r="B595" s="3" t="s">
        <v>2406</v>
      </c>
      <c r="C595" s="3" t="s">
        <v>2407</v>
      </c>
      <c r="D595" s="3" t="s">
        <v>657</v>
      </c>
      <c r="E595" s="10">
        <v>20479</v>
      </c>
      <c r="F595" s="11" t="s">
        <v>1513</v>
      </c>
      <c r="G595" s="12" t="s">
        <v>1514</v>
      </c>
      <c r="H595" s="13">
        <v>102102</v>
      </c>
      <c r="I595" s="12">
        <v>6.0999999999999999E-2</v>
      </c>
      <c r="J595" s="12">
        <v>2.88025493320259E-2</v>
      </c>
      <c r="K595" s="12">
        <v>3.5298443436695602E-2</v>
      </c>
      <c r="L595" s="12">
        <v>3.3000000000000002E-2</v>
      </c>
      <c r="M595" s="12">
        <v>0.22600000000000001</v>
      </c>
      <c r="N595" s="12">
        <v>0.53125467324659703</v>
      </c>
      <c r="O595" s="12">
        <v>0.133124159569699</v>
      </c>
      <c r="P595" s="12">
        <v>6.6369149788305298E-2</v>
      </c>
      <c r="Q595" s="12">
        <v>0.20995220002451201</v>
      </c>
      <c r="R595" s="14">
        <v>0.93708609271523102</v>
      </c>
      <c r="S595" s="14">
        <v>0.27707006369426701</v>
      </c>
      <c r="T595" s="14">
        <v>0.13906581740976601</v>
      </c>
      <c r="U595" s="14">
        <v>0.47558386411889497</v>
      </c>
      <c r="V595" s="14">
        <v>0.626595744680851</v>
      </c>
      <c r="W595" s="14">
        <v>6.7940552016985095E-2</v>
      </c>
      <c r="X595" s="14"/>
      <c r="Y595" s="14">
        <v>5.3078556263269601E-3</v>
      </c>
      <c r="Z595" s="14">
        <v>0.34713375796178297</v>
      </c>
      <c r="AA595" s="14">
        <v>0.64755838641188901</v>
      </c>
      <c r="AB595" s="5">
        <v>0</v>
      </c>
      <c r="AC595" s="5">
        <v>0</v>
      </c>
      <c r="AD595" s="5">
        <v>0</v>
      </c>
      <c r="AE595" s="5">
        <v>1</v>
      </c>
      <c r="AF595" s="5">
        <v>1</v>
      </c>
      <c r="AG595" s="5">
        <v>0</v>
      </c>
      <c r="AH595" s="5">
        <v>0</v>
      </c>
      <c r="AI595" s="5">
        <v>0</v>
      </c>
      <c r="AJ595" s="5">
        <v>1</v>
      </c>
      <c r="AK595" s="5">
        <v>1</v>
      </c>
      <c r="AL595" s="5">
        <v>4</v>
      </c>
    </row>
    <row r="596" spans="1:38" x14ac:dyDescent="0.3">
      <c r="A596" s="3">
        <v>1978060</v>
      </c>
      <c r="B596" s="3" t="s">
        <v>2854</v>
      </c>
      <c r="C596" s="3" t="s">
        <v>2855</v>
      </c>
      <c r="D596" s="3" t="s">
        <v>881</v>
      </c>
      <c r="E596" s="10">
        <v>4512</v>
      </c>
      <c r="F596" s="11" t="s">
        <v>1513</v>
      </c>
      <c r="G596" s="12" t="s">
        <v>1514</v>
      </c>
      <c r="H596" s="13">
        <v>100952</v>
      </c>
      <c r="I596" s="12">
        <v>7.5999999999999998E-2</v>
      </c>
      <c r="J596" s="12">
        <v>0</v>
      </c>
      <c r="K596" s="12">
        <v>0</v>
      </c>
      <c r="L596" s="12">
        <v>4.0000000000000001E-3</v>
      </c>
      <c r="M596" s="12">
        <v>0.24099999999999999</v>
      </c>
      <c r="N596" s="12">
        <v>1.3174114021571599</v>
      </c>
      <c r="O596" s="12">
        <v>0.12641083521444599</v>
      </c>
      <c r="P596" s="12">
        <v>0</v>
      </c>
      <c r="Q596" s="12">
        <v>0.21695760598503699</v>
      </c>
      <c r="R596" s="14">
        <v>0.93267108167770396</v>
      </c>
      <c r="S596" s="14">
        <v>0.38535031847133699</v>
      </c>
      <c r="T596" s="14">
        <v>0</v>
      </c>
      <c r="U596" s="14">
        <v>0</v>
      </c>
      <c r="V596" s="14">
        <v>0.22765957446808499</v>
      </c>
      <c r="W596" s="14">
        <v>9.3418259023354502E-2</v>
      </c>
      <c r="X596" s="14"/>
      <c r="Y596" s="14">
        <v>4.2462845010615702E-3</v>
      </c>
      <c r="Z596" s="14">
        <v>0</v>
      </c>
      <c r="AA596" s="14">
        <v>0.68046709129511596</v>
      </c>
      <c r="AB596" s="5">
        <v>0</v>
      </c>
      <c r="AC596" s="5">
        <v>1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2</v>
      </c>
      <c r="AL596" s="5">
        <v>3</v>
      </c>
    </row>
    <row r="597" spans="1:38" x14ac:dyDescent="0.3">
      <c r="A597" s="3">
        <v>1912720</v>
      </c>
      <c r="B597" s="3" t="s">
        <v>1411</v>
      </c>
      <c r="C597" s="3" t="s">
        <v>1412</v>
      </c>
      <c r="D597" s="3" t="s">
        <v>180</v>
      </c>
      <c r="E597" s="10">
        <v>4193</v>
      </c>
      <c r="F597" s="11" t="s">
        <v>541</v>
      </c>
      <c r="G597" s="12" t="s">
        <v>1413</v>
      </c>
      <c r="H597" s="13">
        <v>46979</v>
      </c>
      <c r="I597" s="12">
        <v>0.17100000000000001</v>
      </c>
      <c r="J597" s="12">
        <v>0.124107633168588</v>
      </c>
      <c r="K597" s="12">
        <v>6.6447007138934602E-2</v>
      </c>
      <c r="L597" s="12">
        <v>9.0999999999999998E-2</v>
      </c>
      <c r="M597" s="12">
        <v>0.4</v>
      </c>
      <c r="N597" s="12">
        <v>-2.9622772506364199E-2</v>
      </c>
      <c r="O597" s="12">
        <v>0.60954755967224705</v>
      </c>
      <c r="P597" s="12">
        <v>5.3534303534303503E-2</v>
      </c>
      <c r="Q597" s="12">
        <v>0.205930807248764</v>
      </c>
      <c r="R597" s="14">
        <v>7.6158940397350994E-2</v>
      </c>
      <c r="S597" s="14">
        <v>0.82908704883227102</v>
      </c>
      <c r="T597" s="14">
        <v>0.66454352441613496</v>
      </c>
      <c r="U597" s="14">
        <v>0.78662420382165599</v>
      </c>
      <c r="V597" s="14">
        <v>0.930851063829787</v>
      </c>
      <c r="W597" s="14">
        <v>0.71974522292993603</v>
      </c>
      <c r="X597" s="14"/>
      <c r="Y597" s="14">
        <v>0.88853503184713301</v>
      </c>
      <c r="Z597" s="14">
        <v>0.27176220806793999</v>
      </c>
      <c r="AA597" s="14">
        <v>0.62526539278131599</v>
      </c>
      <c r="AB597" s="5">
        <v>2</v>
      </c>
      <c r="AC597" s="5">
        <v>2</v>
      </c>
      <c r="AD597" s="5">
        <v>1</v>
      </c>
      <c r="AE597" s="5">
        <v>2</v>
      </c>
      <c r="AF597" s="5">
        <v>2</v>
      </c>
      <c r="AG597" s="5">
        <v>2</v>
      </c>
      <c r="AH597" s="5">
        <v>1</v>
      </c>
      <c r="AI597" s="5">
        <v>2</v>
      </c>
      <c r="AJ597" s="5">
        <v>0</v>
      </c>
      <c r="AK597" s="5">
        <v>1</v>
      </c>
      <c r="AL597" s="5">
        <v>15</v>
      </c>
    </row>
    <row r="598" spans="1:38" x14ac:dyDescent="0.3">
      <c r="A598" s="3">
        <v>1903025</v>
      </c>
      <c r="B598" s="3" t="s">
        <v>1145</v>
      </c>
      <c r="C598" s="3" t="s">
        <v>1146</v>
      </c>
      <c r="D598" s="3" t="s">
        <v>80</v>
      </c>
      <c r="E598" s="10">
        <v>1110</v>
      </c>
      <c r="F598" s="11" t="s">
        <v>1147</v>
      </c>
      <c r="G598" s="12" t="s">
        <v>1148</v>
      </c>
      <c r="H598" s="13">
        <v>86833</v>
      </c>
      <c r="I598" s="12">
        <v>0.06</v>
      </c>
      <c r="J598" s="12">
        <v>3.4482758620689599E-2</v>
      </c>
      <c r="K598" s="12">
        <v>1.34099616858237E-2</v>
      </c>
      <c r="L598" s="12">
        <v>5.0000000000000001E-3</v>
      </c>
      <c r="M598" s="12">
        <v>0.55100000000000005</v>
      </c>
      <c r="N598" s="12">
        <v>-1.42095914742451E-2</v>
      </c>
      <c r="O598" s="12">
        <v>0.29545454545454503</v>
      </c>
      <c r="P598" s="12">
        <v>1.33230198019801</v>
      </c>
      <c r="Q598" s="12">
        <v>0.15134099616858199</v>
      </c>
      <c r="R598" s="14">
        <v>0.86092715231787997</v>
      </c>
      <c r="S598" s="14">
        <v>0.27070063694267499</v>
      </c>
      <c r="T598" s="14">
        <v>0.160297239915074</v>
      </c>
      <c r="U598" s="14">
        <v>0.20382165605095501</v>
      </c>
      <c r="V598" s="14">
        <v>0.23297872340425499</v>
      </c>
      <c r="W598" s="14">
        <v>0.94904458598726105</v>
      </c>
      <c r="X598" s="14"/>
      <c r="Y598" s="14">
        <v>9.6602972399150694E-2</v>
      </c>
      <c r="Z598" s="14">
        <v>0.99787685774946899</v>
      </c>
      <c r="AA598" s="14">
        <v>0.33545647558386399</v>
      </c>
      <c r="AB598" s="5">
        <v>0</v>
      </c>
      <c r="AC598" s="5">
        <v>0</v>
      </c>
      <c r="AD598" s="5">
        <v>0</v>
      </c>
      <c r="AE598" s="5">
        <v>0</v>
      </c>
      <c r="AF598" s="5">
        <v>0</v>
      </c>
      <c r="AG598" s="5">
        <v>2</v>
      </c>
      <c r="AH598" s="5">
        <v>1</v>
      </c>
      <c r="AI598" s="5">
        <v>0</v>
      </c>
      <c r="AJ598" s="5">
        <v>2</v>
      </c>
      <c r="AK598" s="5">
        <v>1</v>
      </c>
      <c r="AL598" s="5">
        <v>6</v>
      </c>
    </row>
    <row r="599" spans="1:38" x14ac:dyDescent="0.3">
      <c r="A599" s="3">
        <v>1952095</v>
      </c>
      <c r="B599" s="3" t="s">
        <v>2290</v>
      </c>
      <c r="C599" s="3" t="s">
        <v>2291</v>
      </c>
      <c r="D599" s="3" t="s">
        <v>600</v>
      </c>
      <c r="E599" s="10">
        <v>3321</v>
      </c>
      <c r="F599" s="11" t="s">
        <v>1147</v>
      </c>
      <c r="G599" s="12" t="s">
        <v>1148</v>
      </c>
      <c r="H599" s="13">
        <v>63369</v>
      </c>
      <c r="I599" s="12">
        <v>8.8999999999999996E-2</v>
      </c>
      <c r="J599" s="12">
        <v>8.9045483664317707E-2</v>
      </c>
      <c r="K599" s="12">
        <v>5.7014734144778902E-2</v>
      </c>
      <c r="L599" s="12">
        <v>4.2000000000000003E-2</v>
      </c>
      <c r="M599" s="12">
        <v>0.29399999999999998</v>
      </c>
      <c r="N599" s="12">
        <v>0.14596273291925399</v>
      </c>
      <c r="O599" s="12">
        <v>0.30947455523376</v>
      </c>
      <c r="P599" s="12">
        <v>0.170551449687322</v>
      </c>
      <c r="Q599" s="12">
        <v>0.24407431133888499</v>
      </c>
      <c r="R599" s="14">
        <v>0.42384105960264901</v>
      </c>
      <c r="S599" s="14">
        <v>0.46284501061571098</v>
      </c>
      <c r="T599" s="14">
        <v>0.484076433121019</v>
      </c>
      <c r="U599" s="14">
        <v>0.70488322717621998</v>
      </c>
      <c r="V599" s="14">
        <v>0.72659574468085097</v>
      </c>
      <c r="W599" s="14">
        <v>0.25796178343949</v>
      </c>
      <c r="X599" s="14"/>
      <c r="Y599" s="14">
        <v>0.11889596602972299</v>
      </c>
      <c r="Z599" s="14">
        <v>0.79193205944798295</v>
      </c>
      <c r="AA599" s="14">
        <v>0.78450106157112498</v>
      </c>
      <c r="AB599" s="5">
        <v>1</v>
      </c>
      <c r="AC599" s="5">
        <v>1</v>
      </c>
      <c r="AD599" s="5">
        <v>1</v>
      </c>
      <c r="AE599" s="5">
        <v>2</v>
      </c>
      <c r="AF599" s="5">
        <v>2</v>
      </c>
      <c r="AG599" s="5">
        <v>0</v>
      </c>
      <c r="AH599" s="5">
        <v>0</v>
      </c>
      <c r="AI599" s="5">
        <v>0</v>
      </c>
      <c r="AJ599" s="5">
        <v>2</v>
      </c>
      <c r="AK599" s="5">
        <v>2</v>
      </c>
      <c r="AL599" s="5">
        <v>11</v>
      </c>
    </row>
    <row r="600" spans="1:38" x14ac:dyDescent="0.3">
      <c r="A600" s="3">
        <v>1958710</v>
      </c>
      <c r="B600" s="3" t="s">
        <v>2434</v>
      </c>
      <c r="C600" s="3" t="s">
        <v>2435</v>
      </c>
      <c r="D600" s="3" t="s">
        <v>671</v>
      </c>
      <c r="E600" s="10">
        <v>768</v>
      </c>
      <c r="F600" s="11" t="s">
        <v>1147</v>
      </c>
      <c r="G600" s="12" t="s">
        <v>1148</v>
      </c>
      <c r="H600" s="13">
        <v>73000</v>
      </c>
      <c r="I600" s="12">
        <v>0.111999999999999</v>
      </c>
      <c r="J600" s="12">
        <v>5.5350553505535E-3</v>
      </c>
      <c r="K600" s="12">
        <v>7.0110701107010995E-2</v>
      </c>
      <c r="L600" s="12">
        <v>1.6E-2</v>
      </c>
      <c r="M600" s="12">
        <v>0.38600000000000001</v>
      </c>
      <c r="N600" s="12">
        <v>-4.8327137546468397E-2</v>
      </c>
      <c r="O600" s="12">
        <v>0.2</v>
      </c>
      <c r="P600" s="12">
        <v>1.14839181286549</v>
      </c>
      <c r="Q600" s="12">
        <v>0.25092250922509202</v>
      </c>
      <c r="R600" s="14">
        <v>0.64790286975717404</v>
      </c>
      <c r="S600" s="14">
        <v>0.59872611464968095</v>
      </c>
      <c r="T600" s="14">
        <v>6.1571125265392698E-2</v>
      </c>
      <c r="U600" s="14">
        <v>0.80360934182590205</v>
      </c>
      <c r="V600" s="14">
        <v>0.39361702127659498</v>
      </c>
      <c r="W600" s="14">
        <v>0.65711252653927799</v>
      </c>
      <c r="X600" s="14"/>
      <c r="Y600" s="14">
        <v>2.3354564755838601E-2</v>
      </c>
      <c r="Z600" s="14">
        <v>0.99681528662420305</v>
      </c>
      <c r="AA600" s="14">
        <v>0.80573248407643305</v>
      </c>
      <c r="AB600" s="5">
        <v>1</v>
      </c>
      <c r="AC600" s="5">
        <v>1</v>
      </c>
      <c r="AD600" s="5">
        <v>0</v>
      </c>
      <c r="AE600" s="5">
        <v>2</v>
      </c>
      <c r="AF600" s="5">
        <v>1</v>
      </c>
      <c r="AG600" s="5">
        <v>1</v>
      </c>
      <c r="AH600" s="5">
        <v>1</v>
      </c>
      <c r="AI600" s="5">
        <v>0</v>
      </c>
      <c r="AJ600" s="5">
        <v>2</v>
      </c>
      <c r="AK600" s="5">
        <v>2</v>
      </c>
      <c r="AL600" s="5">
        <v>11</v>
      </c>
    </row>
    <row r="601" spans="1:38" x14ac:dyDescent="0.3">
      <c r="A601" s="3">
        <v>1959655</v>
      </c>
      <c r="B601" s="3" t="s">
        <v>2452</v>
      </c>
      <c r="C601" s="3" t="s">
        <v>2453</v>
      </c>
      <c r="D601" s="3" t="s">
        <v>680</v>
      </c>
      <c r="E601" s="10">
        <v>521</v>
      </c>
      <c r="F601" s="11" t="s">
        <v>1147</v>
      </c>
      <c r="G601" s="12" t="s">
        <v>1148</v>
      </c>
      <c r="H601" s="13">
        <v>74750</v>
      </c>
      <c r="I601" s="12">
        <v>1.9E-2</v>
      </c>
      <c r="J601" s="12">
        <v>1.46520146520146E-2</v>
      </c>
      <c r="K601" s="12">
        <v>1.46520146520146E-2</v>
      </c>
      <c r="L601" s="12">
        <v>8.4000000000000005E-2</v>
      </c>
      <c r="M601" s="12">
        <v>0.48599999999999999</v>
      </c>
      <c r="N601" s="12">
        <v>-0.14309210526315699</v>
      </c>
      <c r="O601" s="12">
        <v>0.32985386221294299</v>
      </c>
      <c r="P601" s="12">
        <v>1.0992</v>
      </c>
      <c r="Q601" s="12">
        <v>0.24542124542124499</v>
      </c>
      <c r="R601" s="14">
        <v>0.68984547461368595</v>
      </c>
      <c r="S601" s="14">
        <v>6.2632696390658105E-2</v>
      </c>
      <c r="T601" s="14">
        <v>8.2802547770700605E-2</v>
      </c>
      <c r="U601" s="14">
        <v>0.217622080679405</v>
      </c>
      <c r="V601" s="14">
        <v>0.92021276595744605</v>
      </c>
      <c r="W601" s="14">
        <v>0.89808917197452198</v>
      </c>
      <c r="X601" s="14"/>
      <c r="Y601" s="14">
        <v>0.14118895966029699</v>
      </c>
      <c r="Z601" s="14">
        <v>0.99469214437367304</v>
      </c>
      <c r="AA601" s="14">
        <v>0.79193205944798295</v>
      </c>
      <c r="AB601" s="5">
        <v>0</v>
      </c>
      <c r="AC601" s="5">
        <v>0</v>
      </c>
      <c r="AD601" s="5">
        <v>0</v>
      </c>
      <c r="AE601" s="5">
        <v>0</v>
      </c>
      <c r="AF601" s="5">
        <v>2</v>
      </c>
      <c r="AG601" s="5">
        <v>2</v>
      </c>
      <c r="AH601" s="5">
        <v>2</v>
      </c>
      <c r="AI601" s="5">
        <v>0</v>
      </c>
      <c r="AJ601" s="5">
        <v>2</v>
      </c>
      <c r="AK601" s="5">
        <v>2</v>
      </c>
      <c r="AL601" s="5">
        <v>10</v>
      </c>
    </row>
    <row r="602" spans="1:38" x14ac:dyDescent="0.3">
      <c r="A602" s="3">
        <v>1919090</v>
      </c>
      <c r="B602" s="3" t="s">
        <v>1565</v>
      </c>
      <c r="C602" s="3" t="s">
        <v>1566</v>
      </c>
      <c r="D602" s="3" t="s">
        <v>247</v>
      </c>
      <c r="E602" s="10">
        <v>179</v>
      </c>
      <c r="F602" s="11" t="s">
        <v>1567</v>
      </c>
      <c r="G602" s="12" t="s">
        <v>1568</v>
      </c>
      <c r="H602" s="13">
        <v>36833</v>
      </c>
      <c r="I602" s="12">
        <v>0.2</v>
      </c>
      <c r="J602" s="12">
        <v>0.197368421052631</v>
      </c>
      <c r="K602" s="12">
        <v>0.118421052631578</v>
      </c>
      <c r="L602" s="12">
        <v>1.6E-2</v>
      </c>
      <c r="M602" s="12">
        <v>0.45399999999999902</v>
      </c>
      <c r="N602" s="12">
        <v>-0.12254901960784299</v>
      </c>
      <c r="O602" s="12">
        <v>0.48113207547169801</v>
      </c>
      <c r="P602" s="12">
        <v>0.2</v>
      </c>
      <c r="Q602" s="12">
        <v>0.30263157894736797</v>
      </c>
      <c r="R602" s="14">
        <v>1.10375275938189E-2</v>
      </c>
      <c r="S602" s="14">
        <v>0.88428874734607199</v>
      </c>
      <c r="T602" s="14">
        <v>0.90021231422505299</v>
      </c>
      <c r="U602" s="14">
        <v>0.93949044585987196</v>
      </c>
      <c r="V602" s="14">
        <v>0.39361702127659498</v>
      </c>
      <c r="W602" s="14">
        <v>0.85244161358810999</v>
      </c>
      <c r="X602" s="14"/>
      <c r="Y602" s="14">
        <v>0.58492569002123096</v>
      </c>
      <c r="Z602" s="14">
        <v>0.84182590233545596</v>
      </c>
      <c r="AA602" s="14">
        <v>0.92250530785562601</v>
      </c>
      <c r="AB602" s="5">
        <v>2</v>
      </c>
      <c r="AC602" s="5">
        <v>2</v>
      </c>
      <c r="AD602" s="5">
        <v>2</v>
      </c>
      <c r="AE602" s="5">
        <v>2</v>
      </c>
      <c r="AF602" s="5">
        <v>1</v>
      </c>
      <c r="AG602" s="5">
        <v>2</v>
      </c>
      <c r="AH602" s="5">
        <v>2</v>
      </c>
      <c r="AI602" s="5">
        <v>1</v>
      </c>
      <c r="AJ602" s="5">
        <v>2</v>
      </c>
      <c r="AK602" s="5">
        <v>2</v>
      </c>
      <c r="AL602" s="5">
        <v>18</v>
      </c>
    </row>
    <row r="603" spans="1:38" x14ac:dyDescent="0.3">
      <c r="A603" s="3">
        <v>1902935</v>
      </c>
      <c r="B603" s="3" t="s">
        <v>1141</v>
      </c>
      <c r="C603" s="3" t="s">
        <v>1142</v>
      </c>
      <c r="D603" s="3" t="s">
        <v>79</v>
      </c>
      <c r="E603" s="10">
        <v>875</v>
      </c>
      <c r="F603" s="11" t="s">
        <v>1143</v>
      </c>
      <c r="G603" s="12" t="s">
        <v>1144</v>
      </c>
      <c r="H603" s="13">
        <v>58250</v>
      </c>
      <c r="I603" s="12">
        <v>5.3999999999999999E-2</v>
      </c>
      <c r="J603" s="12">
        <v>6.43274853801169E-2</v>
      </c>
      <c r="K603" s="12">
        <v>1.1695906432748499E-2</v>
      </c>
      <c r="L603" s="12">
        <v>6.3E-2</v>
      </c>
      <c r="M603" s="12">
        <v>0.41899999999999998</v>
      </c>
      <c r="N603" s="12">
        <v>-5.5075593952483799E-2</v>
      </c>
      <c r="O603" s="12">
        <v>0.47955390334572401</v>
      </c>
      <c r="P603" s="12">
        <v>0.14499999999999999</v>
      </c>
      <c r="Q603" s="12">
        <v>0.157894736842105</v>
      </c>
      <c r="R603" s="14">
        <v>0.29249448123620297</v>
      </c>
      <c r="S603" s="14">
        <v>0.23991507430997799</v>
      </c>
      <c r="T603" s="14">
        <v>0.33333333333333298</v>
      </c>
      <c r="U603" s="14">
        <v>0.192144373673036</v>
      </c>
      <c r="V603" s="14">
        <v>0.86170212765957399</v>
      </c>
      <c r="W603" s="14">
        <v>0.76857749469214398</v>
      </c>
      <c r="X603" s="14"/>
      <c r="Y603" s="14">
        <v>0.57855626326963905</v>
      </c>
      <c r="Z603" s="14">
        <v>0.71443736730360896</v>
      </c>
      <c r="AA603" s="14">
        <v>0.38110403397027598</v>
      </c>
      <c r="AB603" s="5">
        <v>2</v>
      </c>
      <c r="AC603" s="5">
        <v>0</v>
      </c>
      <c r="AD603" s="5">
        <v>1</v>
      </c>
      <c r="AE603" s="5">
        <v>0</v>
      </c>
      <c r="AF603" s="5">
        <v>2</v>
      </c>
      <c r="AG603" s="5">
        <v>2</v>
      </c>
      <c r="AH603" s="5">
        <v>1</v>
      </c>
      <c r="AI603" s="5">
        <v>1</v>
      </c>
      <c r="AJ603" s="5">
        <v>2</v>
      </c>
      <c r="AK603" s="5">
        <v>1</v>
      </c>
      <c r="AL603" s="5">
        <v>12</v>
      </c>
    </row>
    <row r="604" spans="1:38" x14ac:dyDescent="0.3">
      <c r="A604" s="3">
        <v>1929775</v>
      </c>
      <c r="B604" s="3" t="s">
        <v>1792</v>
      </c>
      <c r="C604" s="3" t="s">
        <v>1793</v>
      </c>
      <c r="D604" s="3" t="s">
        <v>352</v>
      </c>
      <c r="E604" s="10">
        <v>174</v>
      </c>
      <c r="F604" s="11" t="s">
        <v>1567</v>
      </c>
      <c r="G604" s="12" t="s">
        <v>1568</v>
      </c>
      <c r="H604" s="13">
        <v>34000</v>
      </c>
      <c r="I604" s="12">
        <v>0.222</v>
      </c>
      <c r="J604" s="12">
        <v>0.439024390243902</v>
      </c>
      <c r="K604" s="12">
        <v>0.134146341463414</v>
      </c>
      <c r="L604" s="12">
        <v>5.0999999999999997E-2</v>
      </c>
      <c r="M604" s="12">
        <v>0.46600000000000003</v>
      </c>
      <c r="N604" s="12">
        <v>-0.175355450236966</v>
      </c>
      <c r="O604" s="12">
        <v>0.49612403100775099</v>
      </c>
      <c r="P604" s="12">
        <v>0.15463917525773099</v>
      </c>
      <c r="Q604" s="12">
        <v>0.57317073170731703</v>
      </c>
      <c r="R604" s="14">
        <v>7.7262693156732896E-3</v>
      </c>
      <c r="S604" s="14">
        <v>0.91188959660297197</v>
      </c>
      <c r="T604" s="14">
        <v>0.99681528662420305</v>
      </c>
      <c r="U604" s="14">
        <v>0.95541401273885296</v>
      </c>
      <c r="V604" s="14">
        <v>0.79468085106382902</v>
      </c>
      <c r="W604" s="14">
        <v>0.87154989384288695</v>
      </c>
      <c r="X604" s="14"/>
      <c r="Y604" s="14">
        <v>0.63481953290870397</v>
      </c>
      <c r="Z604" s="14">
        <v>0.74203821656050895</v>
      </c>
      <c r="AA604" s="14">
        <v>1</v>
      </c>
      <c r="AB604" s="5">
        <v>2</v>
      </c>
      <c r="AC604" s="5">
        <v>2</v>
      </c>
      <c r="AD604" s="5">
        <v>2</v>
      </c>
      <c r="AE604" s="5">
        <v>2</v>
      </c>
      <c r="AF604" s="5">
        <v>2</v>
      </c>
      <c r="AG604" s="5">
        <v>2</v>
      </c>
      <c r="AH604" s="5">
        <v>2</v>
      </c>
      <c r="AI604" s="5">
        <v>1</v>
      </c>
      <c r="AJ604" s="5">
        <v>2</v>
      </c>
      <c r="AK604" s="5">
        <v>2</v>
      </c>
      <c r="AL604" s="5">
        <v>19</v>
      </c>
    </row>
    <row r="605" spans="1:38" x14ac:dyDescent="0.3">
      <c r="A605" s="3">
        <v>1932070</v>
      </c>
      <c r="B605" s="3" t="s">
        <v>1842</v>
      </c>
      <c r="C605" s="3" t="s">
        <v>1843</v>
      </c>
      <c r="D605" s="3" t="s">
        <v>377</v>
      </c>
      <c r="E605" s="10">
        <v>196</v>
      </c>
      <c r="F605" s="11" t="s">
        <v>1567</v>
      </c>
      <c r="G605" s="12" t="s">
        <v>1568</v>
      </c>
      <c r="H605" s="13">
        <v>40156</v>
      </c>
      <c r="I605" s="12">
        <v>0.193</v>
      </c>
      <c r="J605" s="12">
        <v>6.6666666666666596E-2</v>
      </c>
      <c r="K605" s="12">
        <v>0.17777777777777701</v>
      </c>
      <c r="L605" s="12">
        <v>1.39999999999999E-2</v>
      </c>
      <c r="M605" s="12">
        <v>0.51300000000000001</v>
      </c>
      <c r="N605" s="12">
        <v>-0.169491525423728</v>
      </c>
      <c r="O605" s="12">
        <v>0.62015503875968903</v>
      </c>
      <c r="P605" s="12">
        <v>0.18095238095238</v>
      </c>
      <c r="Q605" s="12">
        <v>0.25555555555555498</v>
      </c>
      <c r="R605" s="14">
        <v>2.64900662251655E-2</v>
      </c>
      <c r="S605" s="14">
        <v>0.87473460721868301</v>
      </c>
      <c r="T605" s="14">
        <v>0.34713375796178297</v>
      </c>
      <c r="U605" s="14">
        <v>0.98195329087048799</v>
      </c>
      <c r="V605" s="14">
        <v>0.35957446808510601</v>
      </c>
      <c r="W605" s="14">
        <v>0.92569002123142197</v>
      </c>
      <c r="X605" s="14"/>
      <c r="Y605" s="14">
        <v>0.902335456475583</v>
      </c>
      <c r="Z605" s="14">
        <v>0.81316348195329002</v>
      </c>
      <c r="AA605" s="14">
        <v>0.81740976645435204</v>
      </c>
      <c r="AB605" s="5">
        <v>2</v>
      </c>
      <c r="AC605" s="5">
        <v>2</v>
      </c>
      <c r="AD605" s="5">
        <v>1</v>
      </c>
      <c r="AE605" s="5">
        <v>2</v>
      </c>
      <c r="AF605" s="5">
        <v>1</v>
      </c>
      <c r="AG605" s="5">
        <v>2</v>
      </c>
      <c r="AH605" s="5">
        <v>2</v>
      </c>
      <c r="AI605" s="5">
        <v>2</v>
      </c>
      <c r="AJ605" s="5">
        <v>2</v>
      </c>
      <c r="AK605" s="5">
        <v>2</v>
      </c>
      <c r="AL605" s="5">
        <v>18</v>
      </c>
    </row>
    <row r="606" spans="1:38" x14ac:dyDescent="0.3">
      <c r="A606" s="3">
        <v>1942960</v>
      </c>
      <c r="B606" s="3" t="s">
        <v>2074</v>
      </c>
      <c r="C606" s="3" t="s">
        <v>2075</v>
      </c>
      <c r="D606" s="3" t="s">
        <v>492</v>
      </c>
      <c r="E606" s="10">
        <v>1969</v>
      </c>
      <c r="F606" s="11" t="s">
        <v>1567</v>
      </c>
      <c r="G606" s="12" t="s">
        <v>1568</v>
      </c>
      <c r="H606" s="13">
        <v>54554</v>
      </c>
      <c r="I606" s="12">
        <v>0.16600000000000001</v>
      </c>
      <c r="J606" s="12">
        <v>0.139813581890812</v>
      </c>
      <c r="K606" s="12">
        <v>4.6604527296937398E-2</v>
      </c>
      <c r="L606" s="12">
        <v>3.6999999999999998E-2</v>
      </c>
      <c r="M606" s="12">
        <v>0.38500000000000001</v>
      </c>
      <c r="N606" s="12">
        <v>-0.15275387263338999</v>
      </c>
      <c r="O606" s="12">
        <v>0.31882770870337401</v>
      </c>
      <c r="P606" s="12">
        <v>0.14269406392694001</v>
      </c>
      <c r="Q606" s="12">
        <v>0.24900133155792201</v>
      </c>
      <c r="R606" s="14">
        <v>0.21081677704194199</v>
      </c>
      <c r="S606" s="14">
        <v>0.82059447983014799</v>
      </c>
      <c r="T606" s="14">
        <v>0.743099787685774</v>
      </c>
      <c r="U606" s="14">
        <v>0.611464968152866</v>
      </c>
      <c r="V606" s="14">
        <v>0.67978723404255303</v>
      </c>
      <c r="W606" s="14">
        <v>0.65498938428874698</v>
      </c>
      <c r="X606" s="14"/>
      <c r="Y606" s="14">
        <v>0.129511677282377</v>
      </c>
      <c r="Z606" s="14">
        <v>0.70488322717621998</v>
      </c>
      <c r="AA606" s="14">
        <v>0.79936305732484003</v>
      </c>
      <c r="AB606" s="5">
        <v>2</v>
      </c>
      <c r="AC606" s="5">
        <v>2</v>
      </c>
      <c r="AD606" s="5">
        <v>2</v>
      </c>
      <c r="AE606" s="5">
        <v>1</v>
      </c>
      <c r="AF606" s="5">
        <v>2</v>
      </c>
      <c r="AG606" s="5">
        <v>1</v>
      </c>
      <c r="AH606" s="5">
        <v>2</v>
      </c>
      <c r="AI606" s="5">
        <v>0</v>
      </c>
      <c r="AJ606" s="5">
        <v>2</v>
      </c>
      <c r="AK606" s="5">
        <v>2</v>
      </c>
      <c r="AL606" s="5">
        <v>16</v>
      </c>
    </row>
    <row r="607" spans="1:38" x14ac:dyDescent="0.3">
      <c r="A607" s="3">
        <v>1939450</v>
      </c>
      <c r="B607" s="3" t="s">
        <v>1994</v>
      </c>
      <c r="C607" s="3" t="s">
        <v>1995</v>
      </c>
      <c r="D607" s="3" t="s">
        <v>453</v>
      </c>
      <c r="E607" s="10">
        <v>4182</v>
      </c>
      <c r="F607" s="11" t="s">
        <v>385</v>
      </c>
      <c r="G607" s="12" t="s">
        <v>1436</v>
      </c>
      <c r="H607" s="13">
        <v>58895</v>
      </c>
      <c r="I607" s="12">
        <v>7.2999999999999995E-2</v>
      </c>
      <c r="J607" s="12">
        <v>9.11270983213429E-2</v>
      </c>
      <c r="K607" s="12">
        <v>8.3932853717026301E-2</v>
      </c>
      <c r="L607" s="12">
        <v>1.0999999999999999E-2</v>
      </c>
      <c r="M607" s="12">
        <v>0.50800000000000001</v>
      </c>
      <c r="N607" s="12">
        <v>-3.7514384349827297E-2</v>
      </c>
      <c r="O607" s="12">
        <v>0.34282018111254797</v>
      </c>
      <c r="P607" s="12">
        <v>7.3333333333333306E-2</v>
      </c>
      <c r="Q607" s="12">
        <v>0.23069544364508299</v>
      </c>
      <c r="R607" s="14">
        <v>0.314569536423841</v>
      </c>
      <c r="S607" s="14">
        <v>0.369426751592356</v>
      </c>
      <c r="T607" s="14">
        <v>0.49575371549893799</v>
      </c>
      <c r="U607" s="14">
        <v>0.85987261146496796</v>
      </c>
      <c r="V607" s="14">
        <v>0.314893617021276</v>
      </c>
      <c r="W607" s="14">
        <v>0.920382165605095</v>
      </c>
      <c r="X607" s="14"/>
      <c r="Y607" s="14">
        <v>0.16454352441613501</v>
      </c>
      <c r="Z607" s="14">
        <v>0.37791932059447902</v>
      </c>
      <c r="AA607" s="14">
        <v>0.73885350318471299</v>
      </c>
      <c r="AB607" s="5">
        <v>2</v>
      </c>
      <c r="AC607" s="5">
        <v>1</v>
      </c>
      <c r="AD607" s="5">
        <v>1</v>
      </c>
      <c r="AE607" s="5">
        <v>2</v>
      </c>
      <c r="AF607" s="5">
        <v>0</v>
      </c>
      <c r="AG607" s="5">
        <v>2</v>
      </c>
      <c r="AH607" s="5">
        <v>1</v>
      </c>
      <c r="AI607" s="5">
        <v>0</v>
      </c>
      <c r="AJ607" s="5">
        <v>1</v>
      </c>
      <c r="AK607" s="5">
        <v>2</v>
      </c>
      <c r="AL607" s="5">
        <v>12</v>
      </c>
    </row>
    <row r="608" spans="1:38" x14ac:dyDescent="0.3">
      <c r="A608" s="3">
        <v>1928380</v>
      </c>
      <c r="B608" s="3" t="s">
        <v>1762</v>
      </c>
      <c r="C608" s="3" t="s">
        <v>1763</v>
      </c>
      <c r="D608" s="3" t="s">
        <v>337</v>
      </c>
      <c r="E608" s="10">
        <v>4285</v>
      </c>
      <c r="F608" s="11" t="s">
        <v>1344</v>
      </c>
      <c r="G608" s="12" t="s">
        <v>1345</v>
      </c>
      <c r="H608" s="13">
        <v>69205</v>
      </c>
      <c r="I608" s="12">
        <v>0.124</v>
      </c>
      <c r="J608" s="12">
        <v>0.12159709618874701</v>
      </c>
      <c r="K608" s="12">
        <v>3.93224440411373E-2</v>
      </c>
      <c r="L608" s="12">
        <v>2.7E-2</v>
      </c>
      <c r="M608" s="12">
        <v>0.35299999999999998</v>
      </c>
      <c r="N608" s="12">
        <v>3.2281377981209301E-2</v>
      </c>
      <c r="O608" s="12">
        <v>0.27775658145745802</v>
      </c>
      <c r="P608" s="12">
        <v>0.104225352112676</v>
      </c>
      <c r="Q608" s="12">
        <v>0.14761040532365299</v>
      </c>
      <c r="R608" s="14">
        <v>0.56732891832229504</v>
      </c>
      <c r="S608" s="14">
        <v>0.65180467091295102</v>
      </c>
      <c r="T608" s="14">
        <v>0.65498938428874698</v>
      </c>
      <c r="U608" s="14">
        <v>0.531847133757961</v>
      </c>
      <c r="V608" s="14">
        <v>0.55638297872340403</v>
      </c>
      <c r="W608" s="14">
        <v>0.50849256900212303</v>
      </c>
      <c r="X608" s="14"/>
      <c r="Y608" s="14">
        <v>8.2802547770700605E-2</v>
      </c>
      <c r="Z608" s="14">
        <v>0.54458598726114604</v>
      </c>
      <c r="AA608" s="14">
        <v>0.31316348195329002</v>
      </c>
      <c r="AB608" s="5">
        <v>1</v>
      </c>
      <c r="AC608" s="5">
        <v>1</v>
      </c>
      <c r="AD608" s="5">
        <v>1</v>
      </c>
      <c r="AE608" s="5">
        <v>1</v>
      </c>
      <c r="AF608" s="5">
        <v>1</v>
      </c>
      <c r="AG608" s="5">
        <v>1</v>
      </c>
      <c r="AH608" s="5">
        <v>0</v>
      </c>
      <c r="AI608" s="5">
        <v>0</v>
      </c>
      <c r="AJ608" s="5">
        <v>1</v>
      </c>
      <c r="AK608" s="5">
        <v>0</v>
      </c>
      <c r="AL608" s="5">
        <v>7</v>
      </c>
    </row>
    <row r="609" spans="1:38" x14ac:dyDescent="0.3">
      <c r="A609" s="3">
        <v>1929955</v>
      </c>
      <c r="B609" s="3" t="s">
        <v>1796</v>
      </c>
      <c r="C609" s="3" t="s">
        <v>1797</v>
      </c>
      <c r="D609" s="3" t="s">
        <v>354</v>
      </c>
      <c r="E609" s="10">
        <v>3065</v>
      </c>
      <c r="F609" s="11" t="s">
        <v>400</v>
      </c>
      <c r="G609" s="12" t="s">
        <v>1329</v>
      </c>
      <c r="H609" s="13">
        <v>70726</v>
      </c>
      <c r="I609" s="12">
        <v>0.115</v>
      </c>
      <c r="J609" s="12">
        <v>7.3859522085445301E-2</v>
      </c>
      <c r="K609" s="12">
        <v>1.44822592324402E-2</v>
      </c>
      <c r="L609" s="12">
        <v>1.9E-2</v>
      </c>
      <c r="M609" s="12">
        <v>0.43099999999999999</v>
      </c>
      <c r="N609" s="12">
        <v>-2.0453819111537201E-2</v>
      </c>
      <c r="O609" s="12">
        <v>0.35156594618438403</v>
      </c>
      <c r="P609" s="12">
        <v>4.2523033309709399E-2</v>
      </c>
      <c r="Q609" s="12">
        <v>0.22085445329471301</v>
      </c>
      <c r="R609" s="14">
        <v>0.59602649006622499</v>
      </c>
      <c r="S609" s="14">
        <v>0.613588110403397</v>
      </c>
      <c r="T609" s="14">
        <v>0.39065817409766401</v>
      </c>
      <c r="U609" s="14">
        <v>0.21337579617834301</v>
      </c>
      <c r="V609" s="14">
        <v>0.43723404255319098</v>
      </c>
      <c r="W609" s="14">
        <v>0.79511677282377902</v>
      </c>
      <c r="X609" s="14"/>
      <c r="Y609" s="14">
        <v>0.18046709129511601</v>
      </c>
      <c r="Z609" s="14">
        <v>0.23142250530785499</v>
      </c>
      <c r="AA609" s="14">
        <v>0.69745222929936301</v>
      </c>
      <c r="AB609" s="5">
        <v>1</v>
      </c>
      <c r="AC609" s="5">
        <v>1</v>
      </c>
      <c r="AD609" s="5">
        <v>1</v>
      </c>
      <c r="AE609" s="5">
        <v>0</v>
      </c>
      <c r="AF609" s="5">
        <v>1</v>
      </c>
      <c r="AG609" s="5">
        <v>2</v>
      </c>
      <c r="AH609" s="5">
        <v>1</v>
      </c>
      <c r="AI609" s="5">
        <v>0</v>
      </c>
      <c r="AJ609" s="5">
        <v>0</v>
      </c>
      <c r="AK609" s="5">
        <v>2</v>
      </c>
      <c r="AL609" s="5">
        <v>9</v>
      </c>
    </row>
    <row r="610" spans="1:38" x14ac:dyDescent="0.3">
      <c r="A610" s="3">
        <v>1900730</v>
      </c>
      <c r="B610" s="3" t="s">
        <v>1038</v>
      </c>
      <c r="C610" s="3" t="s">
        <v>1039</v>
      </c>
      <c r="D610" s="3" t="s">
        <v>49</v>
      </c>
      <c r="E610" s="10">
        <v>511</v>
      </c>
      <c r="F610" s="11" t="s">
        <v>924</v>
      </c>
      <c r="G610" s="12" t="s">
        <v>1040</v>
      </c>
      <c r="H610" s="13">
        <v>68333</v>
      </c>
      <c r="I610" s="12">
        <v>4.2999999999999997E-2</v>
      </c>
      <c r="J610" s="12">
        <v>0.11764705882352899</v>
      </c>
      <c r="K610" s="12">
        <v>4.4117647058823498E-2</v>
      </c>
      <c r="L610" s="12">
        <v>2.5000000000000001E-2</v>
      </c>
      <c r="M610" s="12">
        <v>0.34</v>
      </c>
      <c r="N610" s="12">
        <v>-9.8765432098765399E-2</v>
      </c>
      <c r="O610" s="12">
        <v>0.60949868073878599</v>
      </c>
      <c r="P610" s="12">
        <v>4.22535211267605E-2</v>
      </c>
      <c r="Q610" s="12">
        <v>0.17647058823529399</v>
      </c>
      <c r="R610" s="14">
        <v>0.54635761589403897</v>
      </c>
      <c r="S610" s="14">
        <v>0.168789808917197</v>
      </c>
      <c r="T610" s="14">
        <v>0.62738853503184699</v>
      </c>
      <c r="U610" s="14">
        <v>0.58280254777069995</v>
      </c>
      <c r="V610" s="14">
        <v>0.52978723404255301</v>
      </c>
      <c r="W610" s="14">
        <v>0.44055201698513802</v>
      </c>
      <c r="X610" s="14"/>
      <c r="Y610" s="14">
        <v>0.88747346072186795</v>
      </c>
      <c r="Z610" s="14">
        <v>0.22929936305732401</v>
      </c>
      <c r="AA610" s="14">
        <v>0.47770700636942598</v>
      </c>
      <c r="AB610" s="5">
        <v>1</v>
      </c>
      <c r="AC610" s="5">
        <v>0</v>
      </c>
      <c r="AD610" s="5">
        <v>1</v>
      </c>
      <c r="AE610" s="5">
        <v>1</v>
      </c>
      <c r="AF610" s="5">
        <v>1</v>
      </c>
      <c r="AG610" s="5">
        <v>1</v>
      </c>
      <c r="AH610" s="5">
        <v>2</v>
      </c>
      <c r="AI610" s="5">
        <v>2</v>
      </c>
      <c r="AJ610" s="5">
        <v>0</v>
      </c>
      <c r="AK610" s="5">
        <v>1</v>
      </c>
      <c r="AL610" s="5">
        <v>10</v>
      </c>
    </row>
    <row r="611" spans="1:38" x14ac:dyDescent="0.3">
      <c r="A611" s="3">
        <v>1967440</v>
      </c>
      <c r="B611" s="3" t="s">
        <v>2624</v>
      </c>
      <c r="C611" s="3" t="s">
        <v>2625</v>
      </c>
      <c r="D611" s="3" t="s">
        <v>766</v>
      </c>
      <c r="E611" s="10">
        <v>1060</v>
      </c>
      <c r="F611" s="11" t="s">
        <v>924</v>
      </c>
      <c r="G611" s="12" t="s">
        <v>1040</v>
      </c>
      <c r="H611" s="13">
        <v>84091</v>
      </c>
      <c r="I611" s="12">
        <v>2.3E-2</v>
      </c>
      <c r="J611" s="12">
        <v>1.24378109452736E-2</v>
      </c>
      <c r="K611" s="12">
        <v>4.4776119402985003E-2</v>
      </c>
      <c r="L611" s="12">
        <v>0.02</v>
      </c>
      <c r="M611" s="12">
        <v>0.23</v>
      </c>
      <c r="N611" s="12">
        <v>6.7472306143000996E-2</v>
      </c>
      <c r="O611" s="12">
        <v>0.31921331316187501</v>
      </c>
      <c r="P611" s="12">
        <v>0.12608695652173901</v>
      </c>
      <c r="Q611" s="12">
        <v>0.211442786069651</v>
      </c>
      <c r="R611" s="14">
        <v>0.82560706401766004</v>
      </c>
      <c r="S611" s="14">
        <v>7.1125265392781301E-2</v>
      </c>
      <c r="T611" s="14">
        <v>7.4309978768577395E-2</v>
      </c>
      <c r="U611" s="14">
        <v>0.59447983014861905</v>
      </c>
      <c r="V611" s="14">
        <v>0.45531914893616998</v>
      </c>
      <c r="W611" s="14">
        <v>7.5371549893842801E-2</v>
      </c>
      <c r="X611" s="14"/>
      <c r="Y611" s="14">
        <v>0.13269639065817401</v>
      </c>
      <c r="Z611" s="14">
        <v>0.63588110403397002</v>
      </c>
      <c r="AA611" s="14">
        <v>0.65392781316348103</v>
      </c>
      <c r="AB611" s="5">
        <v>0</v>
      </c>
      <c r="AC611" s="5">
        <v>0</v>
      </c>
      <c r="AD611" s="5">
        <v>0</v>
      </c>
      <c r="AE611" s="5">
        <v>1</v>
      </c>
      <c r="AF611" s="5">
        <v>1</v>
      </c>
      <c r="AG611" s="5">
        <v>0</v>
      </c>
      <c r="AH611" s="5">
        <v>0</v>
      </c>
      <c r="AI611" s="5">
        <v>0</v>
      </c>
      <c r="AJ611" s="5">
        <v>1</v>
      </c>
      <c r="AK611" s="5">
        <v>1</v>
      </c>
      <c r="AL611" s="5">
        <v>4</v>
      </c>
    </row>
    <row r="612" spans="1:38" x14ac:dyDescent="0.3">
      <c r="A612" s="3">
        <v>1911395</v>
      </c>
      <c r="B612" s="3" t="s">
        <v>1389</v>
      </c>
      <c r="C612" s="3" t="s">
        <v>1390</v>
      </c>
      <c r="D612" s="3" t="s">
        <v>171</v>
      </c>
      <c r="E612" s="10">
        <v>387</v>
      </c>
      <c r="F612" s="11" t="s">
        <v>1196</v>
      </c>
      <c r="G612" s="12" t="s">
        <v>1197</v>
      </c>
      <c r="H612" s="13">
        <v>58438</v>
      </c>
      <c r="I612" s="12">
        <v>0.27600000000000002</v>
      </c>
      <c r="J612" s="12">
        <v>0.14193548387096699</v>
      </c>
      <c r="K612" s="12">
        <v>9.6774193548387094E-2</v>
      </c>
      <c r="L612" s="12">
        <v>7.4999999999999997E-2</v>
      </c>
      <c r="M612" s="12">
        <v>0.33399999999999902</v>
      </c>
      <c r="N612" s="12">
        <v>-9.1549295774647793E-2</v>
      </c>
      <c r="O612" s="12">
        <v>0.48031496062992102</v>
      </c>
      <c r="P612" s="12">
        <v>5.4878048780487798E-2</v>
      </c>
      <c r="Q612" s="12">
        <v>0.21290322580645099</v>
      </c>
      <c r="R612" s="14">
        <v>0.29359823399558499</v>
      </c>
      <c r="S612" s="14">
        <v>0.95859872611464902</v>
      </c>
      <c r="T612" s="14">
        <v>0.74946921443736703</v>
      </c>
      <c r="U612" s="14">
        <v>0.89915074309978704</v>
      </c>
      <c r="V612" s="14">
        <v>0.89255319148936096</v>
      </c>
      <c r="W612" s="14">
        <v>0.41719745222929899</v>
      </c>
      <c r="X612" s="14"/>
      <c r="Y612" s="14">
        <v>0.58280254777069995</v>
      </c>
      <c r="Z612" s="14">
        <v>0.28025477707006302</v>
      </c>
      <c r="AA612" s="14">
        <v>0.66772823779193202</v>
      </c>
      <c r="AB612" s="5">
        <v>2</v>
      </c>
      <c r="AC612" s="5">
        <v>2</v>
      </c>
      <c r="AD612" s="5">
        <v>2</v>
      </c>
      <c r="AE612" s="5">
        <v>2</v>
      </c>
      <c r="AF612" s="5">
        <v>2</v>
      </c>
      <c r="AG612" s="5">
        <v>1</v>
      </c>
      <c r="AH612" s="5">
        <v>2</v>
      </c>
      <c r="AI612" s="5">
        <v>1</v>
      </c>
      <c r="AJ612" s="5">
        <v>0</v>
      </c>
      <c r="AK612" s="5">
        <v>1</v>
      </c>
      <c r="AL612" s="5">
        <v>15</v>
      </c>
    </row>
    <row r="613" spans="1:38" x14ac:dyDescent="0.3">
      <c r="A613" s="3">
        <v>1933420</v>
      </c>
      <c r="B613" s="3" t="s">
        <v>1876</v>
      </c>
      <c r="C613" s="3" t="s">
        <v>1877</v>
      </c>
      <c r="D613" s="3" t="s">
        <v>394</v>
      </c>
      <c r="E613" s="10">
        <v>1593</v>
      </c>
      <c r="F613" s="11" t="s">
        <v>1196</v>
      </c>
      <c r="G613" s="12" t="s">
        <v>1197</v>
      </c>
      <c r="H613" s="13">
        <v>71116</v>
      </c>
      <c r="I613" s="12">
        <v>0.14799999999999999</v>
      </c>
      <c r="J613" s="12">
        <v>0.13293943870014699</v>
      </c>
      <c r="K613" s="12">
        <v>3.9881831610044299E-2</v>
      </c>
      <c r="L613" s="12">
        <v>6.9999999999999897E-3</v>
      </c>
      <c r="M613" s="12">
        <v>0.32600000000000001</v>
      </c>
      <c r="N613" s="12">
        <v>1.52963671128107E-2</v>
      </c>
      <c r="O613" s="12">
        <v>0.35588752196836498</v>
      </c>
      <c r="P613" s="12">
        <v>0.134271099744245</v>
      </c>
      <c r="Q613" s="12">
        <v>0.20827178729689799</v>
      </c>
      <c r="R613" s="14">
        <v>0.60485651214128</v>
      </c>
      <c r="S613" s="14">
        <v>0.76539278131634803</v>
      </c>
      <c r="T613" s="14">
        <v>0.71231422505307795</v>
      </c>
      <c r="U613" s="14">
        <v>0.53715498938428796</v>
      </c>
      <c r="V613" s="14">
        <v>0.25957446808510598</v>
      </c>
      <c r="W613" s="14">
        <v>0.38004246284500998</v>
      </c>
      <c r="X613" s="14"/>
      <c r="Y613" s="14">
        <v>0.18789808917197401</v>
      </c>
      <c r="Z613" s="14">
        <v>0.67197452229299304</v>
      </c>
      <c r="AA613" s="14">
        <v>0.63588110403397002</v>
      </c>
      <c r="AB613" s="5">
        <v>1</v>
      </c>
      <c r="AC613" s="5">
        <v>2</v>
      </c>
      <c r="AD613" s="5">
        <v>2</v>
      </c>
      <c r="AE613" s="5">
        <v>1</v>
      </c>
      <c r="AF613" s="5">
        <v>0</v>
      </c>
      <c r="AG613" s="5">
        <v>1</v>
      </c>
      <c r="AH613" s="5">
        <v>0</v>
      </c>
      <c r="AI613" s="5">
        <v>0</v>
      </c>
      <c r="AJ613" s="5">
        <v>2</v>
      </c>
      <c r="AK613" s="5">
        <v>1</v>
      </c>
      <c r="AL613" s="5">
        <v>10</v>
      </c>
    </row>
    <row r="614" spans="1:38" x14ac:dyDescent="0.3">
      <c r="A614" s="3">
        <v>1961320</v>
      </c>
      <c r="B614" s="3" t="s">
        <v>2490</v>
      </c>
      <c r="C614" s="3" t="s">
        <v>2491</v>
      </c>
      <c r="D614" s="3" t="s">
        <v>699</v>
      </c>
      <c r="E614" s="10">
        <v>1091</v>
      </c>
      <c r="F614" s="11" t="s">
        <v>1196</v>
      </c>
      <c r="G614" s="12" t="s">
        <v>1197</v>
      </c>
      <c r="H614" s="13">
        <v>66339</v>
      </c>
      <c r="I614" s="12">
        <v>9.2999999999999999E-2</v>
      </c>
      <c r="J614" s="12">
        <v>0.142622950819672</v>
      </c>
      <c r="K614" s="12">
        <v>1.14754098360655E-2</v>
      </c>
      <c r="L614" s="12">
        <v>6.3E-2</v>
      </c>
      <c r="M614" s="12">
        <v>0.42</v>
      </c>
      <c r="N614" s="12">
        <v>-2.9359430604982199E-2</v>
      </c>
      <c r="O614" s="12">
        <v>0.42403177755709998</v>
      </c>
      <c r="P614" s="12">
        <v>9.76331360946745E-2</v>
      </c>
      <c r="Q614" s="12">
        <v>0.26065573770491801</v>
      </c>
      <c r="R614" s="14">
        <v>0.50662251655629098</v>
      </c>
      <c r="S614" s="14">
        <v>0.48832271762208002</v>
      </c>
      <c r="T614" s="14">
        <v>0.75265392781316298</v>
      </c>
      <c r="U614" s="14">
        <v>0.19002123142250499</v>
      </c>
      <c r="V614" s="14">
        <v>0.86170212765957399</v>
      </c>
      <c r="W614" s="14">
        <v>0.77176220806794005</v>
      </c>
      <c r="X614" s="14"/>
      <c r="Y614" s="14">
        <v>0.38428874734607199</v>
      </c>
      <c r="Z614" s="14">
        <v>0.51380042462844999</v>
      </c>
      <c r="AA614" s="14">
        <v>0.83121019108280203</v>
      </c>
      <c r="AB614" s="5">
        <v>1</v>
      </c>
      <c r="AC614" s="5">
        <v>1</v>
      </c>
      <c r="AD614" s="5">
        <v>2</v>
      </c>
      <c r="AE614" s="5">
        <v>0</v>
      </c>
      <c r="AF614" s="5">
        <v>2</v>
      </c>
      <c r="AG614" s="5">
        <v>2</v>
      </c>
      <c r="AH614" s="5">
        <v>1</v>
      </c>
      <c r="AI614" s="5">
        <v>1</v>
      </c>
      <c r="AJ614" s="5">
        <v>1</v>
      </c>
      <c r="AK614" s="5">
        <v>2</v>
      </c>
      <c r="AL614" s="5">
        <v>13</v>
      </c>
    </row>
    <row r="615" spans="1:38" x14ac:dyDescent="0.3">
      <c r="A615" s="3">
        <v>1982335</v>
      </c>
      <c r="B615" s="3" t="s">
        <v>2940</v>
      </c>
      <c r="C615" s="3" t="s">
        <v>2941</v>
      </c>
      <c r="D615" s="3" t="s">
        <v>924</v>
      </c>
      <c r="E615" s="10">
        <v>7352</v>
      </c>
      <c r="F615" s="11" t="s">
        <v>924</v>
      </c>
      <c r="G615" s="12" t="s">
        <v>1040</v>
      </c>
      <c r="H615" s="13">
        <v>55373</v>
      </c>
      <c r="I615" s="12">
        <v>0.128</v>
      </c>
      <c r="J615" s="12">
        <v>0.150806196648751</v>
      </c>
      <c r="K615" s="12">
        <v>4.6158710085362001E-2</v>
      </c>
      <c r="L615" s="12">
        <v>3.3000000000000002E-2</v>
      </c>
      <c r="M615" s="12">
        <v>0.36899999999999999</v>
      </c>
      <c r="N615" s="12">
        <v>1.18359482521332E-2</v>
      </c>
      <c r="O615" s="12">
        <v>0.424284032954099</v>
      </c>
      <c r="P615" s="12">
        <v>6.3647128478389506E-2</v>
      </c>
      <c r="Q615" s="12">
        <v>0.27726841606070102</v>
      </c>
      <c r="R615" s="14">
        <v>0.22516556291390699</v>
      </c>
      <c r="S615" s="14">
        <v>0.67834394904458595</v>
      </c>
      <c r="T615" s="14">
        <v>0.78450106157112498</v>
      </c>
      <c r="U615" s="14">
        <v>0.60828025477707004</v>
      </c>
      <c r="V615" s="14">
        <v>0.626595744680851</v>
      </c>
      <c r="W615" s="14">
        <v>0.58598726114649602</v>
      </c>
      <c r="X615" s="14"/>
      <c r="Y615" s="14">
        <v>0.38535031847133699</v>
      </c>
      <c r="Z615" s="14">
        <v>0.33333333333333298</v>
      </c>
      <c r="AA615" s="14">
        <v>0.86836518046709099</v>
      </c>
      <c r="AB615" s="5">
        <v>2</v>
      </c>
      <c r="AC615" s="5">
        <v>2</v>
      </c>
      <c r="AD615" s="5">
        <v>2</v>
      </c>
      <c r="AE615" s="5">
        <v>1</v>
      </c>
      <c r="AF615" s="5">
        <v>1</v>
      </c>
      <c r="AG615" s="5">
        <v>1</v>
      </c>
      <c r="AH615" s="5">
        <v>0</v>
      </c>
      <c r="AI615" s="5">
        <v>1</v>
      </c>
      <c r="AJ615" s="5">
        <v>1</v>
      </c>
      <c r="AK615" s="5">
        <v>2</v>
      </c>
      <c r="AL615" s="5">
        <v>13</v>
      </c>
    </row>
    <row r="616" spans="1:38" x14ac:dyDescent="0.3">
      <c r="A616" s="3">
        <v>1934185</v>
      </c>
      <c r="B616" s="3" t="s">
        <v>1890</v>
      </c>
      <c r="C616" s="3" t="s">
        <v>1891</v>
      </c>
      <c r="D616" s="3" t="s">
        <v>401</v>
      </c>
      <c r="E616" s="10">
        <v>206</v>
      </c>
      <c r="F616" s="11" t="s">
        <v>1751</v>
      </c>
      <c r="G616" s="12" t="s">
        <v>1752</v>
      </c>
      <c r="H616" s="13">
        <v>72813</v>
      </c>
      <c r="I616" s="12">
        <v>1.6E-2</v>
      </c>
      <c r="J616" s="12">
        <v>0.161904761904761</v>
      </c>
      <c r="K616" s="12">
        <v>0</v>
      </c>
      <c r="L616" s="12">
        <v>6.2E-2</v>
      </c>
      <c r="M616" s="12">
        <v>0.19899999999999901</v>
      </c>
      <c r="N616" s="12">
        <v>-8.8495575221238895E-2</v>
      </c>
      <c r="O616" s="12">
        <v>0.35625000000000001</v>
      </c>
      <c r="P616" s="12">
        <v>3.6697247706422E-2</v>
      </c>
      <c r="Q616" s="12">
        <v>0.12380952380952299</v>
      </c>
      <c r="R616" s="14">
        <v>0.64017660044150104</v>
      </c>
      <c r="S616" s="14">
        <v>5.30785562632696E-2</v>
      </c>
      <c r="T616" s="14">
        <v>0.81953290870488305</v>
      </c>
      <c r="U616" s="14">
        <v>0</v>
      </c>
      <c r="V616" s="14">
        <v>0.85638297872340396</v>
      </c>
      <c r="W616" s="14">
        <v>2.8662420382165599E-2</v>
      </c>
      <c r="X616" s="14"/>
      <c r="Y616" s="14">
        <v>0.18895966029723901</v>
      </c>
      <c r="Z616" s="14">
        <v>0.19532908704883201</v>
      </c>
      <c r="AA616" s="14">
        <v>0.20806794055201699</v>
      </c>
      <c r="AB616" s="5">
        <v>1</v>
      </c>
      <c r="AC616" s="5">
        <v>0</v>
      </c>
      <c r="AD616" s="5">
        <v>2</v>
      </c>
      <c r="AE616" s="5">
        <v>0</v>
      </c>
      <c r="AF616" s="5">
        <v>2</v>
      </c>
      <c r="AG616" s="5">
        <v>0</v>
      </c>
      <c r="AH616" s="5">
        <v>2</v>
      </c>
      <c r="AI616" s="5">
        <v>0</v>
      </c>
      <c r="AJ616" s="5">
        <v>0</v>
      </c>
      <c r="AK616" s="5">
        <v>0</v>
      </c>
      <c r="AL616" s="5">
        <v>7</v>
      </c>
    </row>
    <row r="617" spans="1:38" x14ac:dyDescent="0.3">
      <c r="A617" s="3">
        <v>1948900</v>
      </c>
      <c r="B617" s="3" t="s">
        <v>2206</v>
      </c>
      <c r="C617" s="3" t="s">
        <v>2207</v>
      </c>
      <c r="D617" s="3" t="s">
        <v>558</v>
      </c>
      <c r="E617" s="10">
        <v>1256</v>
      </c>
      <c r="F617" s="11" t="s">
        <v>1751</v>
      </c>
      <c r="G617" s="12" t="s">
        <v>1752</v>
      </c>
      <c r="H617" s="13">
        <v>72813</v>
      </c>
      <c r="I617" s="12">
        <v>6.8000000000000005E-2</v>
      </c>
      <c r="J617" s="12">
        <v>5.7513914656771803E-2</v>
      </c>
      <c r="K617" s="12">
        <v>2.7829313543599202E-2</v>
      </c>
      <c r="L617" s="12">
        <v>3.5000000000000003E-2</v>
      </c>
      <c r="M617" s="12">
        <v>0.26300000000000001</v>
      </c>
      <c r="N617" s="12">
        <v>-5.0642479213907701E-2</v>
      </c>
      <c r="O617" s="12">
        <v>0.464864864864864</v>
      </c>
      <c r="P617" s="12">
        <v>9.7152428810720198E-2</v>
      </c>
      <c r="Q617" s="12">
        <v>9.8330241187383996E-2</v>
      </c>
      <c r="R617" s="14">
        <v>0.64017660044150104</v>
      </c>
      <c r="S617" s="14">
        <v>0.33014861995753703</v>
      </c>
      <c r="T617" s="14">
        <v>0.29511677282377902</v>
      </c>
      <c r="U617" s="14">
        <v>0.37898089171974503</v>
      </c>
      <c r="V617" s="14">
        <v>0.65</v>
      </c>
      <c r="W617" s="14">
        <v>0.14118895966029699</v>
      </c>
      <c r="X617" s="14"/>
      <c r="Y617" s="14">
        <v>0.52866242038216504</v>
      </c>
      <c r="Z617" s="14">
        <v>0.51061571125265304</v>
      </c>
      <c r="AA617" s="14">
        <v>0.12314225053078499</v>
      </c>
      <c r="AB617" s="5">
        <v>1</v>
      </c>
      <c r="AC617" s="5">
        <v>1</v>
      </c>
      <c r="AD617" s="5">
        <v>0</v>
      </c>
      <c r="AE617" s="5">
        <v>1</v>
      </c>
      <c r="AF617" s="5">
        <v>1</v>
      </c>
      <c r="AG617" s="5">
        <v>0</v>
      </c>
      <c r="AH617" s="5">
        <v>1</v>
      </c>
      <c r="AI617" s="5">
        <v>1</v>
      </c>
      <c r="AJ617" s="5">
        <v>1</v>
      </c>
      <c r="AK617" s="5">
        <v>0</v>
      </c>
      <c r="AL617" s="5">
        <v>7</v>
      </c>
    </row>
    <row r="618" spans="1:38" x14ac:dyDescent="0.3">
      <c r="A618" s="3">
        <v>1933645</v>
      </c>
      <c r="B618" s="3" t="s">
        <v>1880</v>
      </c>
      <c r="C618" s="3" t="s">
        <v>1881</v>
      </c>
      <c r="D618" s="3" t="s">
        <v>396</v>
      </c>
      <c r="E618" s="10">
        <v>243</v>
      </c>
      <c r="F618" s="11" t="s">
        <v>167</v>
      </c>
      <c r="G618" s="12" t="s">
        <v>1125</v>
      </c>
      <c r="H618" s="13">
        <v>84250</v>
      </c>
      <c r="I618" s="12">
        <v>2.5000000000000001E-2</v>
      </c>
      <c r="J618" s="12">
        <v>3.8095238095238099E-2</v>
      </c>
      <c r="K618" s="12">
        <v>5.7142857142857099E-2</v>
      </c>
      <c r="L618" s="12">
        <v>0</v>
      </c>
      <c r="M618" s="12">
        <v>0.23199999999999901</v>
      </c>
      <c r="N618" s="12">
        <v>-1.21951219512195E-2</v>
      </c>
      <c r="O618" s="12">
        <v>0.380368098159509</v>
      </c>
      <c r="P618" s="12">
        <v>9.4339622641509396E-3</v>
      </c>
      <c r="Q618" s="12">
        <v>0.18095238095238</v>
      </c>
      <c r="R618" s="14">
        <v>0.83112582781456901</v>
      </c>
      <c r="S618" s="14">
        <v>8.0679405520169806E-2</v>
      </c>
      <c r="T618" s="14">
        <v>0.18365180467091199</v>
      </c>
      <c r="U618" s="14">
        <v>0.70806794055201605</v>
      </c>
      <c r="V618" s="14">
        <v>0</v>
      </c>
      <c r="W618" s="14">
        <v>7.9617834394904399E-2</v>
      </c>
      <c r="X618" s="14"/>
      <c r="Y618" s="14">
        <v>0.259023354564755</v>
      </c>
      <c r="Z618" s="14">
        <v>0.112526539278131</v>
      </c>
      <c r="AA618" s="14">
        <v>0.498938428874734</v>
      </c>
      <c r="AB618" s="5">
        <v>0</v>
      </c>
      <c r="AC618" s="5">
        <v>0</v>
      </c>
      <c r="AD618" s="5">
        <v>0</v>
      </c>
      <c r="AE618" s="5">
        <v>2</v>
      </c>
      <c r="AF618" s="5">
        <v>0</v>
      </c>
      <c r="AG618" s="5">
        <v>0</v>
      </c>
      <c r="AH618" s="5">
        <v>1</v>
      </c>
      <c r="AI618" s="5">
        <v>0</v>
      </c>
      <c r="AJ618" s="5">
        <v>0</v>
      </c>
      <c r="AK618" s="5">
        <v>1</v>
      </c>
      <c r="AL618" s="5">
        <v>4</v>
      </c>
    </row>
    <row r="619" spans="1:38" x14ac:dyDescent="0.3">
      <c r="A619" s="3">
        <v>1945840</v>
      </c>
      <c r="B619" s="3" t="s">
        <v>2142</v>
      </c>
      <c r="C619" s="3" t="s">
        <v>2143</v>
      </c>
      <c r="D619" s="3" t="s">
        <v>526</v>
      </c>
      <c r="E619" s="10">
        <v>166</v>
      </c>
      <c r="F619" s="11" t="s">
        <v>1648</v>
      </c>
      <c r="G619" s="12" t="s">
        <v>1649</v>
      </c>
      <c r="H619" s="13" t="s">
        <v>3083</v>
      </c>
      <c r="I619" s="12">
        <v>0.25600000000000001</v>
      </c>
      <c r="J619" s="12">
        <v>0.231884057971014</v>
      </c>
      <c r="K619" s="12">
        <v>0.115942028985507</v>
      </c>
      <c r="L619" s="12">
        <v>0.02</v>
      </c>
      <c r="M619" s="12">
        <v>0.51900000000000002</v>
      </c>
      <c r="N619" s="12">
        <v>-2.3529411764705799E-2</v>
      </c>
      <c r="O619" s="12">
        <v>0.56701030927835006</v>
      </c>
      <c r="P619" s="12">
        <v>0.42342342342342298</v>
      </c>
      <c r="Q619" s="12">
        <v>0.36231884057970998</v>
      </c>
      <c r="R619" s="14">
        <v>0</v>
      </c>
      <c r="S619" s="14">
        <v>0.950106157112526</v>
      </c>
      <c r="T619" s="14">
        <v>0.94055201698513802</v>
      </c>
      <c r="U619" s="14">
        <v>0.93205944798301399</v>
      </c>
      <c r="V619" s="14">
        <v>0.45531914893616998</v>
      </c>
      <c r="W619" s="14">
        <v>0.93312101910828005</v>
      </c>
      <c r="X619" s="14"/>
      <c r="Y619" s="14">
        <v>0.81528662420382103</v>
      </c>
      <c r="Z619" s="14">
        <v>0.97558386411889597</v>
      </c>
      <c r="AA619" s="14">
        <v>0.97876857749469204</v>
      </c>
      <c r="AB619" s="5">
        <v>2</v>
      </c>
      <c r="AC619" s="5">
        <v>2</v>
      </c>
      <c r="AD619" s="5">
        <v>2</v>
      </c>
      <c r="AE619" s="5">
        <v>2</v>
      </c>
      <c r="AF619" s="5">
        <v>1</v>
      </c>
      <c r="AG619" s="5">
        <v>2</v>
      </c>
      <c r="AH619" s="5">
        <v>1</v>
      </c>
      <c r="AI619" s="5">
        <v>2</v>
      </c>
      <c r="AJ619" s="5">
        <v>2</v>
      </c>
      <c r="AK619" s="5">
        <v>2</v>
      </c>
      <c r="AL619" s="5">
        <v>18</v>
      </c>
    </row>
    <row r="620" spans="1:38" x14ac:dyDescent="0.3">
      <c r="A620" s="3">
        <v>1946155</v>
      </c>
      <c r="B620" s="3" t="s">
        <v>2148</v>
      </c>
      <c r="C620" s="3" t="s">
        <v>2149</v>
      </c>
      <c r="D620" s="3" t="s">
        <v>529</v>
      </c>
      <c r="E620" s="10">
        <v>1397</v>
      </c>
      <c r="F620" s="11" t="s">
        <v>1648</v>
      </c>
      <c r="G620" s="12" t="s">
        <v>1649</v>
      </c>
      <c r="H620" s="13">
        <v>84833</v>
      </c>
      <c r="I620" s="12">
        <v>4.5999999999999999E-2</v>
      </c>
      <c r="J620" s="12">
        <v>5.4924242424242403E-2</v>
      </c>
      <c r="K620" s="12">
        <v>1.7045454545454499E-2</v>
      </c>
      <c r="L620" s="12">
        <v>1.0999999999999999E-2</v>
      </c>
      <c r="M620" s="12">
        <v>0.27200000000000002</v>
      </c>
      <c r="N620" s="12">
        <v>-8.9308996088657097E-2</v>
      </c>
      <c r="O620" s="12">
        <v>0.355778894472361</v>
      </c>
      <c r="P620" s="12">
        <v>0.16323296354992001</v>
      </c>
      <c r="Q620" s="12">
        <v>0.100378787878787</v>
      </c>
      <c r="R620" s="14">
        <v>0.83664459161147897</v>
      </c>
      <c r="S620" s="14">
        <v>0.19002123142250499</v>
      </c>
      <c r="T620" s="14">
        <v>0.26857749469214398</v>
      </c>
      <c r="U620" s="14">
        <v>0.243099787685774</v>
      </c>
      <c r="V620" s="14">
        <v>0.314893617021276</v>
      </c>
      <c r="W620" s="14">
        <v>0.17409766454352399</v>
      </c>
      <c r="X620" s="14"/>
      <c r="Y620" s="14">
        <v>0.186836518046709</v>
      </c>
      <c r="Z620" s="14">
        <v>0.77600849256900195</v>
      </c>
      <c r="AA620" s="14">
        <v>0.13481953290870399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2</v>
      </c>
      <c r="AI620" s="5">
        <v>0</v>
      </c>
      <c r="AJ620" s="5">
        <v>2</v>
      </c>
      <c r="AK620" s="5">
        <v>0</v>
      </c>
      <c r="AL620" s="5">
        <v>4</v>
      </c>
    </row>
    <row r="621" spans="1:38" x14ac:dyDescent="0.3">
      <c r="A621" s="3">
        <v>1986835</v>
      </c>
      <c r="B621" s="3" t="s">
        <v>3034</v>
      </c>
      <c r="C621" s="3" t="s">
        <v>3035</v>
      </c>
      <c r="D621" s="3" t="s">
        <v>970</v>
      </c>
      <c r="E621" s="10">
        <v>1625</v>
      </c>
      <c r="F621" s="11" t="s">
        <v>1648</v>
      </c>
      <c r="G621" s="12" t="s">
        <v>1649</v>
      </c>
      <c r="H621" s="13">
        <v>50804</v>
      </c>
      <c r="I621" s="12">
        <v>0.126</v>
      </c>
      <c r="J621" s="12">
        <v>0.129263913824057</v>
      </c>
      <c r="K621" s="12">
        <v>5.9245960502692999E-2</v>
      </c>
      <c r="L621" s="12">
        <v>0.04</v>
      </c>
      <c r="M621" s="12">
        <v>0.36599999999999999</v>
      </c>
      <c r="N621" s="12">
        <v>0.113776559287183</v>
      </c>
      <c r="O621" s="12">
        <v>0.430434782608695</v>
      </c>
      <c r="P621" s="12">
        <v>0.181409295352323</v>
      </c>
      <c r="Q621" s="12">
        <v>0.27827648114901199</v>
      </c>
      <c r="R621" s="14">
        <v>0.13024282560706399</v>
      </c>
      <c r="S621" s="14">
        <v>0.66560509554140102</v>
      </c>
      <c r="T621" s="14">
        <v>0.68683651804670898</v>
      </c>
      <c r="U621" s="14">
        <v>0.727176220806794</v>
      </c>
      <c r="V621" s="14">
        <v>0.70106382978723403</v>
      </c>
      <c r="W621" s="14">
        <v>0.56900212314224996</v>
      </c>
      <c r="X621" s="14"/>
      <c r="Y621" s="14">
        <v>0.40552016985138001</v>
      </c>
      <c r="Z621" s="14">
        <v>0.81528662420382103</v>
      </c>
      <c r="AA621" s="14">
        <v>0.870488322717622</v>
      </c>
      <c r="AB621" s="5">
        <v>2</v>
      </c>
      <c r="AC621" s="5">
        <v>1</v>
      </c>
      <c r="AD621" s="5">
        <v>2</v>
      </c>
      <c r="AE621" s="5">
        <v>2</v>
      </c>
      <c r="AF621" s="5">
        <v>2</v>
      </c>
      <c r="AG621" s="5">
        <v>1</v>
      </c>
      <c r="AH621" s="5">
        <v>0</v>
      </c>
      <c r="AI621" s="5">
        <v>1</v>
      </c>
      <c r="AJ621" s="5">
        <v>2</v>
      </c>
      <c r="AK621" s="5">
        <v>2</v>
      </c>
      <c r="AL621" s="5">
        <v>15</v>
      </c>
    </row>
    <row r="622" spans="1:38" x14ac:dyDescent="0.3">
      <c r="A622" s="3">
        <v>1943725</v>
      </c>
      <c r="B622" s="3" t="s">
        <v>2090</v>
      </c>
      <c r="C622" s="3" t="s">
        <v>2091</v>
      </c>
      <c r="D622" s="3" t="s">
        <v>500</v>
      </c>
      <c r="E622" s="10">
        <v>1264</v>
      </c>
      <c r="F622" s="11" t="s">
        <v>722</v>
      </c>
      <c r="G622" s="12" t="s">
        <v>1759</v>
      </c>
      <c r="H622" s="13">
        <v>48988</v>
      </c>
      <c r="I622" s="12">
        <v>0.15</v>
      </c>
      <c r="J622" s="12">
        <v>0.162264150943396</v>
      </c>
      <c r="K622" s="12">
        <v>6.0377358490565997E-2</v>
      </c>
      <c r="L622" s="12">
        <v>6.3E-2</v>
      </c>
      <c r="M622" s="12">
        <v>0.36499999999999999</v>
      </c>
      <c r="N622" s="12">
        <v>4.7694753577106497E-3</v>
      </c>
      <c r="O622" s="12">
        <v>0.43216630196936501</v>
      </c>
      <c r="P622" s="12">
        <v>0.19786910197869101</v>
      </c>
      <c r="Q622" s="12">
        <v>0.19811320754716899</v>
      </c>
      <c r="R622" s="14">
        <v>0.101545253863134</v>
      </c>
      <c r="S622" s="14">
        <v>0.77176220806794005</v>
      </c>
      <c r="T622" s="14">
        <v>0.822717622080679</v>
      </c>
      <c r="U622" s="14">
        <v>0.73885350318471299</v>
      </c>
      <c r="V622" s="14">
        <v>0.86170212765957399</v>
      </c>
      <c r="W622" s="14">
        <v>0.56263269639065805</v>
      </c>
      <c r="X622" s="14"/>
      <c r="Y622" s="14">
        <v>0.41613588110403399</v>
      </c>
      <c r="Z622" s="14">
        <v>0.84076433121019101</v>
      </c>
      <c r="AA622" s="14">
        <v>0.579617834394904</v>
      </c>
      <c r="AB622" s="5">
        <v>2</v>
      </c>
      <c r="AC622" s="5">
        <v>2</v>
      </c>
      <c r="AD622" s="5">
        <v>2</v>
      </c>
      <c r="AE622" s="5">
        <v>2</v>
      </c>
      <c r="AF622" s="5">
        <v>2</v>
      </c>
      <c r="AG622" s="5">
        <v>1</v>
      </c>
      <c r="AH622" s="5">
        <v>0</v>
      </c>
      <c r="AI622" s="5">
        <v>1</v>
      </c>
      <c r="AJ622" s="5">
        <v>2</v>
      </c>
      <c r="AK622" s="5">
        <v>1</v>
      </c>
      <c r="AL622" s="5">
        <v>15</v>
      </c>
    </row>
    <row r="623" spans="1:38" x14ac:dyDescent="0.3">
      <c r="A623" s="3">
        <v>1939585</v>
      </c>
      <c r="B623" s="3" t="s">
        <v>1996</v>
      </c>
      <c r="C623" s="3" t="s">
        <v>1997</v>
      </c>
      <c r="D623" s="3" t="s">
        <v>454</v>
      </c>
      <c r="E623" s="10">
        <v>2508</v>
      </c>
      <c r="F623" s="11" t="s">
        <v>1181</v>
      </c>
      <c r="G623" s="12" t="s">
        <v>1182</v>
      </c>
      <c r="H623" s="13">
        <v>89408</v>
      </c>
      <c r="I623" s="12">
        <v>7.0000000000000007E-2</v>
      </c>
      <c r="J623" s="12">
        <v>0.17720207253886</v>
      </c>
      <c r="K623" s="12">
        <v>5.4922279792746102E-2</v>
      </c>
      <c r="L623" s="12">
        <v>5.1999999999999998E-2</v>
      </c>
      <c r="M623" s="12">
        <v>0.316</v>
      </c>
      <c r="N623" s="12">
        <v>-4.7619047619047597E-3</v>
      </c>
      <c r="O623" s="12">
        <v>0.32683846637335001</v>
      </c>
      <c r="P623" s="12">
        <v>6.2196307094266198E-2</v>
      </c>
      <c r="Q623" s="12">
        <v>0.18860103626943001</v>
      </c>
      <c r="R623" s="14">
        <v>0.87306843267108103</v>
      </c>
      <c r="S623" s="14">
        <v>0.34501061571125202</v>
      </c>
      <c r="T623" s="14">
        <v>0.86518046709129504</v>
      </c>
      <c r="U623" s="14">
        <v>0.69108280254776999</v>
      </c>
      <c r="V623" s="14">
        <v>0.80212765957446797</v>
      </c>
      <c r="W623" s="14">
        <v>0.337579617834394</v>
      </c>
      <c r="X623" s="14"/>
      <c r="Y623" s="14">
        <v>0.138004246284501</v>
      </c>
      <c r="Z623" s="14">
        <v>0.32484076433121001</v>
      </c>
      <c r="AA623" s="14">
        <v>0.53715498938428796</v>
      </c>
      <c r="AB623" s="5">
        <v>0</v>
      </c>
      <c r="AC623" s="5">
        <v>1</v>
      </c>
      <c r="AD623" s="5">
        <v>2</v>
      </c>
      <c r="AE623" s="5">
        <v>2</v>
      </c>
      <c r="AF623" s="5">
        <v>2</v>
      </c>
      <c r="AG623" s="5">
        <v>1</v>
      </c>
      <c r="AH623" s="5">
        <v>1</v>
      </c>
      <c r="AI623" s="5">
        <v>0</v>
      </c>
      <c r="AJ623" s="5">
        <v>0</v>
      </c>
      <c r="AK623" s="5">
        <v>1</v>
      </c>
      <c r="AL623" s="5">
        <v>10</v>
      </c>
    </row>
    <row r="624" spans="1:38" x14ac:dyDescent="0.3">
      <c r="A624" s="3">
        <v>1916500</v>
      </c>
      <c r="B624" s="3" t="s">
        <v>1515</v>
      </c>
      <c r="C624" s="3" t="s">
        <v>1516</v>
      </c>
      <c r="D624" s="3" t="s">
        <v>222</v>
      </c>
      <c r="E624" s="10">
        <v>1564</v>
      </c>
      <c r="F624" s="11" t="s">
        <v>1374</v>
      </c>
      <c r="G624" s="12" t="s">
        <v>1375</v>
      </c>
      <c r="H624" s="13">
        <v>64773</v>
      </c>
      <c r="I624" s="12">
        <v>0.124</v>
      </c>
      <c r="J624" s="12">
        <v>0.13256484149855899</v>
      </c>
      <c r="K624" s="12">
        <v>7.9250720461095103E-2</v>
      </c>
      <c r="L624" s="12">
        <v>0.06</v>
      </c>
      <c r="M624" s="12">
        <v>0.39700000000000002</v>
      </c>
      <c r="N624" s="12">
        <v>-4.3425076452599298E-2</v>
      </c>
      <c r="O624" s="12">
        <v>0.36238136324417602</v>
      </c>
      <c r="P624" s="12">
        <v>0.18289786223277901</v>
      </c>
      <c r="Q624" s="12">
        <v>0.227665706051873</v>
      </c>
      <c r="R624" s="14">
        <v>0.45695364238410502</v>
      </c>
      <c r="S624" s="14">
        <v>0.65180467091295102</v>
      </c>
      <c r="T624" s="14">
        <v>0.71019108280254695</v>
      </c>
      <c r="U624" s="14">
        <v>0.83970276008492495</v>
      </c>
      <c r="V624" s="14">
        <v>0.84680851063829699</v>
      </c>
      <c r="W624" s="14">
        <v>0.709129511677282</v>
      </c>
      <c r="X624" s="14"/>
      <c r="Y624" s="14">
        <v>0.20700636942675099</v>
      </c>
      <c r="Z624" s="14">
        <v>0.81953290870488305</v>
      </c>
      <c r="AA624" s="14">
        <v>0.73036093418258996</v>
      </c>
      <c r="AB624" s="5">
        <v>1</v>
      </c>
      <c r="AC624" s="5">
        <v>1</v>
      </c>
      <c r="AD624" s="5">
        <v>2</v>
      </c>
      <c r="AE624" s="5">
        <v>2</v>
      </c>
      <c r="AF624" s="5">
        <v>2</v>
      </c>
      <c r="AG624" s="5">
        <v>2</v>
      </c>
      <c r="AH624" s="5">
        <v>1</v>
      </c>
      <c r="AI624" s="5">
        <v>0</v>
      </c>
      <c r="AJ624" s="5">
        <v>2</v>
      </c>
      <c r="AK624" s="5">
        <v>2</v>
      </c>
      <c r="AL624" s="5">
        <v>15</v>
      </c>
    </row>
    <row r="625" spans="1:38" x14ac:dyDescent="0.3">
      <c r="A625" s="3">
        <v>1902620</v>
      </c>
      <c r="B625" s="3" t="s">
        <v>1130</v>
      </c>
      <c r="C625" s="3" t="s">
        <v>1131</v>
      </c>
      <c r="D625" s="3" t="s">
        <v>75</v>
      </c>
      <c r="E625" s="10">
        <v>62</v>
      </c>
      <c r="F625" s="11" t="s">
        <v>1078</v>
      </c>
      <c r="G625" s="12" t="s">
        <v>1079</v>
      </c>
      <c r="H625" s="13">
        <v>27500</v>
      </c>
      <c r="I625" s="12">
        <v>0.313</v>
      </c>
      <c r="J625" s="12">
        <v>0.35714285714285698</v>
      </c>
      <c r="K625" s="12">
        <v>0</v>
      </c>
      <c r="L625" s="12">
        <v>0</v>
      </c>
      <c r="M625" s="12">
        <v>0.65099999999999902</v>
      </c>
      <c r="N625" s="12">
        <v>-0.162162162162162</v>
      </c>
      <c r="O625" s="12">
        <v>0.64102564102564097</v>
      </c>
      <c r="P625" s="12">
        <v>0.22222222222222199</v>
      </c>
      <c r="Q625" s="12">
        <v>0.28571428571428498</v>
      </c>
      <c r="R625" s="14">
        <v>3.3112582781456902E-3</v>
      </c>
      <c r="S625" s="14">
        <v>0.97346072186836496</v>
      </c>
      <c r="T625" s="14">
        <v>0.98832271762208002</v>
      </c>
      <c r="U625" s="14">
        <v>0</v>
      </c>
      <c r="V625" s="14">
        <v>0</v>
      </c>
      <c r="W625" s="14">
        <v>0.98619957537154901</v>
      </c>
      <c r="X625" s="14"/>
      <c r="Y625" s="14">
        <v>0.93842887473460701</v>
      </c>
      <c r="Z625" s="14">
        <v>0.87791932059447897</v>
      </c>
      <c r="AA625" s="14">
        <v>0.89065817409766401</v>
      </c>
      <c r="AB625" s="5">
        <v>2</v>
      </c>
      <c r="AC625" s="5">
        <v>2</v>
      </c>
      <c r="AD625" s="5">
        <v>2</v>
      </c>
      <c r="AE625" s="5">
        <v>0</v>
      </c>
      <c r="AF625" s="5">
        <v>0</v>
      </c>
      <c r="AG625" s="5">
        <v>2</v>
      </c>
      <c r="AH625" s="5">
        <v>2</v>
      </c>
      <c r="AI625" s="5">
        <v>2</v>
      </c>
      <c r="AJ625" s="5">
        <v>2</v>
      </c>
      <c r="AK625" s="5">
        <v>2</v>
      </c>
      <c r="AL625" s="5">
        <v>16</v>
      </c>
    </row>
    <row r="626" spans="1:38" x14ac:dyDescent="0.3">
      <c r="A626" s="3">
        <v>1913755</v>
      </c>
      <c r="B626" s="3" t="s">
        <v>1447</v>
      </c>
      <c r="C626" s="3" t="s">
        <v>1448</v>
      </c>
      <c r="D626" s="3" t="s">
        <v>195</v>
      </c>
      <c r="E626" s="10">
        <v>1264</v>
      </c>
      <c r="F626" s="11" t="s">
        <v>1078</v>
      </c>
      <c r="G626" s="12" t="s">
        <v>1079</v>
      </c>
      <c r="H626" s="13">
        <v>62917</v>
      </c>
      <c r="I626" s="12">
        <v>9.0999999999999998E-2</v>
      </c>
      <c r="J626" s="12">
        <v>9.9811676082862497E-2</v>
      </c>
      <c r="K626" s="12">
        <v>5.0847457627118599E-2</v>
      </c>
      <c r="L626" s="12">
        <v>2.3E-2</v>
      </c>
      <c r="M626" s="12">
        <v>0.371</v>
      </c>
      <c r="N626" s="12">
        <v>-0.121612230715774</v>
      </c>
      <c r="O626" s="12">
        <v>0.48488120950323899</v>
      </c>
      <c r="P626" s="12">
        <v>0.12807881773398999</v>
      </c>
      <c r="Q626" s="12">
        <v>0.161958568738229</v>
      </c>
      <c r="R626" s="14">
        <v>0.41390728476821098</v>
      </c>
      <c r="S626" s="14">
        <v>0.47770700636942598</v>
      </c>
      <c r="T626" s="14">
        <v>0.53503184713375795</v>
      </c>
      <c r="U626" s="14">
        <v>0.65817409766454305</v>
      </c>
      <c r="V626" s="14">
        <v>0.49680851063829701</v>
      </c>
      <c r="W626" s="14">
        <v>0.60191082802547702</v>
      </c>
      <c r="X626" s="14"/>
      <c r="Y626" s="14">
        <v>0.59872611464968095</v>
      </c>
      <c r="Z626" s="14">
        <v>0.64861995753715496</v>
      </c>
      <c r="AA626" s="14">
        <v>0.404458598726114</v>
      </c>
      <c r="AB626" s="5">
        <v>1</v>
      </c>
      <c r="AC626" s="5">
        <v>1</v>
      </c>
      <c r="AD626" s="5">
        <v>1</v>
      </c>
      <c r="AE626" s="5">
        <v>1</v>
      </c>
      <c r="AF626" s="5">
        <v>1</v>
      </c>
      <c r="AG626" s="5">
        <v>1</v>
      </c>
      <c r="AH626" s="5">
        <v>2</v>
      </c>
      <c r="AI626" s="5">
        <v>1</v>
      </c>
      <c r="AJ626" s="5">
        <v>1</v>
      </c>
      <c r="AK626" s="5">
        <v>1</v>
      </c>
      <c r="AL626" s="5">
        <v>11</v>
      </c>
    </row>
    <row r="627" spans="1:38" x14ac:dyDescent="0.3">
      <c r="A627" s="3">
        <v>1961590</v>
      </c>
      <c r="B627" s="3" t="s">
        <v>2494</v>
      </c>
      <c r="C627" s="3" t="s">
        <v>2495</v>
      </c>
      <c r="D627" s="3" t="s">
        <v>701</v>
      </c>
      <c r="E627" s="10">
        <v>2015</v>
      </c>
      <c r="F627" s="11" t="s">
        <v>1078</v>
      </c>
      <c r="G627" s="12" t="s">
        <v>1079</v>
      </c>
      <c r="H627" s="13">
        <v>75885</v>
      </c>
      <c r="I627" s="12">
        <v>4.9000000000000002E-2</v>
      </c>
      <c r="J627" s="12">
        <v>5.0065876152832603E-2</v>
      </c>
      <c r="K627" s="12">
        <v>1.9762845849802299E-2</v>
      </c>
      <c r="L627" s="12">
        <v>4.9000000000000002E-2</v>
      </c>
      <c r="M627" s="12">
        <v>0.35199999999999998</v>
      </c>
      <c r="N627" s="12">
        <v>7.7540106951871607E-2</v>
      </c>
      <c r="O627" s="12">
        <v>0.35775526110678002</v>
      </c>
      <c r="P627" s="12">
        <v>0.16225165562913901</v>
      </c>
      <c r="Q627" s="12">
        <v>0.108036890645586</v>
      </c>
      <c r="R627" s="14">
        <v>0.70640176600441495</v>
      </c>
      <c r="S627" s="14">
        <v>0.20806794055201699</v>
      </c>
      <c r="T627" s="14">
        <v>0.23779193205944699</v>
      </c>
      <c r="U627" s="14">
        <v>0.28025477707006302</v>
      </c>
      <c r="V627" s="14">
        <v>0.77978723404255301</v>
      </c>
      <c r="W627" s="14">
        <v>0.50318471337579596</v>
      </c>
      <c r="X627" s="14"/>
      <c r="Y627" s="14">
        <v>0.19532908704883201</v>
      </c>
      <c r="Z627" s="14">
        <v>0.76963906581740904</v>
      </c>
      <c r="AA627" s="14">
        <v>0.15711252653927801</v>
      </c>
      <c r="AB627" s="5">
        <v>0</v>
      </c>
      <c r="AC627" s="5">
        <v>0</v>
      </c>
      <c r="AD627" s="5">
        <v>0</v>
      </c>
      <c r="AE627" s="5">
        <v>0</v>
      </c>
      <c r="AF627" s="5">
        <v>2</v>
      </c>
      <c r="AG627" s="5">
        <v>1</v>
      </c>
      <c r="AH627" s="5">
        <v>0</v>
      </c>
      <c r="AI627" s="5">
        <v>0</v>
      </c>
      <c r="AJ627" s="5">
        <v>2</v>
      </c>
      <c r="AK627" s="5">
        <v>0</v>
      </c>
      <c r="AL627" s="5">
        <v>5</v>
      </c>
    </row>
    <row r="628" spans="1:38" x14ac:dyDescent="0.3">
      <c r="A628" s="3">
        <v>1906850</v>
      </c>
      <c r="B628" s="3" t="s">
        <v>1279</v>
      </c>
      <c r="C628" s="3" t="s">
        <v>1280</v>
      </c>
      <c r="D628" s="3" t="s">
        <v>125</v>
      </c>
      <c r="E628" s="10">
        <v>274</v>
      </c>
      <c r="F628" s="11" t="s">
        <v>923</v>
      </c>
      <c r="G628" s="12" t="s">
        <v>1037</v>
      </c>
      <c r="H628" s="13">
        <v>51000</v>
      </c>
      <c r="I628" s="12">
        <v>0.218</v>
      </c>
      <c r="J628" s="12">
        <v>0.125</v>
      </c>
      <c r="K628" s="12">
        <v>3.90625E-2</v>
      </c>
      <c r="L628" s="12">
        <v>5.0999999999999997E-2</v>
      </c>
      <c r="M628" s="12">
        <v>0.36399999999999999</v>
      </c>
      <c r="N628" s="12">
        <v>-7.4324324324324301E-2</v>
      </c>
      <c r="O628" s="12">
        <v>0.37610619469026502</v>
      </c>
      <c r="P628" s="12">
        <v>0.156462585034013</v>
      </c>
      <c r="Q628" s="12">
        <v>0.2109375</v>
      </c>
      <c r="R628" s="14">
        <v>0.13245033112582699</v>
      </c>
      <c r="S628" s="14">
        <v>0.90658174097664501</v>
      </c>
      <c r="T628" s="14">
        <v>0.66560509554140102</v>
      </c>
      <c r="U628" s="14">
        <v>0.52866242038216504</v>
      </c>
      <c r="V628" s="14">
        <v>0.79468085106382902</v>
      </c>
      <c r="W628" s="14">
        <v>0.55732484076433098</v>
      </c>
      <c r="X628" s="14"/>
      <c r="Y628" s="14">
        <v>0.24628450106157099</v>
      </c>
      <c r="Z628" s="14">
        <v>0.74840764331210097</v>
      </c>
      <c r="AA628" s="14">
        <v>0.65286624203821597</v>
      </c>
      <c r="AB628" s="5">
        <v>2</v>
      </c>
      <c r="AC628" s="5">
        <v>2</v>
      </c>
      <c r="AD628" s="5">
        <v>1</v>
      </c>
      <c r="AE628" s="5">
        <v>1</v>
      </c>
      <c r="AF628" s="5">
        <v>2</v>
      </c>
      <c r="AG628" s="5">
        <v>1</v>
      </c>
      <c r="AH628" s="5">
        <v>1</v>
      </c>
      <c r="AI628" s="5">
        <v>0</v>
      </c>
      <c r="AJ628" s="5">
        <v>2</v>
      </c>
      <c r="AK628" s="5">
        <v>1</v>
      </c>
      <c r="AL628" s="5">
        <v>13</v>
      </c>
    </row>
    <row r="629" spans="1:38" x14ac:dyDescent="0.3">
      <c r="A629" s="3">
        <v>1941115</v>
      </c>
      <c r="B629" s="3" t="s">
        <v>2030</v>
      </c>
      <c r="C629" s="3" t="s">
        <v>2031</v>
      </c>
      <c r="D629" s="3" t="s">
        <v>471</v>
      </c>
      <c r="E629" s="10">
        <v>599</v>
      </c>
      <c r="F629" s="11" t="s">
        <v>116</v>
      </c>
      <c r="G629" s="12" t="s">
        <v>1166</v>
      </c>
      <c r="H629" s="13">
        <v>67500</v>
      </c>
      <c r="I629" s="12">
        <v>0.106</v>
      </c>
      <c r="J629" s="12">
        <v>0.10740740740740699</v>
      </c>
      <c r="K629" s="12">
        <v>0.122222222222222</v>
      </c>
      <c r="L629" s="12">
        <v>0.03</v>
      </c>
      <c r="M629" s="12">
        <v>0.47299999999999998</v>
      </c>
      <c r="N629" s="12">
        <v>-3.6977491961414699E-2</v>
      </c>
      <c r="O629" s="12">
        <v>0.41787941787941701</v>
      </c>
      <c r="P629" s="12">
        <v>3.91459074733096E-2</v>
      </c>
      <c r="Q629" s="12">
        <v>0.203703703703703</v>
      </c>
      <c r="R629" s="14">
        <v>0.52759381898454705</v>
      </c>
      <c r="S629" s="14">
        <v>0.56475583864118895</v>
      </c>
      <c r="T629" s="14">
        <v>0.57855626326963905</v>
      </c>
      <c r="U629" s="14">
        <v>0.94267515923566803</v>
      </c>
      <c r="V629" s="14">
        <v>0.59574468085106302</v>
      </c>
      <c r="W629" s="14">
        <v>0.88535031847133705</v>
      </c>
      <c r="X629" s="14"/>
      <c r="Y629" s="14">
        <v>0.36518046709129498</v>
      </c>
      <c r="Z629" s="14">
        <v>0.20806794055201699</v>
      </c>
      <c r="AA629" s="14">
        <v>0.611464968152866</v>
      </c>
      <c r="AB629" s="5">
        <v>1</v>
      </c>
      <c r="AC629" s="5">
        <v>1</v>
      </c>
      <c r="AD629" s="5">
        <v>1</v>
      </c>
      <c r="AE629" s="5">
        <v>2</v>
      </c>
      <c r="AF629" s="5">
        <v>1</v>
      </c>
      <c r="AG629" s="5">
        <v>2</v>
      </c>
      <c r="AH629" s="5">
        <v>1</v>
      </c>
      <c r="AI629" s="5">
        <v>1</v>
      </c>
      <c r="AJ629" s="5">
        <v>0</v>
      </c>
      <c r="AK629" s="5">
        <v>1</v>
      </c>
      <c r="AL629" s="5">
        <v>11</v>
      </c>
    </row>
    <row r="630" spans="1:38" x14ac:dyDescent="0.3">
      <c r="A630" s="3">
        <v>1947505</v>
      </c>
      <c r="B630" s="3" t="s">
        <v>2178</v>
      </c>
      <c r="C630" s="3" t="s">
        <v>2179</v>
      </c>
      <c r="D630" s="3" t="s">
        <v>544</v>
      </c>
      <c r="E630" s="10">
        <v>112</v>
      </c>
      <c r="F630" s="11" t="s">
        <v>116</v>
      </c>
      <c r="G630" s="12" t="s">
        <v>1166</v>
      </c>
      <c r="H630" s="13">
        <v>100357</v>
      </c>
      <c r="I630" s="12">
        <v>0.1</v>
      </c>
      <c r="J630" s="12">
        <v>0.16666666666666599</v>
      </c>
      <c r="K630" s="12">
        <v>0.16666666666666599</v>
      </c>
      <c r="L630" s="12">
        <v>2.7E-2</v>
      </c>
      <c r="M630" s="12">
        <v>0.33600000000000002</v>
      </c>
      <c r="N630" s="12">
        <v>0.16666666666666599</v>
      </c>
      <c r="O630" s="12">
        <v>0.44318181818181801</v>
      </c>
      <c r="P630" s="12">
        <v>7.69230769230769E-2</v>
      </c>
      <c r="Q630" s="12">
        <v>5.5555555555555497E-2</v>
      </c>
      <c r="R630" s="14">
        <v>0.92494481236202997</v>
      </c>
      <c r="S630" s="14">
        <v>0.52547770700636898</v>
      </c>
      <c r="T630" s="14">
        <v>0.83227176220806798</v>
      </c>
      <c r="U630" s="14">
        <v>0.97876857749469204</v>
      </c>
      <c r="V630" s="14">
        <v>0.55638297872340403</v>
      </c>
      <c r="W630" s="14">
        <v>0.42675159235668703</v>
      </c>
      <c r="X630" s="14"/>
      <c r="Y630" s="14">
        <v>0.46284501061571098</v>
      </c>
      <c r="Z630" s="14">
        <v>0.39808917197452198</v>
      </c>
      <c r="AA630" s="14">
        <v>4.9893842887473401E-2</v>
      </c>
      <c r="AB630" s="5">
        <v>0</v>
      </c>
      <c r="AC630" s="5">
        <v>1</v>
      </c>
      <c r="AD630" s="5">
        <v>2</v>
      </c>
      <c r="AE630" s="5">
        <v>2</v>
      </c>
      <c r="AF630" s="5">
        <v>1</v>
      </c>
      <c r="AG630" s="5">
        <v>1</v>
      </c>
      <c r="AH630" s="5">
        <v>0</v>
      </c>
      <c r="AI630" s="5">
        <v>1</v>
      </c>
      <c r="AJ630" s="5">
        <v>1</v>
      </c>
      <c r="AK630" s="5">
        <v>0</v>
      </c>
      <c r="AL630" s="5">
        <v>9</v>
      </c>
    </row>
    <row r="631" spans="1:38" x14ac:dyDescent="0.3">
      <c r="A631" s="3">
        <v>1972480</v>
      </c>
      <c r="B631" s="3" t="s">
        <v>2718</v>
      </c>
      <c r="C631" s="3" t="s">
        <v>2719</v>
      </c>
      <c r="D631" s="3" t="s">
        <v>813</v>
      </c>
      <c r="E631" s="10">
        <v>961</v>
      </c>
      <c r="F631" s="11" t="s">
        <v>116</v>
      </c>
      <c r="G631" s="12" t="s">
        <v>1166</v>
      </c>
      <c r="H631" s="13">
        <v>70179</v>
      </c>
      <c r="I631" s="12">
        <v>2.7E-2</v>
      </c>
      <c r="J631" s="12">
        <v>4.6296296296296197E-2</v>
      </c>
      <c r="K631" s="12">
        <v>2.77777777777777E-2</v>
      </c>
      <c r="L631" s="12">
        <v>1.39999999999999E-2</v>
      </c>
      <c r="M631" s="12">
        <v>0.38600000000000001</v>
      </c>
      <c r="N631" s="12">
        <v>-2.2380467955239E-2</v>
      </c>
      <c r="O631" s="12">
        <v>0.542713567839196</v>
      </c>
      <c r="P631" s="12">
        <v>0.22673031026252899</v>
      </c>
      <c r="Q631" s="12">
        <v>0.15432098765432001</v>
      </c>
      <c r="R631" s="14">
        <v>0.58609271523178796</v>
      </c>
      <c r="S631" s="14">
        <v>9.1295116772823703E-2</v>
      </c>
      <c r="T631" s="14">
        <v>0.21443736730360899</v>
      </c>
      <c r="U631" s="14">
        <v>0.37367303609341801</v>
      </c>
      <c r="V631" s="14">
        <v>0.35957446808510601</v>
      </c>
      <c r="W631" s="14">
        <v>0.65711252653927799</v>
      </c>
      <c r="X631" s="14"/>
      <c r="Y631" s="14">
        <v>0.756900212314225</v>
      </c>
      <c r="Z631" s="14">
        <v>0.88428874734607199</v>
      </c>
      <c r="AA631" s="14">
        <v>0.354564755838641</v>
      </c>
      <c r="AB631" s="5">
        <v>1</v>
      </c>
      <c r="AC631" s="5">
        <v>0</v>
      </c>
      <c r="AD631" s="5">
        <v>0</v>
      </c>
      <c r="AE631" s="5">
        <v>1</v>
      </c>
      <c r="AF631" s="5">
        <v>1</v>
      </c>
      <c r="AG631" s="5">
        <v>1</v>
      </c>
      <c r="AH631" s="5">
        <v>1</v>
      </c>
      <c r="AI631" s="5">
        <v>2</v>
      </c>
      <c r="AJ631" s="5">
        <v>2</v>
      </c>
      <c r="AK631" s="5">
        <v>1</v>
      </c>
      <c r="AL631" s="5">
        <v>10</v>
      </c>
    </row>
    <row r="632" spans="1:38" x14ac:dyDescent="0.3">
      <c r="A632" s="3">
        <v>1924420</v>
      </c>
      <c r="B632" s="3" t="s">
        <v>1676</v>
      </c>
      <c r="C632" s="3" t="s">
        <v>1677</v>
      </c>
      <c r="D632" s="3" t="s">
        <v>298</v>
      </c>
      <c r="E632" s="10">
        <v>783</v>
      </c>
      <c r="F632" s="11" t="s">
        <v>923</v>
      </c>
      <c r="G632" s="12" t="s">
        <v>1037</v>
      </c>
      <c r="H632" s="13">
        <v>47917</v>
      </c>
      <c r="I632" s="12">
        <v>0.20899999999999999</v>
      </c>
      <c r="J632" s="12">
        <v>0.226299694189602</v>
      </c>
      <c r="K632" s="12">
        <v>7.3394495412843999E-2</v>
      </c>
      <c r="L632" s="12">
        <v>7.1999999999999995E-2</v>
      </c>
      <c r="M632" s="12">
        <v>0.45</v>
      </c>
      <c r="N632" s="12">
        <v>-0.15533980582524201</v>
      </c>
      <c r="O632" s="12">
        <v>0.63351749539594804</v>
      </c>
      <c r="P632" s="12">
        <v>0.15721649484535999</v>
      </c>
      <c r="Q632" s="12">
        <v>0.302752293577981</v>
      </c>
      <c r="R632" s="14">
        <v>8.6092715231788006E-2</v>
      </c>
      <c r="S632" s="14">
        <v>0.89384288747345997</v>
      </c>
      <c r="T632" s="14">
        <v>0.93736730360934095</v>
      </c>
      <c r="U632" s="14">
        <v>0.82377919320594395</v>
      </c>
      <c r="V632" s="14">
        <v>0.88723404255319105</v>
      </c>
      <c r="W632" s="14">
        <v>0.84713375796178303</v>
      </c>
      <c r="X632" s="14"/>
      <c r="Y632" s="14">
        <v>0.92356687898089096</v>
      </c>
      <c r="Z632" s="14">
        <v>0.75159235668789803</v>
      </c>
      <c r="AA632" s="14">
        <v>0.92356687898089096</v>
      </c>
      <c r="AB632" s="5">
        <v>2</v>
      </c>
      <c r="AC632" s="5">
        <v>2</v>
      </c>
      <c r="AD632" s="5">
        <v>2</v>
      </c>
      <c r="AE632" s="5">
        <v>2</v>
      </c>
      <c r="AF632" s="5">
        <v>2</v>
      </c>
      <c r="AG632" s="5">
        <v>2</v>
      </c>
      <c r="AH632" s="5">
        <v>2</v>
      </c>
      <c r="AI632" s="5">
        <v>2</v>
      </c>
      <c r="AJ632" s="5">
        <v>2</v>
      </c>
      <c r="AK632" s="5">
        <v>2</v>
      </c>
      <c r="AL632" s="5">
        <v>20</v>
      </c>
    </row>
    <row r="633" spans="1:38" x14ac:dyDescent="0.3">
      <c r="A633" s="3">
        <v>1913485</v>
      </c>
      <c r="B633" s="3" t="s">
        <v>1439</v>
      </c>
      <c r="C633" s="3" t="s">
        <v>1440</v>
      </c>
      <c r="D633" s="3" t="s">
        <v>191</v>
      </c>
      <c r="E633" s="10">
        <v>136</v>
      </c>
      <c r="F633" s="11" t="s">
        <v>934</v>
      </c>
      <c r="G633" s="12" t="s">
        <v>1193</v>
      </c>
      <c r="H633" s="13">
        <v>80417</v>
      </c>
      <c r="I633" s="12">
        <v>1.6E-2</v>
      </c>
      <c r="J633" s="12">
        <v>0.115384615384615</v>
      </c>
      <c r="K633" s="12">
        <v>0</v>
      </c>
      <c r="L633" s="12">
        <v>6.6000000000000003E-2</v>
      </c>
      <c r="M633" s="12">
        <v>0.34399999999999997</v>
      </c>
      <c r="N633" s="12">
        <v>-6.8493150684931503E-2</v>
      </c>
      <c r="O633" s="12">
        <v>0.41758241758241699</v>
      </c>
      <c r="P633" s="12">
        <v>0.11864406779661001</v>
      </c>
      <c r="Q633" s="12">
        <v>7.69230769230769E-2</v>
      </c>
      <c r="R633" s="14">
        <v>0.78366445916114702</v>
      </c>
      <c r="S633" s="14">
        <v>5.30785562632696E-2</v>
      </c>
      <c r="T633" s="14">
        <v>0.61677282377919296</v>
      </c>
      <c r="U633" s="14">
        <v>0</v>
      </c>
      <c r="V633" s="14">
        <v>0.873404255319148</v>
      </c>
      <c r="W633" s="14">
        <v>0.46284501061571098</v>
      </c>
      <c r="X633" s="14"/>
      <c r="Y633" s="14">
        <v>0.36411889596602898</v>
      </c>
      <c r="Z633" s="14">
        <v>0.60509554140127297</v>
      </c>
      <c r="AA633" s="14">
        <v>8.4925690021231404E-2</v>
      </c>
      <c r="AB633" s="5">
        <v>0</v>
      </c>
      <c r="AC633" s="5">
        <v>0</v>
      </c>
      <c r="AD633" s="5">
        <v>1</v>
      </c>
      <c r="AE633" s="5">
        <v>0</v>
      </c>
      <c r="AF633" s="5">
        <v>2</v>
      </c>
      <c r="AG633" s="5">
        <v>1</v>
      </c>
      <c r="AH633" s="5">
        <v>1</v>
      </c>
      <c r="AI633" s="5">
        <v>1</v>
      </c>
      <c r="AJ633" s="5">
        <v>1</v>
      </c>
      <c r="AK633" s="5">
        <v>0</v>
      </c>
      <c r="AL633" s="5">
        <v>7</v>
      </c>
    </row>
    <row r="634" spans="1:38" x14ac:dyDescent="0.3">
      <c r="A634" s="3">
        <v>1960105</v>
      </c>
      <c r="B634" s="3" t="s">
        <v>2464</v>
      </c>
      <c r="C634" s="3" t="s">
        <v>2465</v>
      </c>
      <c r="D634" s="3" t="s">
        <v>686</v>
      </c>
      <c r="E634" s="10">
        <v>429</v>
      </c>
      <c r="F634" s="11" t="s">
        <v>934</v>
      </c>
      <c r="G634" s="12" t="s">
        <v>1193</v>
      </c>
      <c r="H634" s="13">
        <v>43482</v>
      </c>
      <c r="I634" s="12">
        <v>0.155</v>
      </c>
      <c r="J634" s="12">
        <v>7.7253218884120095E-2</v>
      </c>
      <c r="K634" s="12">
        <v>3.8626609442059999E-2</v>
      </c>
      <c r="L634" s="12">
        <v>2.1999999999999999E-2</v>
      </c>
      <c r="M634" s="12">
        <v>0.46</v>
      </c>
      <c r="N634" s="12">
        <v>-0.20848708487084799</v>
      </c>
      <c r="O634" s="12">
        <v>0.58631921824104205</v>
      </c>
      <c r="P634" s="12">
        <v>4.1152263374485597E-2</v>
      </c>
      <c r="Q634" s="12">
        <v>0.339055793991416</v>
      </c>
      <c r="R634" s="14">
        <v>3.9735099337748297E-2</v>
      </c>
      <c r="S634" s="14">
        <v>0.79511677282377902</v>
      </c>
      <c r="T634" s="14">
        <v>0.41613588110403399</v>
      </c>
      <c r="U634" s="14">
        <v>0.52016985138004201</v>
      </c>
      <c r="V634" s="14">
        <v>0.489361702127659</v>
      </c>
      <c r="W634" s="14">
        <v>0.86305732484076403</v>
      </c>
      <c r="X634" s="14"/>
      <c r="Y634" s="14">
        <v>0.85031847133757898</v>
      </c>
      <c r="Z634" s="14">
        <v>0.21868365180467</v>
      </c>
      <c r="AA634" s="14">
        <v>0.96284501061571104</v>
      </c>
      <c r="AB634" s="5">
        <v>2</v>
      </c>
      <c r="AC634" s="5">
        <v>2</v>
      </c>
      <c r="AD634" s="5">
        <v>1</v>
      </c>
      <c r="AE634" s="5">
        <v>1</v>
      </c>
      <c r="AF634" s="5">
        <v>1</v>
      </c>
      <c r="AG634" s="5">
        <v>2</v>
      </c>
      <c r="AH634" s="5">
        <v>2</v>
      </c>
      <c r="AI634" s="5">
        <v>2</v>
      </c>
      <c r="AJ634" s="5">
        <v>0</v>
      </c>
      <c r="AK634" s="5">
        <v>2</v>
      </c>
      <c r="AL634" s="5">
        <v>15</v>
      </c>
    </row>
    <row r="635" spans="1:38" x14ac:dyDescent="0.3">
      <c r="A635" s="3">
        <v>1933780</v>
      </c>
      <c r="B635" s="3" t="s">
        <v>1882</v>
      </c>
      <c r="C635" s="3" t="s">
        <v>1883</v>
      </c>
      <c r="D635" s="3" t="s">
        <v>397</v>
      </c>
      <c r="E635" s="10">
        <v>890</v>
      </c>
      <c r="F635" s="11" t="s">
        <v>347</v>
      </c>
      <c r="G635" s="12" t="s">
        <v>1742</v>
      </c>
      <c r="H635" s="13">
        <v>60000</v>
      </c>
      <c r="I635" s="12">
        <v>0.04</v>
      </c>
      <c r="J635" s="12">
        <v>0.15639810426540199</v>
      </c>
      <c r="K635" s="12">
        <v>5.4502369668246398E-2</v>
      </c>
      <c r="L635" s="12">
        <v>1.0999999999999999E-2</v>
      </c>
      <c r="M635" s="12">
        <v>0.38</v>
      </c>
      <c r="N635" s="12">
        <v>-0.25021061499578701</v>
      </c>
      <c r="O635" s="12">
        <v>0.49526813880126103</v>
      </c>
      <c r="P635" s="12">
        <v>0.20729366602687099</v>
      </c>
      <c r="Q635" s="12">
        <v>0.14691943127962001</v>
      </c>
      <c r="R635" s="14">
        <v>0.33222958057395102</v>
      </c>
      <c r="S635" s="14">
        <v>0.14968152866241999</v>
      </c>
      <c r="T635" s="14">
        <v>0.80467091295116699</v>
      </c>
      <c r="U635" s="14">
        <v>0.68895966029723898</v>
      </c>
      <c r="V635" s="14">
        <v>0.314893617021276</v>
      </c>
      <c r="W635" s="14">
        <v>0.63694267515923497</v>
      </c>
      <c r="X635" s="14"/>
      <c r="Y635" s="14">
        <v>0.63269639065817396</v>
      </c>
      <c r="Z635" s="14">
        <v>0.85774946921443695</v>
      </c>
      <c r="AA635" s="14">
        <v>0.306794055201698</v>
      </c>
      <c r="AB635" s="5">
        <v>1</v>
      </c>
      <c r="AC635" s="5">
        <v>0</v>
      </c>
      <c r="AD635" s="5">
        <v>2</v>
      </c>
      <c r="AE635" s="5">
        <v>2</v>
      </c>
      <c r="AF635" s="5">
        <v>0</v>
      </c>
      <c r="AG635" s="5">
        <v>1</v>
      </c>
      <c r="AH635" s="5">
        <v>2</v>
      </c>
      <c r="AI635" s="5">
        <v>1</v>
      </c>
      <c r="AJ635" s="5">
        <v>2</v>
      </c>
      <c r="AK635" s="5">
        <v>0</v>
      </c>
      <c r="AL635" s="5">
        <v>11</v>
      </c>
    </row>
    <row r="636" spans="1:38" x14ac:dyDescent="0.3">
      <c r="A636" s="3">
        <v>1919405</v>
      </c>
      <c r="B636" s="3" t="s">
        <v>1575</v>
      </c>
      <c r="C636" s="3" t="s">
        <v>1576</v>
      </c>
      <c r="D636" s="3" t="s">
        <v>252</v>
      </c>
      <c r="E636" s="10">
        <v>7587</v>
      </c>
      <c r="F636" s="11" t="s">
        <v>1362</v>
      </c>
      <c r="G636" s="12" t="s">
        <v>1363</v>
      </c>
      <c r="H636" s="13">
        <v>64366</v>
      </c>
      <c r="I636" s="12">
        <v>8.1000000000000003E-2</v>
      </c>
      <c r="J636" s="12">
        <v>5.3653719552336998E-2</v>
      </c>
      <c r="K636" s="12">
        <v>3.4233048057932799E-2</v>
      </c>
      <c r="L636" s="12">
        <v>0.04</v>
      </c>
      <c r="M636" s="12">
        <v>0.36699999999999999</v>
      </c>
      <c r="N636" s="12">
        <v>-6.6445182724252497E-2</v>
      </c>
      <c r="O636" s="12">
        <v>0.29403232490675502</v>
      </c>
      <c r="P636" s="12">
        <v>0.144188756189921</v>
      </c>
      <c r="Q636" s="12">
        <v>0.23765635286372599</v>
      </c>
      <c r="R636" s="14">
        <v>0.44812362030905001</v>
      </c>
      <c r="S636" s="14">
        <v>0.41401273885350298</v>
      </c>
      <c r="T636" s="14">
        <v>0.26326963906581702</v>
      </c>
      <c r="U636" s="14">
        <v>0.46496815286624199</v>
      </c>
      <c r="V636" s="14">
        <v>0.70106382978723403</v>
      </c>
      <c r="W636" s="14">
        <v>0.57537154989384198</v>
      </c>
      <c r="X636" s="14"/>
      <c r="Y636" s="14">
        <v>9.5541401273885301E-2</v>
      </c>
      <c r="Z636" s="14">
        <v>0.71231422505307795</v>
      </c>
      <c r="AA636" s="14">
        <v>0.76751592356687903</v>
      </c>
      <c r="AB636" s="5">
        <v>1</v>
      </c>
      <c r="AC636" s="5">
        <v>1</v>
      </c>
      <c r="AD636" s="5">
        <v>0</v>
      </c>
      <c r="AE636" s="5">
        <v>1</v>
      </c>
      <c r="AF636" s="5">
        <v>2</v>
      </c>
      <c r="AG636" s="5">
        <v>1</v>
      </c>
      <c r="AH636" s="5">
        <v>1</v>
      </c>
      <c r="AI636" s="5">
        <v>0</v>
      </c>
      <c r="AJ636" s="5">
        <v>2</v>
      </c>
      <c r="AK636" s="5">
        <v>2</v>
      </c>
      <c r="AL636" s="5">
        <v>11</v>
      </c>
    </row>
    <row r="637" spans="1:38" x14ac:dyDescent="0.3">
      <c r="A637" s="3">
        <v>1902350</v>
      </c>
      <c r="B637" s="3" t="s">
        <v>1117</v>
      </c>
      <c r="C637" s="3" t="s">
        <v>1118</v>
      </c>
      <c r="D637" s="3" t="s">
        <v>71</v>
      </c>
      <c r="E637" s="10">
        <v>545</v>
      </c>
      <c r="F637" s="11" t="s">
        <v>1119</v>
      </c>
      <c r="G637" s="12" t="s">
        <v>1120</v>
      </c>
      <c r="H637" s="13">
        <v>51250</v>
      </c>
      <c r="I637" s="12">
        <v>0.11899999999999999</v>
      </c>
      <c r="J637" s="12">
        <v>0.1125</v>
      </c>
      <c r="K637" s="12">
        <v>5.83333333333333E-2</v>
      </c>
      <c r="L637" s="12">
        <v>1.4999999999999999E-2</v>
      </c>
      <c r="M637" s="12">
        <v>0.36599999999999999</v>
      </c>
      <c r="N637" s="12">
        <v>-3.5398230088495498E-2</v>
      </c>
      <c r="O637" s="12">
        <v>0.43431635388739898</v>
      </c>
      <c r="P637" s="12">
        <v>0.24422442244224399</v>
      </c>
      <c r="Q637" s="12">
        <v>0.22916666666666599</v>
      </c>
      <c r="R637" s="14">
        <v>0.13796909492273701</v>
      </c>
      <c r="S637" s="14">
        <v>0.63057324840764295</v>
      </c>
      <c r="T637" s="14">
        <v>0.60403397027600803</v>
      </c>
      <c r="U637" s="14">
        <v>0.71762208067940503</v>
      </c>
      <c r="V637" s="14">
        <v>0.37553191489361698</v>
      </c>
      <c r="W637" s="14">
        <v>0.56900212314224996</v>
      </c>
      <c r="X637" s="14"/>
      <c r="Y637" s="14">
        <v>0.42781316348195297</v>
      </c>
      <c r="Z637" s="14">
        <v>0.90976645435244097</v>
      </c>
      <c r="AA637" s="14">
        <v>0.73460721868365098</v>
      </c>
      <c r="AB637" s="5">
        <v>2</v>
      </c>
      <c r="AC637" s="5">
        <v>1</v>
      </c>
      <c r="AD637" s="5">
        <v>1</v>
      </c>
      <c r="AE637" s="5">
        <v>2</v>
      </c>
      <c r="AF637" s="5">
        <v>1</v>
      </c>
      <c r="AG637" s="5">
        <v>1</v>
      </c>
      <c r="AH637" s="5">
        <v>1</v>
      </c>
      <c r="AI637" s="5">
        <v>1</v>
      </c>
      <c r="AJ637" s="5">
        <v>2</v>
      </c>
      <c r="AK637" s="5">
        <v>2</v>
      </c>
      <c r="AL637" s="5">
        <v>14</v>
      </c>
    </row>
    <row r="638" spans="1:38" x14ac:dyDescent="0.3">
      <c r="A638" s="3">
        <v>1917940</v>
      </c>
      <c r="B638" s="3" t="s">
        <v>1549</v>
      </c>
      <c r="C638" s="3" t="s">
        <v>1550</v>
      </c>
      <c r="D638" s="3" t="s">
        <v>239</v>
      </c>
      <c r="E638" s="10">
        <v>230</v>
      </c>
      <c r="F638" s="11" t="s">
        <v>1119</v>
      </c>
      <c r="G638" s="12" t="s">
        <v>1120</v>
      </c>
      <c r="H638" s="13">
        <v>66875</v>
      </c>
      <c r="I638" s="12">
        <v>0.24299999999999999</v>
      </c>
      <c r="J638" s="12">
        <v>0.127906976744186</v>
      </c>
      <c r="K638" s="12">
        <v>2.3255813953488299E-2</v>
      </c>
      <c r="L638" s="12">
        <v>0</v>
      </c>
      <c r="M638" s="12">
        <v>0.246</v>
      </c>
      <c r="N638" s="12">
        <v>4.54545454545454E-2</v>
      </c>
      <c r="O638" s="12">
        <v>0.40559440559440502</v>
      </c>
      <c r="P638" s="12">
        <v>2.27272727272727E-2</v>
      </c>
      <c r="Q638" s="12">
        <v>0.104651162790697</v>
      </c>
      <c r="R638" s="14">
        <v>0.51876379690949204</v>
      </c>
      <c r="S638" s="14">
        <v>0.93842887473460701</v>
      </c>
      <c r="T638" s="14">
        <v>0.68259023354564696</v>
      </c>
      <c r="U638" s="14">
        <v>0.32802547770700602</v>
      </c>
      <c r="V638" s="14">
        <v>0</v>
      </c>
      <c r="W638" s="14">
        <v>0.101910828025477</v>
      </c>
      <c r="X638" s="14"/>
      <c r="Y638" s="14">
        <v>0.322717622080679</v>
      </c>
      <c r="Z638" s="14">
        <v>0.14755838641188901</v>
      </c>
      <c r="AA638" s="14">
        <v>0.144373673036093</v>
      </c>
      <c r="AB638" s="5">
        <v>1</v>
      </c>
      <c r="AC638" s="5">
        <v>2</v>
      </c>
      <c r="AD638" s="5">
        <v>2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5</v>
      </c>
    </row>
    <row r="639" spans="1:38" x14ac:dyDescent="0.3">
      <c r="A639" s="3">
        <v>1943905</v>
      </c>
      <c r="B639" s="3" t="s">
        <v>2094</v>
      </c>
      <c r="C639" s="3" t="s">
        <v>2095</v>
      </c>
      <c r="D639" s="3" t="s">
        <v>502</v>
      </c>
      <c r="E639" s="10">
        <v>943</v>
      </c>
      <c r="F639" s="11" t="s">
        <v>1119</v>
      </c>
      <c r="G639" s="12" t="s">
        <v>1120</v>
      </c>
      <c r="H639" s="13">
        <v>86875</v>
      </c>
      <c r="I639" s="12">
        <v>2.8999999999999901E-2</v>
      </c>
      <c r="J639" s="12">
        <v>6.30914826498422E-3</v>
      </c>
      <c r="K639" s="12">
        <v>1.5772870662460501E-2</v>
      </c>
      <c r="L639" s="12">
        <v>5.0000000000000001E-3</v>
      </c>
      <c r="M639" s="12">
        <v>0.29699999999999999</v>
      </c>
      <c r="N639" s="12">
        <v>3.8546255506607903E-2</v>
      </c>
      <c r="O639" s="12">
        <v>0.30185185185185098</v>
      </c>
      <c r="P639" s="12">
        <v>0.10955056179775199</v>
      </c>
      <c r="Q639" s="12">
        <v>0.23343848580441601</v>
      </c>
      <c r="R639" s="14">
        <v>0.86203090507726199</v>
      </c>
      <c r="S639" s="14">
        <v>9.9787685774946899E-2</v>
      </c>
      <c r="T639" s="14">
        <v>6.3694267515923497E-2</v>
      </c>
      <c r="U639" s="14">
        <v>0.22823779193205901</v>
      </c>
      <c r="V639" s="14">
        <v>0.23297872340425499</v>
      </c>
      <c r="W639" s="14">
        <v>0.26539278131634803</v>
      </c>
      <c r="X639" s="14"/>
      <c r="Y639" s="14">
        <v>0.10828025477707</v>
      </c>
      <c r="Z639" s="14">
        <v>0.57006369426751502</v>
      </c>
      <c r="AA639" s="14">
        <v>0.74946921443736703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1</v>
      </c>
      <c r="AK639" s="5">
        <v>2</v>
      </c>
      <c r="AL639" s="5">
        <v>3</v>
      </c>
    </row>
    <row r="640" spans="1:38" x14ac:dyDescent="0.3">
      <c r="A640" s="3">
        <v>1971625</v>
      </c>
      <c r="B640" s="3" t="s">
        <v>2698</v>
      </c>
      <c r="C640" s="3" t="s">
        <v>2699</v>
      </c>
      <c r="D640" s="3" t="s">
        <v>803</v>
      </c>
      <c r="E640" s="10">
        <v>5015</v>
      </c>
      <c r="F640" s="11" t="s">
        <v>1119</v>
      </c>
      <c r="G640" s="12" t="s">
        <v>1120</v>
      </c>
      <c r="H640" s="13">
        <v>123481</v>
      </c>
      <c r="I640" s="12">
        <v>9.5000000000000001E-2</v>
      </c>
      <c r="J640" s="12">
        <v>8.5730088495575202E-2</v>
      </c>
      <c r="K640" s="12">
        <v>3.2079646017699102E-2</v>
      </c>
      <c r="L640" s="12">
        <v>1.7000000000000001E-2</v>
      </c>
      <c r="M640" s="12">
        <v>0.248</v>
      </c>
      <c r="N640" s="12">
        <v>0.186420629287911</v>
      </c>
      <c r="O640" s="12">
        <v>0.29979585885097698</v>
      </c>
      <c r="P640" s="12">
        <v>7.6136944302503798E-2</v>
      </c>
      <c r="Q640" s="12">
        <v>0.18473451327433599</v>
      </c>
      <c r="R640" s="14">
        <v>0.99116997792494399</v>
      </c>
      <c r="S640" s="14">
        <v>0.50424628450106102</v>
      </c>
      <c r="T640" s="14">
        <v>0.47133757961783401</v>
      </c>
      <c r="U640" s="14">
        <v>0.43949044585987201</v>
      </c>
      <c r="V640" s="14">
        <v>0.40531914893616999</v>
      </c>
      <c r="W640" s="14">
        <v>0.10828025477707</v>
      </c>
      <c r="X640" s="14"/>
      <c r="Y640" s="14">
        <v>0.106157112526539</v>
      </c>
      <c r="Z640" s="14">
        <v>0.39171974522292902</v>
      </c>
      <c r="AA640" s="14">
        <v>0.51592356687898</v>
      </c>
      <c r="AB640" s="5">
        <v>0</v>
      </c>
      <c r="AC640" s="5">
        <v>1</v>
      </c>
      <c r="AD640" s="5">
        <v>1</v>
      </c>
      <c r="AE640" s="5">
        <v>1</v>
      </c>
      <c r="AF640" s="5">
        <v>1</v>
      </c>
      <c r="AG640" s="5">
        <v>0</v>
      </c>
      <c r="AH640" s="5">
        <v>0</v>
      </c>
      <c r="AI640" s="5">
        <v>0</v>
      </c>
      <c r="AJ640" s="5">
        <v>1</v>
      </c>
      <c r="AK640" s="5">
        <v>1</v>
      </c>
      <c r="AL640" s="5">
        <v>6</v>
      </c>
    </row>
    <row r="641" spans="1:38" x14ac:dyDescent="0.3">
      <c r="A641" s="3">
        <v>1900910</v>
      </c>
      <c r="B641" s="3" t="s">
        <v>1048</v>
      </c>
      <c r="C641" s="3" t="s">
        <v>1049</v>
      </c>
      <c r="D641" s="3" t="s">
        <v>51</v>
      </c>
      <c r="E641" s="10">
        <v>3721</v>
      </c>
      <c r="F641" s="11" t="s">
        <v>615</v>
      </c>
      <c r="G641" s="12" t="s">
        <v>1050</v>
      </c>
      <c r="H641" s="13">
        <v>70455</v>
      </c>
      <c r="I641" s="12">
        <v>0.14699999999999999</v>
      </c>
      <c r="J641" s="12">
        <v>0.101412066752246</v>
      </c>
      <c r="K641" s="12">
        <v>6.9319640564826701E-2</v>
      </c>
      <c r="L641" s="12">
        <v>5.0999999999999997E-2</v>
      </c>
      <c r="M641" s="12">
        <v>0.41399999999999998</v>
      </c>
      <c r="N641" s="12">
        <v>-1.1949017525225701E-2</v>
      </c>
      <c r="O641" s="12">
        <v>0.413972055888223</v>
      </c>
      <c r="P641" s="12">
        <v>0.14770240700218801</v>
      </c>
      <c r="Q641" s="12">
        <v>0.26957637997432599</v>
      </c>
      <c r="R641" s="14">
        <v>0.59161147902869704</v>
      </c>
      <c r="S641" s="14">
        <v>0.76220806794055196</v>
      </c>
      <c r="T641" s="14">
        <v>0.54246284501061504</v>
      </c>
      <c r="U641" s="14">
        <v>0.79936305732484003</v>
      </c>
      <c r="V641" s="14">
        <v>0.79468085106382902</v>
      </c>
      <c r="W641" s="14">
        <v>0.756900212314225</v>
      </c>
      <c r="X641" s="14"/>
      <c r="Y641" s="14">
        <v>0.34925690021231398</v>
      </c>
      <c r="Z641" s="14">
        <v>0.71974522292993603</v>
      </c>
      <c r="AA641" s="14">
        <v>0.84925690021231404</v>
      </c>
      <c r="AB641" s="5">
        <v>1</v>
      </c>
      <c r="AC641" s="5">
        <v>2</v>
      </c>
      <c r="AD641" s="5">
        <v>1</v>
      </c>
      <c r="AE641" s="5">
        <v>2</v>
      </c>
      <c r="AF641" s="5">
        <v>2</v>
      </c>
      <c r="AG641" s="5">
        <v>2</v>
      </c>
      <c r="AH641" s="5">
        <v>1</v>
      </c>
      <c r="AI641" s="5">
        <v>1</v>
      </c>
      <c r="AJ641" s="5">
        <v>2</v>
      </c>
      <c r="AK641" s="5">
        <v>2</v>
      </c>
      <c r="AL641" s="5">
        <v>16</v>
      </c>
    </row>
    <row r="642" spans="1:38" x14ac:dyDescent="0.3">
      <c r="A642" s="3">
        <v>1931800</v>
      </c>
      <c r="B642" s="3" t="s">
        <v>1832</v>
      </c>
      <c r="C642" s="3" t="s">
        <v>1833</v>
      </c>
      <c r="D642" s="3" t="s">
        <v>372</v>
      </c>
      <c r="E642" s="10">
        <v>832</v>
      </c>
      <c r="F642" s="11" t="s">
        <v>1189</v>
      </c>
      <c r="G642" s="12" t="s">
        <v>1190</v>
      </c>
      <c r="H642" s="13">
        <v>82417</v>
      </c>
      <c r="I642" s="12">
        <v>5.8999999999999997E-2</v>
      </c>
      <c r="J642" s="12">
        <v>5.9701492537313397E-2</v>
      </c>
      <c r="K642" s="12">
        <v>1.4925373134328301E-2</v>
      </c>
      <c r="L642" s="12">
        <v>6.0000000000000001E-3</v>
      </c>
      <c r="M642" s="12">
        <v>0.192</v>
      </c>
      <c r="N642" s="12">
        <v>-1.42180094786729E-2</v>
      </c>
      <c r="O642" s="12">
        <v>0.360869565217391</v>
      </c>
      <c r="P642" s="12">
        <v>6.2124248496993897E-2</v>
      </c>
      <c r="Q642" s="12">
        <v>0.10660980810234499</v>
      </c>
      <c r="R642" s="14">
        <v>0.80353200883002196</v>
      </c>
      <c r="S642" s="14">
        <v>0.26645435244161297</v>
      </c>
      <c r="T642" s="14">
        <v>0.30785562632696301</v>
      </c>
      <c r="U642" s="14">
        <v>0.22186836518046699</v>
      </c>
      <c r="V642" s="14">
        <v>0.244680851063829</v>
      </c>
      <c r="W642" s="14">
        <v>2.2292993630573198E-2</v>
      </c>
      <c r="X642" s="14"/>
      <c r="Y642" s="14">
        <v>0.20382165605095501</v>
      </c>
      <c r="Z642" s="14">
        <v>0.323779193205944</v>
      </c>
      <c r="AA642" s="14">
        <v>0.152866242038216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1</v>
      </c>
      <c r="AI642" s="5">
        <v>0</v>
      </c>
      <c r="AJ642" s="5">
        <v>0</v>
      </c>
      <c r="AK642" s="5">
        <v>0</v>
      </c>
      <c r="AL642" s="5">
        <v>1</v>
      </c>
    </row>
    <row r="643" spans="1:38" x14ac:dyDescent="0.3">
      <c r="A643" s="3">
        <v>1972390</v>
      </c>
      <c r="B643" s="3" t="s">
        <v>2714</v>
      </c>
      <c r="C643" s="3" t="s">
        <v>2715</v>
      </c>
      <c r="D643" s="3" t="s">
        <v>811</v>
      </c>
      <c r="E643" s="10">
        <v>5512</v>
      </c>
      <c r="F643" s="11" t="s">
        <v>1128</v>
      </c>
      <c r="G643" s="12" t="s">
        <v>1129</v>
      </c>
      <c r="H643" s="13">
        <v>62159</v>
      </c>
      <c r="I643" s="12">
        <v>0.153</v>
      </c>
      <c r="J643" s="12">
        <v>8.1093394077448699E-2</v>
      </c>
      <c r="K643" s="12">
        <v>3.05239179954441E-2</v>
      </c>
      <c r="L643" s="12">
        <v>6.0000000000000001E-3</v>
      </c>
      <c r="M643" s="12">
        <v>0.32</v>
      </c>
      <c r="N643" s="12">
        <v>6.2451811873554301E-2</v>
      </c>
      <c r="O643" s="12">
        <v>0.496126102057173</v>
      </c>
      <c r="P643" s="12">
        <v>0.14022718370544399</v>
      </c>
      <c r="Q643" s="12">
        <v>0.20410022779043199</v>
      </c>
      <c r="R643" s="14">
        <v>0.39624724061810102</v>
      </c>
      <c r="S643" s="14">
        <v>0.78662420382165599</v>
      </c>
      <c r="T643" s="14">
        <v>0.44585987261146498</v>
      </c>
      <c r="U643" s="14">
        <v>0.40976645435244102</v>
      </c>
      <c r="V643" s="14">
        <v>0.244680851063829</v>
      </c>
      <c r="W643" s="14">
        <v>0.355626326963906</v>
      </c>
      <c r="X643" s="14"/>
      <c r="Y643" s="14">
        <v>0.63588110403397002</v>
      </c>
      <c r="Z643" s="14">
        <v>0.69639065817409695</v>
      </c>
      <c r="AA643" s="14">
        <v>0.613588110403397</v>
      </c>
      <c r="AB643" s="5">
        <v>1</v>
      </c>
      <c r="AC643" s="5">
        <v>2</v>
      </c>
      <c r="AD643" s="5">
        <v>1</v>
      </c>
      <c r="AE643" s="5">
        <v>1</v>
      </c>
      <c r="AF643" s="5">
        <v>0</v>
      </c>
      <c r="AG643" s="5">
        <v>1</v>
      </c>
      <c r="AH643" s="5">
        <v>0</v>
      </c>
      <c r="AI643" s="5">
        <v>1</v>
      </c>
      <c r="AJ643" s="5">
        <v>2</v>
      </c>
      <c r="AK643" s="5">
        <v>1</v>
      </c>
      <c r="AL643" s="5">
        <v>10</v>
      </c>
    </row>
    <row r="644" spans="1:38" x14ac:dyDescent="0.3">
      <c r="A644" s="3">
        <v>1948585</v>
      </c>
      <c r="B644" s="3" t="s">
        <v>2196</v>
      </c>
      <c r="C644" s="3" t="s">
        <v>2197</v>
      </c>
      <c r="D644" s="3" t="s">
        <v>553</v>
      </c>
      <c r="E644" s="10">
        <v>257</v>
      </c>
      <c r="F644" s="11" t="s">
        <v>1189</v>
      </c>
      <c r="G644" s="12" t="s">
        <v>1190</v>
      </c>
      <c r="H644" s="13">
        <v>45909</v>
      </c>
      <c r="I644" s="12">
        <v>0.19</v>
      </c>
      <c r="J644" s="12">
        <v>9.6491228070175405E-2</v>
      </c>
      <c r="K644" s="12">
        <v>0</v>
      </c>
      <c r="L644" s="12">
        <v>0.14899999999999999</v>
      </c>
      <c r="M644" s="12">
        <v>0.373</v>
      </c>
      <c r="N644" s="12">
        <v>-6.2043795620437901E-2</v>
      </c>
      <c r="O644" s="12">
        <v>0.54255319148936099</v>
      </c>
      <c r="P644" s="12">
        <v>0.18978102189780999</v>
      </c>
      <c r="Q644" s="12">
        <v>0.28947368421052599</v>
      </c>
      <c r="R644" s="14">
        <v>6.5121412803531994E-2</v>
      </c>
      <c r="S644" s="14">
        <v>0.86730360934182504</v>
      </c>
      <c r="T644" s="14">
        <v>0.52441613588110403</v>
      </c>
      <c r="U644" s="14">
        <v>0</v>
      </c>
      <c r="V644" s="14">
        <v>0.97340425531914898</v>
      </c>
      <c r="W644" s="14">
        <v>0.60721868365180398</v>
      </c>
      <c r="X644" s="14"/>
      <c r="Y644" s="14">
        <v>0.75371549893842804</v>
      </c>
      <c r="Z644" s="14">
        <v>0.83121019108280203</v>
      </c>
      <c r="AA644" s="14">
        <v>0.90127388535031805</v>
      </c>
      <c r="AB644" s="5">
        <v>2</v>
      </c>
      <c r="AC644" s="5">
        <v>2</v>
      </c>
      <c r="AD644" s="5">
        <v>1</v>
      </c>
      <c r="AE644" s="5">
        <v>0</v>
      </c>
      <c r="AF644" s="5">
        <v>2</v>
      </c>
      <c r="AG644" s="5">
        <v>1</v>
      </c>
      <c r="AH644" s="5">
        <v>1</v>
      </c>
      <c r="AI644" s="5">
        <v>2</v>
      </c>
      <c r="AJ644" s="5">
        <v>2</v>
      </c>
      <c r="AK644" s="5">
        <v>2</v>
      </c>
      <c r="AL644" s="5">
        <v>15</v>
      </c>
    </row>
    <row r="645" spans="1:38" x14ac:dyDescent="0.3">
      <c r="A645" s="3">
        <v>1910225</v>
      </c>
      <c r="B645" s="3" t="s">
        <v>1368</v>
      </c>
      <c r="C645" s="3" t="s">
        <v>1369</v>
      </c>
      <c r="D645" s="3" t="s">
        <v>162</v>
      </c>
      <c r="E645" s="10">
        <v>827</v>
      </c>
      <c r="F645" s="11" t="s">
        <v>1098</v>
      </c>
      <c r="G645" s="12" t="s">
        <v>1099</v>
      </c>
      <c r="H645" s="13">
        <v>57333</v>
      </c>
      <c r="I645" s="12">
        <v>0.111999999999999</v>
      </c>
      <c r="J645" s="12">
        <v>9.3939393939393906E-2</v>
      </c>
      <c r="K645" s="12">
        <v>1.51515151515151E-2</v>
      </c>
      <c r="L645" s="12">
        <v>5.1999999999999998E-2</v>
      </c>
      <c r="M645" s="12">
        <v>0.318</v>
      </c>
      <c r="N645" s="12">
        <v>0</v>
      </c>
      <c r="O645" s="12">
        <v>0.29690346083788699</v>
      </c>
      <c r="P645" s="12">
        <v>9.5238095238095205E-2</v>
      </c>
      <c r="Q645" s="12">
        <v>0.37878787878787801</v>
      </c>
      <c r="R645" s="14">
        <v>0.26821192052980097</v>
      </c>
      <c r="S645" s="14">
        <v>0.59872611464968095</v>
      </c>
      <c r="T645" s="14">
        <v>0.50849256900212303</v>
      </c>
      <c r="U645" s="14">
        <v>0.22399150743099699</v>
      </c>
      <c r="V645" s="14">
        <v>0.80212765957446797</v>
      </c>
      <c r="W645" s="14">
        <v>0.34819532908704798</v>
      </c>
      <c r="X645" s="14"/>
      <c r="Y645" s="14">
        <v>0.100849256900212</v>
      </c>
      <c r="Z645" s="14">
        <v>0.49044585987261102</v>
      </c>
      <c r="AA645" s="14">
        <v>0.98513800424628395</v>
      </c>
      <c r="AB645" s="5">
        <v>2</v>
      </c>
      <c r="AC645" s="5">
        <v>1</v>
      </c>
      <c r="AD645" s="5">
        <v>1</v>
      </c>
      <c r="AE645" s="5">
        <v>0</v>
      </c>
      <c r="AF645" s="5">
        <v>2</v>
      </c>
      <c r="AG645" s="5">
        <v>1</v>
      </c>
      <c r="AH645" s="5">
        <v>1</v>
      </c>
      <c r="AI645" s="5">
        <v>0</v>
      </c>
      <c r="AJ645" s="5">
        <v>1</v>
      </c>
      <c r="AK645" s="5">
        <v>2</v>
      </c>
      <c r="AL645" s="5">
        <v>11</v>
      </c>
    </row>
    <row r="646" spans="1:38" x14ac:dyDescent="0.3">
      <c r="A646" s="3">
        <v>1930630</v>
      </c>
      <c r="B646" s="3" t="s">
        <v>1808</v>
      </c>
      <c r="C646" s="3" t="s">
        <v>1809</v>
      </c>
      <c r="D646" s="3" t="s">
        <v>360</v>
      </c>
      <c r="E646" s="10">
        <v>1211</v>
      </c>
      <c r="F646" s="11" t="s">
        <v>1098</v>
      </c>
      <c r="G646" s="12" t="s">
        <v>1099</v>
      </c>
      <c r="H646" s="13">
        <v>122656</v>
      </c>
      <c r="I646" s="12">
        <v>3.4000000000000002E-2</v>
      </c>
      <c r="J646" s="12">
        <v>3.6036036036036002E-3</v>
      </c>
      <c r="K646" s="12">
        <v>1.62162162162162E-2</v>
      </c>
      <c r="L646" s="12">
        <v>4.0999999999999898E-2</v>
      </c>
      <c r="M646" s="12">
        <v>0.249</v>
      </c>
      <c r="N646" s="12">
        <v>0.119223659889094</v>
      </c>
      <c r="O646" s="12">
        <v>0.20125786163522</v>
      </c>
      <c r="P646" s="12">
        <v>0</v>
      </c>
      <c r="Q646" s="12">
        <v>7.9279279279279205E-2</v>
      </c>
      <c r="R646" s="14">
        <v>0.98896247240618096</v>
      </c>
      <c r="S646" s="14">
        <v>0.11889596602972299</v>
      </c>
      <c r="T646" s="14">
        <v>6.0509554140127299E-2</v>
      </c>
      <c r="U646" s="14">
        <v>0.232484076433121</v>
      </c>
      <c r="V646" s="14">
        <v>0.71276595744680804</v>
      </c>
      <c r="W646" s="14">
        <v>0.109341825902335</v>
      </c>
      <c r="X646" s="14"/>
      <c r="Y646" s="14">
        <v>2.65392781316348E-2</v>
      </c>
      <c r="Z646" s="14">
        <v>0</v>
      </c>
      <c r="AA646" s="14">
        <v>9.0233545647558297E-2</v>
      </c>
      <c r="AB646" s="5">
        <v>0</v>
      </c>
      <c r="AC646" s="5">
        <v>0</v>
      </c>
      <c r="AD646" s="5">
        <v>0</v>
      </c>
      <c r="AE646" s="5">
        <v>0</v>
      </c>
      <c r="AF646" s="5">
        <v>2</v>
      </c>
      <c r="AG646" s="5">
        <v>0</v>
      </c>
      <c r="AH646" s="5">
        <v>0</v>
      </c>
      <c r="AI646" s="5">
        <v>0</v>
      </c>
      <c r="AJ646" s="5">
        <v>0</v>
      </c>
      <c r="AK646" s="5">
        <v>0</v>
      </c>
      <c r="AL646" s="5">
        <v>2</v>
      </c>
    </row>
    <row r="647" spans="1:38" x14ac:dyDescent="0.3">
      <c r="A647" s="3">
        <v>1937920</v>
      </c>
      <c r="B647" s="3" t="s">
        <v>1966</v>
      </c>
      <c r="C647" s="3" t="s">
        <v>1967</v>
      </c>
      <c r="D647" s="3" t="s">
        <v>439</v>
      </c>
      <c r="E647" s="10">
        <v>4244</v>
      </c>
      <c r="F647" s="11" t="s">
        <v>1098</v>
      </c>
      <c r="G647" s="12" t="s">
        <v>1099</v>
      </c>
      <c r="H647" s="13">
        <v>112094</v>
      </c>
      <c r="I647" s="12">
        <v>4.4999999999999998E-2</v>
      </c>
      <c r="J647" s="12">
        <v>5.6319580877537599E-2</v>
      </c>
      <c r="K647" s="12">
        <v>2.2920759659463E-2</v>
      </c>
      <c r="L647" s="12">
        <v>1.2999999999999999E-2</v>
      </c>
      <c r="M647" s="12">
        <v>0.29199999999999998</v>
      </c>
      <c r="N647" s="12">
        <v>0.27946940006029503</v>
      </c>
      <c r="O647" s="12">
        <v>0.24953789279112701</v>
      </c>
      <c r="P647" s="12">
        <v>2.9860228716645398E-2</v>
      </c>
      <c r="Q647" s="12">
        <v>0.19973804846103399</v>
      </c>
      <c r="R647" s="14">
        <v>0.96909492273730602</v>
      </c>
      <c r="S647" s="14">
        <v>0.18152866242038199</v>
      </c>
      <c r="T647" s="14">
        <v>0.28131634819532902</v>
      </c>
      <c r="U647" s="14">
        <v>0.32484076433121001</v>
      </c>
      <c r="V647" s="14">
        <v>0.34893617021276502</v>
      </c>
      <c r="W647" s="14">
        <v>0.24628450106157099</v>
      </c>
      <c r="X647" s="14"/>
      <c r="Y647" s="14">
        <v>5.8386411889596597E-2</v>
      </c>
      <c r="Z647" s="14">
        <v>0.16560509554140099</v>
      </c>
      <c r="AA647" s="14">
        <v>0.58492569002123096</v>
      </c>
      <c r="AB647" s="5">
        <v>0</v>
      </c>
      <c r="AC647" s="5">
        <v>0</v>
      </c>
      <c r="AD647" s="5">
        <v>0</v>
      </c>
      <c r="AE647" s="5">
        <v>0</v>
      </c>
      <c r="AF647" s="5">
        <v>1</v>
      </c>
      <c r="AG647" s="5">
        <v>0</v>
      </c>
      <c r="AH647" s="5">
        <v>0</v>
      </c>
      <c r="AI647" s="5">
        <v>0</v>
      </c>
      <c r="AJ647" s="5">
        <v>0</v>
      </c>
      <c r="AK647" s="5">
        <v>1</v>
      </c>
      <c r="AL647" s="5">
        <v>2</v>
      </c>
    </row>
    <row r="648" spans="1:38" x14ac:dyDescent="0.3">
      <c r="A648" s="3">
        <v>1947775</v>
      </c>
      <c r="B648" s="3" t="s">
        <v>2256</v>
      </c>
      <c r="C648" s="3" t="s">
        <v>2257</v>
      </c>
      <c r="D648" s="3" t="s">
        <v>583</v>
      </c>
      <c r="E648" s="10">
        <v>353</v>
      </c>
      <c r="F648" s="11" t="s">
        <v>1098</v>
      </c>
      <c r="G648" s="12" t="s">
        <v>1099</v>
      </c>
      <c r="H648" s="13">
        <v>65000</v>
      </c>
      <c r="I648" s="12">
        <v>8.5999999999999993E-2</v>
      </c>
      <c r="J648" s="12">
        <v>0.26874999999999999</v>
      </c>
      <c r="K648" s="12">
        <v>1.8749999999999999E-2</v>
      </c>
      <c r="L648" s="12">
        <v>0.114</v>
      </c>
      <c r="M648" s="12">
        <v>0.223</v>
      </c>
      <c r="N648" s="12">
        <v>6.0060060060059997E-2</v>
      </c>
      <c r="O648" s="12">
        <v>0.39506172839506098</v>
      </c>
      <c r="P648" s="12">
        <v>0.11111111111111099</v>
      </c>
      <c r="Q648" s="12">
        <v>0.33750000000000002</v>
      </c>
      <c r="R648" s="14">
        <v>0.45916114790286899</v>
      </c>
      <c r="S648" s="14">
        <v>0.44161358811040302</v>
      </c>
      <c r="T648" s="14">
        <v>0.97239915074309902</v>
      </c>
      <c r="U648" s="14">
        <v>0.26433121019108202</v>
      </c>
      <c r="V648" s="14">
        <v>0.95425531914893602</v>
      </c>
      <c r="W648" s="14">
        <v>6.4755838641188904E-2</v>
      </c>
      <c r="X648" s="14"/>
      <c r="Y648" s="14">
        <v>0.289808917197452</v>
      </c>
      <c r="Z648" s="14">
        <v>0.57855626326963905</v>
      </c>
      <c r="AA648" s="14">
        <v>0.96178343949044498</v>
      </c>
      <c r="AB648" s="5">
        <v>1</v>
      </c>
      <c r="AC648" s="5">
        <v>1</v>
      </c>
      <c r="AD648" s="5">
        <v>2</v>
      </c>
      <c r="AE648" s="5">
        <v>0</v>
      </c>
      <c r="AF648" s="5">
        <v>2</v>
      </c>
      <c r="AG648" s="5">
        <v>0</v>
      </c>
      <c r="AH648" s="5">
        <v>0</v>
      </c>
      <c r="AI648" s="5">
        <v>0</v>
      </c>
      <c r="AJ648" s="5">
        <v>1</v>
      </c>
      <c r="AK648" s="5">
        <v>2</v>
      </c>
      <c r="AL648" s="5">
        <v>9</v>
      </c>
    </row>
    <row r="649" spans="1:38" x14ac:dyDescent="0.3">
      <c r="A649" s="3">
        <v>1973515</v>
      </c>
      <c r="B649" s="3" t="s">
        <v>2740</v>
      </c>
      <c r="C649" s="3" t="s">
        <v>2741</v>
      </c>
      <c r="D649" s="3" t="s">
        <v>824</v>
      </c>
      <c r="E649" s="10">
        <v>1543</v>
      </c>
      <c r="F649" s="11" t="s">
        <v>1098</v>
      </c>
      <c r="G649" s="12" t="s">
        <v>1099</v>
      </c>
      <c r="H649" s="13">
        <v>97500</v>
      </c>
      <c r="I649" s="12">
        <v>3.7999999999999999E-2</v>
      </c>
      <c r="J649" s="12">
        <v>4.1071428571428502E-2</v>
      </c>
      <c r="K649" s="12">
        <v>1.7857142857142801E-2</v>
      </c>
      <c r="L649" s="12">
        <v>1.0999999999999999E-2</v>
      </c>
      <c r="M649" s="12">
        <v>0.27200000000000002</v>
      </c>
      <c r="N649" s="12">
        <v>3.6265950302216202E-2</v>
      </c>
      <c r="O649" s="12">
        <v>0.21107628004179699</v>
      </c>
      <c r="P649" s="12">
        <v>3.4482758620689599E-2</v>
      </c>
      <c r="Q649" s="12">
        <v>0.17142857142857101</v>
      </c>
      <c r="R649" s="14">
        <v>0.91611479028697496</v>
      </c>
      <c r="S649" s="14">
        <v>0.14118895966029699</v>
      </c>
      <c r="T649" s="14">
        <v>0.19532908704883201</v>
      </c>
      <c r="U649" s="14">
        <v>0.25477707006369399</v>
      </c>
      <c r="V649" s="14">
        <v>0.314893617021276</v>
      </c>
      <c r="W649" s="14">
        <v>0.17409766454352399</v>
      </c>
      <c r="X649" s="14"/>
      <c r="Y649" s="14">
        <v>3.18471337579617E-2</v>
      </c>
      <c r="Z649" s="14">
        <v>0.18365180467091199</v>
      </c>
      <c r="AA649" s="14">
        <v>0.451167728237791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1</v>
      </c>
      <c r="AL649" s="5">
        <v>1</v>
      </c>
    </row>
    <row r="650" spans="1:38" x14ac:dyDescent="0.3">
      <c r="A650" s="3">
        <v>1934500</v>
      </c>
      <c r="B650" s="3" t="s">
        <v>1898</v>
      </c>
      <c r="C650" s="3" t="s">
        <v>1899</v>
      </c>
      <c r="D650" s="3" t="s">
        <v>405</v>
      </c>
      <c r="E650" s="10">
        <v>4893</v>
      </c>
      <c r="F650" s="11" t="s">
        <v>809</v>
      </c>
      <c r="G650" s="12" t="s">
        <v>1583</v>
      </c>
      <c r="H650" s="13">
        <v>57488</v>
      </c>
      <c r="I650" s="12">
        <v>9.0999999999999998E-2</v>
      </c>
      <c r="J650" s="12">
        <v>0.110560237977193</v>
      </c>
      <c r="K650" s="12">
        <v>1.6360932077342499E-2</v>
      </c>
      <c r="L650" s="12">
        <v>4.8000000000000001E-2</v>
      </c>
      <c r="M650" s="12">
        <v>0.432</v>
      </c>
      <c r="N650" s="12">
        <v>-4.1715628672150402E-2</v>
      </c>
      <c r="O650" s="12">
        <v>0.41340113670355899</v>
      </c>
      <c r="P650" s="12">
        <v>9.5109914759981998E-2</v>
      </c>
      <c r="Q650" s="12">
        <v>0.25235498264749601</v>
      </c>
      <c r="R650" s="14">
        <v>0.27262693156732798</v>
      </c>
      <c r="S650" s="14">
        <v>0.47770700636942598</v>
      </c>
      <c r="T650" s="14">
        <v>0.595541401273885</v>
      </c>
      <c r="U650" s="14">
        <v>0.234607218683651</v>
      </c>
      <c r="V650" s="14">
        <v>0.76489361702127601</v>
      </c>
      <c r="W650" s="14">
        <v>0.80254777070063699</v>
      </c>
      <c r="X650" s="14"/>
      <c r="Y650" s="14">
        <v>0.34713375796178297</v>
      </c>
      <c r="Z650" s="14">
        <v>0.48832271762208002</v>
      </c>
      <c r="AA650" s="14">
        <v>0.80891719745222901</v>
      </c>
      <c r="AB650" s="5">
        <v>2</v>
      </c>
      <c r="AC650" s="5">
        <v>1</v>
      </c>
      <c r="AD650" s="5">
        <v>1</v>
      </c>
      <c r="AE650" s="5">
        <v>0</v>
      </c>
      <c r="AF650" s="5">
        <v>2</v>
      </c>
      <c r="AG650" s="5">
        <v>2</v>
      </c>
      <c r="AH650" s="5">
        <v>1</v>
      </c>
      <c r="AI650" s="5">
        <v>1</v>
      </c>
      <c r="AJ650" s="5">
        <v>1</v>
      </c>
      <c r="AK650" s="5">
        <v>2</v>
      </c>
      <c r="AL650" s="5">
        <v>13</v>
      </c>
    </row>
    <row r="651" spans="1:38" x14ac:dyDescent="0.3">
      <c r="A651" s="3">
        <v>1977430</v>
      </c>
      <c r="B651" s="3" t="s">
        <v>2838</v>
      </c>
      <c r="C651" s="3" t="s">
        <v>2839</v>
      </c>
      <c r="D651" s="3" t="s">
        <v>873</v>
      </c>
      <c r="E651" s="10">
        <v>78</v>
      </c>
      <c r="F651" s="11" t="s">
        <v>809</v>
      </c>
      <c r="G651" s="12" t="s">
        <v>1583</v>
      </c>
      <c r="H651" s="13">
        <v>62885</v>
      </c>
      <c r="I651" s="12">
        <v>0</v>
      </c>
      <c r="J651" s="12">
        <v>0</v>
      </c>
      <c r="K651" s="12">
        <v>4.54545454545454E-2</v>
      </c>
      <c r="L651" s="12">
        <v>0</v>
      </c>
      <c r="M651" s="12">
        <v>0.30399999999999999</v>
      </c>
      <c r="N651" s="12">
        <v>0.14705882352941099</v>
      </c>
      <c r="O651" s="12">
        <v>0.74626865671641796</v>
      </c>
      <c r="P651" s="12">
        <v>0.15384615384615299</v>
      </c>
      <c r="Q651" s="12">
        <v>6.8181818181818094E-2</v>
      </c>
      <c r="R651" s="14">
        <v>0.41169977924944801</v>
      </c>
      <c r="S651" s="14">
        <v>0</v>
      </c>
      <c r="T651" s="14">
        <v>0</v>
      </c>
      <c r="U651" s="14">
        <v>0.59872611464968095</v>
      </c>
      <c r="V651" s="14">
        <v>0</v>
      </c>
      <c r="W651" s="14">
        <v>0.289808917197452</v>
      </c>
      <c r="X651" s="14"/>
      <c r="Y651" s="14">
        <v>0.98195329087048799</v>
      </c>
      <c r="Z651" s="14">
        <v>0.73991507430997805</v>
      </c>
      <c r="AA651" s="14">
        <v>6.5817409766454296E-2</v>
      </c>
      <c r="AB651" s="5">
        <v>1</v>
      </c>
      <c r="AC651" s="5">
        <v>0</v>
      </c>
      <c r="AD651" s="5">
        <v>0</v>
      </c>
      <c r="AE651" s="5">
        <v>1</v>
      </c>
      <c r="AF651" s="5">
        <v>0</v>
      </c>
      <c r="AG651" s="5">
        <v>0</v>
      </c>
      <c r="AH651" s="5">
        <v>0</v>
      </c>
      <c r="AI651" s="5">
        <v>2</v>
      </c>
      <c r="AJ651" s="5">
        <v>2</v>
      </c>
      <c r="AK651" s="5">
        <v>0</v>
      </c>
      <c r="AL651" s="5">
        <v>6</v>
      </c>
    </row>
    <row r="652" spans="1:38" x14ac:dyDescent="0.3">
      <c r="A652" s="3">
        <v>1929910</v>
      </c>
      <c r="B652" s="3" t="s">
        <v>1794</v>
      </c>
      <c r="C652" s="3" t="s">
        <v>1795</v>
      </c>
      <c r="D652" s="3" t="s">
        <v>353</v>
      </c>
      <c r="E652" s="10">
        <v>763</v>
      </c>
      <c r="F652" s="11" t="s">
        <v>196</v>
      </c>
      <c r="G652" s="12" t="s">
        <v>1451</v>
      </c>
      <c r="H652" s="13">
        <v>75357</v>
      </c>
      <c r="I652" s="12">
        <v>0.123</v>
      </c>
      <c r="J652" s="12">
        <v>0.12711864406779599</v>
      </c>
      <c r="K652" s="12">
        <v>2.2598870056497099E-2</v>
      </c>
      <c r="L652" s="12">
        <v>1.6E-2</v>
      </c>
      <c r="M652" s="12">
        <v>0.373</v>
      </c>
      <c r="N652" s="12">
        <v>2.4161073825503299E-2</v>
      </c>
      <c r="O652" s="12">
        <v>0.54320987654320896</v>
      </c>
      <c r="P652" s="12">
        <v>4.5822102425875998E-2</v>
      </c>
      <c r="Q652" s="12">
        <v>0.24011299435028199</v>
      </c>
      <c r="R652" s="14">
        <v>0.69867549668874096</v>
      </c>
      <c r="S652" s="14">
        <v>0.645435244161358</v>
      </c>
      <c r="T652" s="14">
        <v>0.67940552016985101</v>
      </c>
      <c r="U652" s="14">
        <v>0.31740976645435198</v>
      </c>
      <c r="V652" s="14">
        <v>0.39361702127659498</v>
      </c>
      <c r="W652" s="14">
        <v>0.60721868365180398</v>
      </c>
      <c r="X652" s="14"/>
      <c r="Y652" s="14">
        <v>0.759023354564755</v>
      </c>
      <c r="Z652" s="14">
        <v>0.23991507430997799</v>
      </c>
      <c r="AA652" s="14">
        <v>0.774946921443736</v>
      </c>
      <c r="AB652" s="5">
        <v>0</v>
      </c>
      <c r="AC652" s="5">
        <v>1</v>
      </c>
      <c r="AD652" s="5">
        <v>2</v>
      </c>
      <c r="AE652" s="5">
        <v>0</v>
      </c>
      <c r="AF652" s="5">
        <v>1</v>
      </c>
      <c r="AG652" s="5">
        <v>1</v>
      </c>
      <c r="AH652" s="5">
        <v>0</v>
      </c>
      <c r="AI652" s="5">
        <v>2</v>
      </c>
      <c r="AJ652" s="5">
        <v>0</v>
      </c>
      <c r="AK652" s="5">
        <v>2</v>
      </c>
      <c r="AL652" s="5">
        <v>9</v>
      </c>
    </row>
    <row r="653" spans="1:38" x14ac:dyDescent="0.3">
      <c r="A653" s="3">
        <v>1933465</v>
      </c>
      <c r="B653" s="3" t="s">
        <v>1878</v>
      </c>
      <c r="C653" s="3" t="s">
        <v>1879</v>
      </c>
      <c r="D653" s="3" t="s">
        <v>395</v>
      </c>
      <c r="E653" s="10">
        <v>1817</v>
      </c>
      <c r="F653" s="11" t="s">
        <v>196</v>
      </c>
      <c r="G653" s="12" t="s">
        <v>1451</v>
      </c>
      <c r="H653" s="13">
        <v>57599</v>
      </c>
      <c r="I653" s="12">
        <v>0.247</v>
      </c>
      <c r="J653" s="12">
        <v>0.13578826237054001</v>
      </c>
      <c r="K653" s="12">
        <v>9.0909090909090898E-2</v>
      </c>
      <c r="L653" s="12">
        <v>4.5999999999999999E-2</v>
      </c>
      <c r="M653" s="12">
        <v>0.47099999999999997</v>
      </c>
      <c r="N653" s="12">
        <v>-5.3152683689421498E-2</v>
      </c>
      <c r="O653" s="12">
        <v>0.55869565217391304</v>
      </c>
      <c r="P653" s="12">
        <v>0.103965702036441</v>
      </c>
      <c r="Q653" s="12">
        <v>0.27502876869965398</v>
      </c>
      <c r="R653" s="14">
        <v>0.27704194260485598</v>
      </c>
      <c r="S653" s="14">
        <v>0.94055201698513802</v>
      </c>
      <c r="T653" s="14">
        <v>0.72823779193205895</v>
      </c>
      <c r="U653" s="14">
        <v>0.87898089171974503</v>
      </c>
      <c r="V653" s="14">
        <v>0.75106382978723396</v>
      </c>
      <c r="W653" s="14">
        <v>0.88322717622080604</v>
      </c>
      <c r="X653" s="14"/>
      <c r="Y653" s="14">
        <v>0.79723991507431002</v>
      </c>
      <c r="Z653" s="14">
        <v>0.54033970276008403</v>
      </c>
      <c r="AA653" s="14">
        <v>0.86093418259023302</v>
      </c>
      <c r="AB653" s="5">
        <v>2</v>
      </c>
      <c r="AC653" s="5">
        <v>2</v>
      </c>
      <c r="AD653" s="5">
        <v>2</v>
      </c>
      <c r="AE653" s="5">
        <v>2</v>
      </c>
      <c r="AF653" s="5">
        <v>2</v>
      </c>
      <c r="AG653" s="5">
        <v>2</v>
      </c>
      <c r="AH653" s="5">
        <v>1</v>
      </c>
      <c r="AI653" s="5">
        <v>2</v>
      </c>
      <c r="AJ653" s="5">
        <v>1</v>
      </c>
      <c r="AK653" s="5">
        <v>2</v>
      </c>
      <c r="AL653" s="5">
        <v>18</v>
      </c>
    </row>
    <row r="654" spans="1:38" x14ac:dyDescent="0.3">
      <c r="A654" s="3">
        <v>1982470</v>
      </c>
      <c r="B654" s="3" t="s">
        <v>2946</v>
      </c>
      <c r="C654" s="3" t="s">
        <v>2947</v>
      </c>
      <c r="D654" s="3" t="s">
        <v>927</v>
      </c>
      <c r="E654" s="10">
        <v>109</v>
      </c>
      <c r="F654" s="11" t="s">
        <v>1904</v>
      </c>
      <c r="G654" s="12" t="s">
        <v>1905</v>
      </c>
      <c r="H654" s="13">
        <v>44750</v>
      </c>
      <c r="I654" s="12">
        <v>6.6000000000000003E-2</v>
      </c>
      <c r="J654" s="12">
        <v>0</v>
      </c>
      <c r="K654" s="12">
        <v>0.19607843137254899</v>
      </c>
      <c r="L654" s="12">
        <v>0</v>
      </c>
      <c r="M654" s="12">
        <v>0.48</v>
      </c>
      <c r="N654" s="12">
        <v>-0.243055555555555</v>
      </c>
      <c r="O654" s="12">
        <v>0.52631578947368396</v>
      </c>
      <c r="P654" s="12">
        <v>0.11111111111111099</v>
      </c>
      <c r="Q654" s="12">
        <v>0.31372549019607798</v>
      </c>
      <c r="R654" s="14">
        <v>5.5187637969094899E-2</v>
      </c>
      <c r="S654" s="14">
        <v>0.31634819532908698</v>
      </c>
      <c r="T654" s="14">
        <v>0</v>
      </c>
      <c r="U654" s="14">
        <v>0.98619957537154901</v>
      </c>
      <c r="V654" s="14">
        <v>0</v>
      </c>
      <c r="W654" s="14">
        <v>0.89278131634819502</v>
      </c>
      <c r="X654" s="14"/>
      <c r="Y654" s="14">
        <v>0.71231422505307795</v>
      </c>
      <c r="Z654" s="14">
        <v>0.57855626326963905</v>
      </c>
      <c r="AA654" s="14">
        <v>0.93949044585987196</v>
      </c>
      <c r="AB654" s="5">
        <v>2</v>
      </c>
      <c r="AC654" s="5">
        <v>0</v>
      </c>
      <c r="AD654" s="5">
        <v>0</v>
      </c>
      <c r="AE654" s="5">
        <v>2</v>
      </c>
      <c r="AF654" s="5">
        <v>0</v>
      </c>
      <c r="AG654" s="5">
        <v>2</v>
      </c>
      <c r="AH654" s="5">
        <v>2</v>
      </c>
      <c r="AI654" s="5">
        <v>2</v>
      </c>
      <c r="AJ654" s="5">
        <v>1</v>
      </c>
      <c r="AK654" s="5">
        <v>2</v>
      </c>
      <c r="AL654" s="5">
        <v>13</v>
      </c>
    </row>
    <row r="655" spans="1:38" x14ac:dyDescent="0.3">
      <c r="A655" s="3">
        <v>1926850</v>
      </c>
      <c r="B655" s="3" t="s">
        <v>1732</v>
      </c>
      <c r="C655" s="3" t="s">
        <v>1733</v>
      </c>
      <c r="D655" s="3" t="s">
        <v>325</v>
      </c>
      <c r="E655" s="10">
        <v>271</v>
      </c>
      <c r="F655" s="11" t="s">
        <v>196</v>
      </c>
      <c r="G655" s="12" t="s">
        <v>1451</v>
      </c>
      <c r="H655" s="13">
        <v>51667</v>
      </c>
      <c r="I655" s="12">
        <v>0.128</v>
      </c>
      <c r="J655" s="12">
        <v>0.232876712328767</v>
      </c>
      <c r="K655" s="12">
        <v>4.7945205479451997E-2</v>
      </c>
      <c r="L655" s="12">
        <v>1.6E-2</v>
      </c>
      <c r="M655" s="12">
        <v>0.25900000000000001</v>
      </c>
      <c r="N655" s="12">
        <v>-0.102649006622516</v>
      </c>
      <c r="O655" s="12">
        <v>0.54929577464788704</v>
      </c>
      <c r="P655" s="12">
        <v>0.11949685534591099</v>
      </c>
      <c r="Q655" s="12">
        <v>0.184931506849315</v>
      </c>
      <c r="R655" s="14">
        <v>0.15011037527593801</v>
      </c>
      <c r="S655" s="14">
        <v>0.67834394904458595</v>
      </c>
      <c r="T655" s="14">
        <v>0.94161358811040297</v>
      </c>
      <c r="U655" s="14">
        <v>0.629511677282377</v>
      </c>
      <c r="V655" s="14">
        <v>0.39361702127659498</v>
      </c>
      <c r="W655" s="14">
        <v>0.129511677282377</v>
      </c>
      <c r="X655" s="14"/>
      <c r="Y655" s="14">
        <v>0.77813163481953296</v>
      </c>
      <c r="Z655" s="14">
        <v>0.611464968152866</v>
      </c>
      <c r="AA655" s="14">
        <v>0.51698513800424595</v>
      </c>
      <c r="AB655" s="5">
        <v>2</v>
      </c>
      <c r="AC655" s="5">
        <v>2</v>
      </c>
      <c r="AD655" s="5">
        <v>2</v>
      </c>
      <c r="AE655" s="5">
        <v>1</v>
      </c>
      <c r="AF655" s="5">
        <v>1</v>
      </c>
      <c r="AG655" s="5">
        <v>0</v>
      </c>
      <c r="AH655" s="5">
        <v>2</v>
      </c>
      <c r="AI655" s="5">
        <v>2</v>
      </c>
      <c r="AJ655" s="5">
        <v>1</v>
      </c>
      <c r="AK655" s="5">
        <v>1</v>
      </c>
      <c r="AL655" s="5">
        <v>14</v>
      </c>
    </row>
    <row r="656" spans="1:38" x14ac:dyDescent="0.3">
      <c r="A656" s="3">
        <v>1929685</v>
      </c>
      <c r="B656" s="3" t="s">
        <v>1790</v>
      </c>
      <c r="C656" s="3" t="s">
        <v>1791</v>
      </c>
      <c r="D656" s="3" t="s">
        <v>351</v>
      </c>
      <c r="E656" s="10">
        <v>76</v>
      </c>
      <c r="F656" s="11" t="s">
        <v>196</v>
      </c>
      <c r="G656" s="12" t="s">
        <v>1451</v>
      </c>
      <c r="H656" s="13">
        <v>49821</v>
      </c>
      <c r="I656" s="12">
        <v>0.32400000000000001</v>
      </c>
      <c r="J656" s="12">
        <v>0.31914893617021201</v>
      </c>
      <c r="K656" s="12">
        <v>4.2553191489361701E-2</v>
      </c>
      <c r="L656" s="12">
        <v>0</v>
      </c>
      <c r="M656" s="12">
        <v>0.64599999999999902</v>
      </c>
      <c r="N656" s="12">
        <v>-0.13636363636363599</v>
      </c>
      <c r="O656" s="12">
        <v>0.70769230769230695</v>
      </c>
      <c r="P656" s="12">
        <v>0</v>
      </c>
      <c r="Q656" s="12">
        <v>6.3829787234042507E-2</v>
      </c>
      <c r="R656" s="14">
        <v>0.114790286975717</v>
      </c>
      <c r="S656" s="14">
        <v>0.97876857749469204</v>
      </c>
      <c r="T656" s="14">
        <v>0.984076433121019</v>
      </c>
      <c r="U656" s="14">
        <v>0.56900212314224996</v>
      </c>
      <c r="V656" s="14">
        <v>0</v>
      </c>
      <c r="W656" s="14">
        <v>0.98513800424628395</v>
      </c>
      <c r="X656" s="14"/>
      <c r="Y656" s="14">
        <v>0.97133757961783396</v>
      </c>
      <c r="Z656" s="14">
        <v>0</v>
      </c>
      <c r="AA656" s="14">
        <v>5.9447983014861899E-2</v>
      </c>
      <c r="AB656" s="5">
        <v>2</v>
      </c>
      <c r="AC656" s="5">
        <v>2</v>
      </c>
      <c r="AD656" s="5">
        <v>2</v>
      </c>
      <c r="AE656" s="5">
        <v>1</v>
      </c>
      <c r="AF656" s="5">
        <v>0</v>
      </c>
      <c r="AG656" s="5">
        <v>2</v>
      </c>
      <c r="AH656" s="5">
        <v>2</v>
      </c>
      <c r="AI656" s="5">
        <v>2</v>
      </c>
      <c r="AJ656" s="5">
        <v>0</v>
      </c>
      <c r="AK656" s="5">
        <v>0</v>
      </c>
      <c r="AL656" s="5">
        <v>13</v>
      </c>
    </row>
    <row r="657" spans="1:38" x14ac:dyDescent="0.3">
      <c r="A657" s="3">
        <v>1972435</v>
      </c>
      <c r="B657" s="3" t="s">
        <v>2716</v>
      </c>
      <c r="C657" s="3" t="s">
        <v>2717</v>
      </c>
      <c r="D657" s="3" t="s">
        <v>812</v>
      </c>
      <c r="E657" s="10">
        <v>1268</v>
      </c>
      <c r="F657" s="11" t="s">
        <v>1078</v>
      </c>
      <c r="G657" s="12" t="s">
        <v>1079</v>
      </c>
      <c r="H657" s="13">
        <v>78657</v>
      </c>
      <c r="I657" s="12">
        <v>0.05</v>
      </c>
      <c r="J657" s="12">
        <v>0.106489184692179</v>
      </c>
      <c r="K657" s="12">
        <v>3.6605657237936698E-2</v>
      </c>
      <c r="L657" s="12">
        <v>2.8999999999999901E-2</v>
      </c>
      <c r="M657" s="12">
        <v>0.315</v>
      </c>
      <c r="N657" s="12">
        <v>-2.1604938271604899E-2</v>
      </c>
      <c r="O657" s="12">
        <v>0.46235521235521199</v>
      </c>
      <c r="P657" s="12">
        <v>0.117734724292101</v>
      </c>
      <c r="Q657" s="12">
        <v>0.20299500831946701</v>
      </c>
      <c r="R657" s="14">
        <v>0.75165562913907202</v>
      </c>
      <c r="S657" s="14">
        <v>0.21443736730360899</v>
      </c>
      <c r="T657" s="14">
        <v>0.57218683651804603</v>
      </c>
      <c r="U657" s="14">
        <v>0.49044585987261102</v>
      </c>
      <c r="V657" s="14">
        <v>0.58191489361702098</v>
      </c>
      <c r="W657" s="14">
        <v>0.33227176220806698</v>
      </c>
      <c r="X657" s="14"/>
      <c r="Y657" s="14">
        <v>0.51592356687898</v>
      </c>
      <c r="Z657" s="14">
        <v>0.60297239915074297</v>
      </c>
      <c r="AA657" s="14">
        <v>0.60403397027600803</v>
      </c>
      <c r="AB657" s="5">
        <v>0</v>
      </c>
      <c r="AC657" s="5">
        <v>0</v>
      </c>
      <c r="AD657" s="5">
        <v>1</v>
      </c>
      <c r="AE657" s="5">
        <v>1</v>
      </c>
      <c r="AF657" s="5">
        <v>1</v>
      </c>
      <c r="AG657" s="5">
        <v>1</v>
      </c>
      <c r="AH657" s="5">
        <v>1</v>
      </c>
      <c r="AI657" s="5">
        <v>1</v>
      </c>
      <c r="AJ657" s="5">
        <v>1</v>
      </c>
      <c r="AK657" s="5">
        <v>1</v>
      </c>
      <c r="AL657" s="5">
        <v>8</v>
      </c>
    </row>
    <row r="658" spans="1:38" x14ac:dyDescent="0.3">
      <c r="A658" s="3">
        <v>1914025</v>
      </c>
      <c r="B658" s="3" t="s">
        <v>1452</v>
      </c>
      <c r="C658" s="3" t="s">
        <v>1453</v>
      </c>
      <c r="D658" s="3" t="s">
        <v>197</v>
      </c>
      <c r="E658" s="10">
        <v>7687</v>
      </c>
      <c r="F658" s="11" t="s">
        <v>1454</v>
      </c>
      <c r="G658" s="12" t="s">
        <v>1455</v>
      </c>
      <c r="H658" s="13">
        <v>79415</v>
      </c>
      <c r="I658" s="12">
        <v>8.3000000000000004E-2</v>
      </c>
      <c r="J658" s="12">
        <v>8.3546462063086094E-2</v>
      </c>
      <c r="K658" s="12">
        <v>3.8078999715828302E-2</v>
      </c>
      <c r="L658" s="12">
        <v>2.4E-2</v>
      </c>
      <c r="M658" s="12">
        <v>0.38400000000000001</v>
      </c>
      <c r="N658" s="12">
        <v>-1.15725858300115E-2</v>
      </c>
      <c r="O658" s="12">
        <v>0.33733699382292298</v>
      </c>
      <c r="P658" s="12">
        <v>0.40067114093959699</v>
      </c>
      <c r="Q658" s="12">
        <v>0.188405797101449</v>
      </c>
      <c r="R658" s="14">
        <v>0.766004415011037</v>
      </c>
      <c r="S658" s="14">
        <v>0.42781316348195297</v>
      </c>
      <c r="T658" s="14">
        <v>0.45859872611464902</v>
      </c>
      <c r="U658" s="14">
        <v>0.51698513800424595</v>
      </c>
      <c r="V658" s="14">
        <v>0.50957446808510598</v>
      </c>
      <c r="W658" s="14">
        <v>0.65074309978768496</v>
      </c>
      <c r="X658" s="14"/>
      <c r="Y658" s="14">
        <v>0.15711252653927801</v>
      </c>
      <c r="Z658" s="14">
        <v>0.97452229299363002</v>
      </c>
      <c r="AA658" s="14">
        <v>0.53609341825902301</v>
      </c>
      <c r="AB658" s="5">
        <v>0</v>
      </c>
      <c r="AC658" s="5">
        <v>1</v>
      </c>
      <c r="AD658" s="5">
        <v>1</v>
      </c>
      <c r="AE658" s="5">
        <v>1</v>
      </c>
      <c r="AF658" s="5">
        <v>1</v>
      </c>
      <c r="AG658" s="5">
        <v>1</v>
      </c>
      <c r="AH658" s="5">
        <v>1</v>
      </c>
      <c r="AI658" s="5">
        <v>0</v>
      </c>
      <c r="AJ658" s="5">
        <v>2</v>
      </c>
      <c r="AK658" s="5">
        <v>1</v>
      </c>
      <c r="AL658" s="5">
        <v>9</v>
      </c>
    </row>
    <row r="659" spans="1:38" x14ac:dyDescent="0.3">
      <c r="A659" s="3">
        <v>1950160</v>
      </c>
      <c r="B659" s="3" t="s">
        <v>2240</v>
      </c>
      <c r="C659" s="3" t="s">
        <v>2241</v>
      </c>
      <c r="D659" s="3" t="s">
        <v>575</v>
      </c>
      <c r="E659" s="10">
        <v>27338</v>
      </c>
      <c r="F659" s="11" t="s">
        <v>1454</v>
      </c>
      <c r="G659" s="12" t="s">
        <v>1455</v>
      </c>
      <c r="H659" s="13">
        <v>64804</v>
      </c>
      <c r="I659" s="12">
        <v>0.12</v>
      </c>
      <c r="J659" s="12">
        <v>0.106237202709088</v>
      </c>
      <c r="K659" s="12">
        <v>3.7171208064262003E-2</v>
      </c>
      <c r="L659" s="12">
        <v>2.79999999999999E-2</v>
      </c>
      <c r="M659" s="12">
        <v>0.36499999999999999</v>
      </c>
      <c r="N659" s="12">
        <v>-2.6389828697603101E-2</v>
      </c>
      <c r="O659" s="12">
        <v>0.43558250414593602</v>
      </c>
      <c r="P659" s="12">
        <v>0.11643258426966201</v>
      </c>
      <c r="Q659" s="12">
        <v>0.23444636950700801</v>
      </c>
      <c r="R659" s="14">
        <v>0.45805739514348698</v>
      </c>
      <c r="S659" s="14">
        <v>0.63269639065817396</v>
      </c>
      <c r="T659" s="14">
        <v>0.57112526539278097</v>
      </c>
      <c r="U659" s="14">
        <v>0.498938428874734</v>
      </c>
      <c r="V659" s="14">
        <v>0.56595744680851001</v>
      </c>
      <c r="W659" s="14">
        <v>0.56263269639065805</v>
      </c>
      <c r="X659" s="14"/>
      <c r="Y659" s="14">
        <v>0.434182590233545</v>
      </c>
      <c r="Z659" s="14">
        <v>0.595541401273885</v>
      </c>
      <c r="AA659" s="14">
        <v>0.75371549893842804</v>
      </c>
      <c r="AB659" s="5">
        <v>1</v>
      </c>
      <c r="AC659" s="5">
        <v>1</v>
      </c>
      <c r="AD659" s="5">
        <v>1</v>
      </c>
      <c r="AE659" s="5">
        <v>1</v>
      </c>
      <c r="AF659" s="5">
        <v>1</v>
      </c>
      <c r="AG659" s="5">
        <v>1</v>
      </c>
      <c r="AH659" s="5">
        <v>1</v>
      </c>
      <c r="AI659" s="5">
        <v>1</v>
      </c>
      <c r="AJ659" s="5">
        <v>1</v>
      </c>
      <c r="AK659" s="5">
        <v>2</v>
      </c>
      <c r="AL659" s="5">
        <v>11</v>
      </c>
    </row>
    <row r="660" spans="1:38" x14ac:dyDescent="0.3">
      <c r="A660" s="3">
        <v>1980580</v>
      </c>
      <c r="B660" s="3" t="s">
        <v>2908</v>
      </c>
      <c r="C660" s="3" t="s">
        <v>2909</v>
      </c>
      <c r="D660" s="3" t="s">
        <v>908</v>
      </c>
      <c r="E660" s="10">
        <v>711</v>
      </c>
      <c r="F660" s="11" t="s">
        <v>1454</v>
      </c>
      <c r="G660" s="12" t="s">
        <v>1455</v>
      </c>
      <c r="H660" s="13">
        <v>91944</v>
      </c>
      <c r="I660" s="12">
        <v>5.7000000000000002E-2</v>
      </c>
      <c r="J660" s="12">
        <v>2.33333333333333E-2</v>
      </c>
      <c r="K660" s="12">
        <v>0.01</v>
      </c>
      <c r="L660" s="12">
        <v>6.9999999999999897E-3</v>
      </c>
      <c r="M660" s="12">
        <v>0.27500000000000002</v>
      </c>
      <c r="N660" s="12">
        <v>-8.3682008368200795E-3</v>
      </c>
      <c r="O660" s="12">
        <v>0.219696969696969</v>
      </c>
      <c r="P660" s="12">
        <v>0.27808988764044901</v>
      </c>
      <c r="Q660" s="12">
        <v>0.26</v>
      </c>
      <c r="R660" s="14">
        <v>0.88962472406181003</v>
      </c>
      <c r="S660" s="14">
        <v>0.256900212314225</v>
      </c>
      <c r="T660" s="14">
        <v>0.116772823779193</v>
      </c>
      <c r="U660" s="14">
        <v>0.17515923566878899</v>
      </c>
      <c r="V660" s="14">
        <v>0.25957446808510598</v>
      </c>
      <c r="W660" s="14">
        <v>0.186836518046709</v>
      </c>
      <c r="X660" s="14"/>
      <c r="Y660" s="14">
        <v>4.0339702760084903E-2</v>
      </c>
      <c r="Z660" s="14">
        <v>0.936305732484076</v>
      </c>
      <c r="AA660" s="14">
        <v>0.83014861995753697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1</v>
      </c>
      <c r="AI660" s="5">
        <v>0</v>
      </c>
      <c r="AJ660" s="5">
        <v>2</v>
      </c>
      <c r="AK660" s="5">
        <v>2</v>
      </c>
      <c r="AL660" s="5">
        <v>5</v>
      </c>
    </row>
    <row r="661" spans="1:38" x14ac:dyDescent="0.3">
      <c r="A661" s="3">
        <v>1955335</v>
      </c>
      <c r="B661" s="3" t="s">
        <v>2362</v>
      </c>
      <c r="C661" s="3" t="s">
        <v>2363</v>
      </c>
      <c r="D661" s="3" t="s">
        <v>635</v>
      </c>
      <c r="E661" s="10">
        <v>1551</v>
      </c>
      <c r="F661" s="11" t="s">
        <v>1084</v>
      </c>
      <c r="G661" s="12" t="s">
        <v>1085</v>
      </c>
      <c r="H661" s="13">
        <v>66597</v>
      </c>
      <c r="I661" s="12">
        <v>7.2999999999999995E-2</v>
      </c>
      <c r="J661" s="12">
        <v>5.6803170409511203E-2</v>
      </c>
      <c r="K661" s="12">
        <v>5.6803170409511203E-2</v>
      </c>
      <c r="L661" s="12">
        <v>2.1999999999999999E-2</v>
      </c>
      <c r="M661" s="12">
        <v>0.29899999999999999</v>
      </c>
      <c r="N661" s="12">
        <v>-6.7348165965123205E-2</v>
      </c>
      <c r="O661" s="12">
        <v>0.58545135845749297</v>
      </c>
      <c r="P661" s="12">
        <v>0.121573301549463</v>
      </c>
      <c r="Q661" s="12">
        <v>0.23778071334213999</v>
      </c>
      <c r="R661" s="14">
        <v>0.51434878587196398</v>
      </c>
      <c r="S661" s="14">
        <v>0.369426751592356</v>
      </c>
      <c r="T661" s="14">
        <v>0.28556263269638998</v>
      </c>
      <c r="U661" s="14">
        <v>0.70382165605095504</v>
      </c>
      <c r="V661" s="14">
        <v>0.489361702127659</v>
      </c>
      <c r="W661" s="14">
        <v>0.27600849256900201</v>
      </c>
      <c r="X661" s="14"/>
      <c r="Y661" s="14">
        <v>0.84925690021231404</v>
      </c>
      <c r="Z661" s="14">
        <v>0.61995753715498902</v>
      </c>
      <c r="AA661" s="14">
        <v>0.76857749469214398</v>
      </c>
      <c r="AB661" s="5">
        <v>1</v>
      </c>
      <c r="AC661" s="5">
        <v>1</v>
      </c>
      <c r="AD661" s="5">
        <v>0</v>
      </c>
      <c r="AE661" s="5">
        <v>2</v>
      </c>
      <c r="AF661" s="5">
        <v>1</v>
      </c>
      <c r="AG661" s="5">
        <v>0</v>
      </c>
      <c r="AH661" s="5">
        <v>1</v>
      </c>
      <c r="AI661" s="5">
        <v>2</v>
      </c>
      <c r="AJ661" s="5">
        <v>1</v>
      </c>
      <c r="AK661" s="5">
        <v>2</v>
      </c>
      <c r="AL661" s="5">
        <v>11</v>
      </c>
    </row>
    <row r="662" spans="1:38" x14ac:dyDescent="0.3">
      <c r="A662" s="3">
        <v>1928650</v>
      </c>
      <c r="B662" s="3" t="s">
        <v>1770</v>
      </c>
      <c r="C662" s="3" t="s">
        <v>1771</v>
      </c>
      <c r="D662" s="3" t="s">
        <v>341</v>
      </c>
      <c r="E662" s="10">
        <v>230</v>
      </c>
      <c r="F662" s="11" t="s">
        <v>1612</v>
      </c>
      <c r="G662" s="12" t="s">
        <v>1613</v>
      </c>
      <c r="H662" s="13">
        <v>81250</v>
      </c>
      <c r="I662" s="12">
        <v>0</v>
      </c>
      <c r="J662" s="12">
        <v>7.3170731707316999E-2</v>
      </c>
      <c r="K662" s="12">
        <v>0</v>
      </c>
      <c r="L662" s="12">
        <v>1.7999999999999999E-2</v>
      </c>
      <c r="M662" s="12">
        <v>0.33700000000000002</v>
      </c>
      <c r="N662" s="12">
        <v>-4.3290043290043203E-3</v>
      </c>
      <c r="O662" s="12">
        <v>0.46808510638297801</v>
      </c>
      <c r="P662" s="12">
        <v>0.108695652173913</v>
      </c>
      <c r="Q662" s="12">
        <v>3.65853658536585E-2</v>
      </c>
      <c r="R662" s="14">
        <v>0.79139072847682101</v>
      </c>
      <c r="S662" s="14">
        <v>0</v>
      </c>
      <c r="T662" s="14">
        <v>0.387473460721868</v>
      </c>
      <c r="U662" s="14">
        <v>0</v>
      </c>
      <c r="V662" s="14">
        <v>0.41702127659574401</v>
      </c>
      <c r="W662" s="14">
        <v>0.43099787685774898</v>
      </c>
      <c r="X662" s="14"/>
      <c r="Y662" s="14">
        <v>0.54564755838641099</v>
      </c>
      <c r="Z662" s="14">
        <v>0.56687898089171895</v>
      </c>
      <c r="AA662" s="14">
        <v>3.7154989384288697E-2</v>
      </c>
      <c r="AB662" s="5">
        <v>0</v>
      </c>
      <c r="AC662" s="5">
        <v>0</v>
      </c>
      <c r="AD662" s="5">
        <v>1</v>
      </c>
      <c r="AE662" s="5">
        <v>0</v>
      </c>
      <c r="AF662" s="5">
        <v>1</v>
      </c>
      <c r="AG662" s="5">
        <v>1</v>
      </c>
      <c r="AH662" s="5">
        <v>1</v>
      </c>
      <c r="AI662" s="5">
        <v>1</v>
      </c>
      <c r="AJ662" s="5">
        <v>1</v>
      </c>
      <c r="AK662" s="5">
        <v>0</v>
      </c>
      <c r="AL662" s="5">
        <v>6</v>
      </c>
    </row>
    <row r="663" spans="1:38" x14ac:dyDescent="0.3">
      <c r="A663" s="3">
        <v>1932970</v>
      </c>
      <c r="B663" s="3" t="s">
        <v>1862</v>
      </c>
      <c r="C663" s="3" t="s">
        <v>1863</v>
      </c>
      <c r="D663" s="3" t="s">
        <v>387</v>
      </c>
      <c r="E663" s="10">
        <v>71</v>
      </c>
      <c r="F663" s="11" t="s">
        <v>1612</v>
      </c>
      <c r="G663" s="12" t="s">
        <v>1613</v>
      </c>
      <c r="H663" s="13">
        <v>44531</v>
      </c>
      <c r="I663" s="12">
        <v>0</v>
      </c>
      <c r="J663" s="12">
        <v>7.4074074074074001E-2</v>
      </c>
      <c r="K663" s="12">
        <v>0</v>
      </c>
      <c r="L663" s="12">
        <v>2.7E-2</v>
      </c>
      <c r="M663" s="12">
        <v>0.22899999999999901</v>
      </c>
      <c r="N663" s="12">
        <v>-5.3333333333333302E-2</v>
      </c>
      <c r="O663" s="12">
        <v>0.512820512820512</v>
      </c>
      <c r="P663" s="12">
        <v>0.44897959183673403</v>
      </c>
      <c r="Q663" s="12">
        <v>0.22222222222222199</v>
      </c>
      <c r="R663" s="14">
        <v>5.1876379690949201E-2</v>
      </c>
      <c r="S663" s="14">
        <v>0</v>
      </c>
      <c r="T663" s="14">
        <v>0.39171974522292902</v>
      </c>
      <c r="U663" s="14">
        <v>0</v>
      </c>
      <c r="V663" s="14">
        <v>0.55638297872340403</v>
      </c>
      <c r="W663" s="14">
        <v>7.32484076433121E-2</v>
      </c>
      <c r="X663" s="14"/>
      <c r="Y663" s="14">
        <v>0.67515923566878899</v>
      </c>
      <c r="Z663" s="14">
        <v>0.97876857749469204</v>
      </c>
      <c r="AA663" s="14">
        <v>0.70276008492568998</v>
      </c>
      <c r="AB663" s="5">
        <v>2</v>
      </c>
      <c r="AC663" s="5">
        <v>0</v>
      </c>
      <c r="AD663" s="5">
        <v>1</v>
      </c>
      <c r="AE663" s="5">
        <v>0</v>
      </c>
      <c r="AF663" s="5">
        <v>1</v>
      </c>
      <c r="AG663" s="5">
        <v>0</v>
      </c>
      <c r="AH663" s="5">
        <v>1</v>
      </c>
      <c r="AI663" s="5">
        <v>2</v>
      </c>
      <c r="AJ663" s="5">
        <v>2</v>
      </c>
      <c r="AK663" s="5">
        <v>2</v>
      </c>
      <c r="AL663" s="5">
        <v>11</v>
      </c>
    </row>
    <row r="664" spans="1:38" x14ac:dyDescent="0.3">
      <c r="A664" s="3">
        <v>1962625</v>
      </c>
      <c r="B664" s="3" t="s">
        <v>2512</v>
      </c>
      <c r="C664" s="3" t="s">
        <v>2513</v>
      </c>
      <c r="D664" s="3" t="s">
        <v>710</v>
      </c>
      <c r="E664" s="10">
        <v>322</v>
      </c>
      <c r="F664" s="11" t="s">
        <v>1612</v>
      </c>
      <c r="G664" s="12" t="s">
        <v>1613</v>
      </c>
      <c r="H664" s="13">
        <v>73333</v>
      </c>
      <c r="I664" s="12">
        <v>4.3999999999999997E-2</v>
      </c>
      <c r="J664" s="12">
        <v>1.8987341772151899E-2</v>
      </c>
      <c r="K664" s="12">
        <v>3.7974683544303799E-2</v>
      </c>
      <c r="L664" s="12">
        <v>0</v>
      </c>
      <c r="M664" s="12">
        <v>0.34499999999999997</v>
      </c>
      <c r="N664" s="12">
        <v>-3.59281437125748E-2</v>
      </c>
      <c r="O664" s="12">
        <v>0.34051724137931</v>
      </c>
      <c r="P664" s="12">
        <v>0.16402116402116401</v>
      </c>
      <c r="Q664" s="12">
        <v>0.170886075949367</v>
      </c>
      <c r="R664" s="14">
        <v>0.65673289183222905</v>
      </c>
      <c r="S664" s="14">
        <v>0.17409766454352399</v>
      </c>
      <c r="T664" s="14">
        <v>9.8726114649681507E-2</v>
      </c>
      <c r="U664" s="14">
        <v>0.51167728237791898</v>
      </c>
      <c r="V664" s="14">
        <v>0</v>
      </c>
      <c r="W664" s="14">
        <v>0.46921443736730301</v>
      </c>
      <c r="X664" s="14"/>
      <c r="Y664" s="14">
        <v>0.160297239915074</v>
      </c>
      <c r="Z664" s="14">
        <v>0.77919320594479802</v>
      </c>
      <c r="AA664" s="14">
        <v>0.44904458598726099</v>
      </c>
      <c r="AB664" s="5">
        <v>1</v>
      </c>
      <c r="AC664" s="5">
        <v>0</v>
      </c>
      <c r="AD664" s="5">
        <v>0</v>
      </c>
      <c r="AE664" s="5">
        <v>1</v>
      </c>
      <c r="AF664" s="5">
        <v>0</v>
      </c>
      <c r="AG664" s="5">
        <v>1</v>
      </c>
      <c r="AH664" s="5">
        <v>1</v>
      </c>
      <c r="AI664" s="5">
        <v>0</v>
      </c>
      <c r="AJ664" s="5">
        <v>2</v>
      </c>
      <c r="AK664" s="5">
        <v>1</v>
      </c>
      <c r="AL664" s="5">
        <v>7</v>
      </c>
    </row>
    <row r="665" spans="1:38" x14ac:dyDescent="0.3">
      <c r="A665" s="3">
        <v>1977115</v>
      </c>
      <c r="B665" s="3" t="s">
        <v>2834</v>
      </c>
      <c r="C665" s="3" t="s">
        <v>2835</v>
      </c>
      <c r="D665" s="3" t="s">
        <v>871</v>
      </c>
      <c r="E665" s="10">
        <v>3130</v>
      </c>
      <c r="F665" s="11" t="s">
        <v>871</v>
      </c>
      <c r="G665" s="12" t="s">
        <v>1425</v>
      </c>
      <c r="H665" s="13">
        <v>68661</v>
      </c>
      <c r="I665" s="12">
        <v>0.24</v>
      </c>
      <c r="J665" s="12">
        <v>0.12262357414448601</v>
      </c>
      <c r="K665" s="12">
        <v>0.104562737642585</v>
      </c>
      <c r="L665" s="12">
        <v>7.4999999999999997E-2</v>
      </c>
      <c r="M665" s="12">
        <v>0.39500000000000002</v>
      </c>
      <c r="N665" s="12">
        <v>8.7938825165102499E-2</v>
      </c>
      <c r="O665" s="12">
        <v>0.61380400421496295</v>
      </c>
      <c r="P665" s="12">
        <v>7.6648841354723704E-2</v>
      </c>
      <c r="Q665" s="12">
        <v>0.19011406844106399</v>
      </c>
      <c r="R665" s="14">
        <v>0.55077262693156703</v>
      </c>
      <c r="S665" s="14">
        <v>0.93312101910828005</v>
      </c>
      <c r="T665" s="14">
        <v>0.65817409766454305</v>
      </c>
      <c r="U665" s="14">
        <v>0.90870488322717602</v>
      </c>
      <c r="V665" s="14">
        <v>0.89255319148936096</v>
      </c>
      <c r="W665" s="14">
        <v>0.69957537154989302</v>
      </c>
      <c r="X665" s="14"/>
      <c r="Y665" s="14">
        <v>0.89490445859872603</v>
      </c>
      <c r="Z665" s="14">
        <v>0.39596602972399098</v>
      </c>
      <c r="AA665" s="14">
        <v>0.54352441613588098</v>
      </c>
      <c r="AB665" s="5">
        <v>1</v>
      </c>
      <c r="AC665" s="5">
        <v>2</v>
      </c>
      <c r="AD665" s="5">
        <v>1</v>
      </c>
      <c r="AE665" s="5">
        <v>2</v>
      </c>
      <c r="AF665" s="5">
        <v>2</v>
      </c>
      <c r="AG665" s="5">
        <v>2</v>
      </c>
      <c r="AH665" s="5">
        <v>0</v>
      </c>
      <c r="AI665" s="5">
        <v>2</v>
      </c>
      <c r="AJ665" s="5">
        <v>1</v>
      </c>
      <c r="AK665" s="5">
        <v>1</v>
      </c>
      <c r="AL665" s="5">
        <v>14</v>
      </c>
    </row>
    <row r="666" spans="1:38" x14ac:dyDescent="0.3">
      <c r="A666" s="3">
        <v>1978735</v>
      </c>
      <c r="B666" s="3" t="s">
        <v>2866</v>
      </c>
      <c r="C666" s="3" t="s">
        <v>2867</v>
      </c>
      <c r="D666" s="3" t="s">
        <v>887</v>
      </c>
      <c r="E666" s="10">
        <v>1583</v>
      </c>
      <c r="F666" s="11" t="s">
        <v>871</v>
      </c>
      <c r="G666" s="12" t="s">
        <v>1425</v>
      </c>
      <c r="H666" s="13">
        <v>76406</v>
      </c>
      <c r="I666" s="12">
        <v>0.111999999999999</v>
      </c>
      <c r="J666" s="12">
        <v>6.0205580029368502E-2</v>
      </c>
      <c r="K666" s="12">
        <v>2.49632892804698E-2</v>
      </c>
      <c r="L666" s="12">
        <v>3.5000000000000003E-2</v>
      </c>
      <c r="M666" s="12">
        <v>0.33600000000000002</v>
      </c>
      <c r="N666" s="12">
        <v>-7.04638872577803E-2</v>
      </c>
      <c r="O666" s="12">
        <v>0.34114583333333298</v>
      </c>
      <c r="P666" s="12">
        <v>8.0711354309165498E-2</v>
      </c>
      <c r="Q666" s="12">
        <v>0.19970631424375901</v>
      </c>
      <c r="R666" s="14">
        <v>0.71412803532008795</v>
      </c>
      <c r="S666" s="14">
        <v>0.59872611464968095</v>
      </c>
      <c r="T666" s="14">
        <v>0.30997876857749401</v>
      </c>
      <c r="U666" s="14">
        <v>0.34288747346072102</v>
      </c>
      <c r="V666" s="14">
        <v>0.65</v>
      </c>
      <c r="W666" s="14">
        <v>0.42675159235668703</v>
      </c>
      <c r="X666" s="14"/>
      <c r="Y666" s="14">
        <v>0.161358811040339</v>
      </c>
      <c r="Z666" s="14">
        <v>0.41401273885350298</v>
      </c>
      <c r="AA666" s="14">
        <v>0.58386411889596601</v>
      </c>
      <c r="AB666" s="5">
        <v>0</v>
      </c>
      <c r="AC666" s="5">
        <v>1</v>
      </c>
      <c r="AD666" s="5">
        <v>0</v>
      </c>
      <c r="AE666" s="5">
        <v>1</v>
      </c>
      <c r="AF666" s="5">
        <v>1</v>
      </c>
      <c r="AG666" s="5">
        <v>1</v>
      </c>
      <c r="AH666" s="5">
        <v>1</v>
      </c>
      <c r="AI666" s="5">
        <v>0</v>
      </c>
      <c r="AJ666" s="5">
        <v>1</v>
      </c>
      <c r="AK666" s="5">
        <v>1</v>
      </c>
      <c r="AL666" s="5">
        <v>7</v>
      </c>
    </row>
    <row r="667" spans="1:38" x14ac:dyDescent="0.3">
      <c r="A667" s="3">
        <v>1907075</v>
      </c>
      <c r="B667" s="3" t="s">
        <v>1294</v>
      </c>
      <c r="C667" s="3" t="s">
        <v>1295</v>
      </c>
      <c r="D667" s="3" t="s">
        <v>130</v>
      </c>
      <c r="E667" s="10">
        <v>1666</v>
      </c>
      <c r="F667" s="11" t="s">
        <v>1264</v>
      </c>
      <c r="G667" s="12" t="s">
        <v>1265</v>
      </c>
      <c r="H667" s="13">
        <v>92981</v>
      </c>
      <c r="I667" s="12">
        <v>6.4000000000000001E-2</v>
      </c>
      <c r="J667" s="12">
        <v>6.3509149623250799E-2</v>
      </c>
      <c r="K667" s="12">
        <v>4.1980624327233498E-2</v>
      </c>
      <c r="L667" s="12">
        <v>0.06</v>
      </c>
      <c r="M667" s="12">
        <v>0.34899999999999998</v>
      </c>
      <c r="N667" s="12">
        <v>0.147382920110192</v>
      </c>
      <c r="O667" s="12">
        <v>0.34154460719041202</v>
      </c>
      <c r="P667" s="12">
        <v>3.2188841201716699E-3</v>
      </c>
      <c r="Q667" s="12">
        <v>0.178686759956942</v>
      </c>
      <c r="R667" s="14">
        <v>0.89845474613686505</v>
      </c>
      <c r="S667" s="14">
        <v>0.30254777070063599</v>
      </c>
      <c r="T667" s="14">
        <v>0.32802547770700602</v>
      </c>
      <c r="U667" s="14">
        <v>0.565817409766454</v>
      </c>
      <c r="V667" s="14">
        <v>0.84680851063829699</v>
      </c>
      <c r="W667" s="14">
        <v>0.48832271762208002</v>
      </c>
      <c r="X667" s="14"/>
      <c r="Y667" s="14">
        <v>0.16348195329087001</v>
      </c>
      <c r="Z667" s="14">
        <v>0.105095541401273</v>
      </c>
      <c r="AA667" s="14">
        <v>0.49256900212314197</v>
      </c>
      <c r="AB667" s="5">
        <v>0</v>
      </c>
      <c r="AC667" s="5">
        <v>0</v>
      </c>
      <c r="AD667" s="5">
        <v>0</v>
      </c>
      <c r="AE667" s="5">
        <v>1</v>
      </c>
      <c r="AF667" s="5">
        <v>2</v>
      </c>
      <c r="AG667" s="5">
        <v>1</v>
      </c>
      <c r="AH667" s="5">
        <v>0</v>
      </c>
      <c r="AI667" s="5">
        <v>0</v>
      </c>
      <c r="AJ667" s="5">
        <v>0</v>
      </c>
      <c r="AK667" s="5">
        <v>1</v>
      </c>
      <c r="AL667" s="5">
        <v>5</v>
      </c>
    </row>
    <row r="668" spans="1:38" x14ac:dyDescent="0.3">
      <c r="A668" s="3">
        <v>1922980</v>
      </c>
      <c r="B668" s="3" t="s">
        <v>1652</v>
      </c>
      <c r="C668" s="3" t="s">
        <v>1653</v>
      </c>
      <c r="D668" s="3" t="s">
        <v>286</v>
      </c>
      <c r="E668" s="10">
        <v>1871</v>
      </c>
      <c r="F668" s="11" t="s">
        <v>1252</v>
      </c>
      <c r="G668" s="12" t="s">
        <v>1253</v>
      </c>
      <c r="H668" s="13">
        <v>81625</v>
      </c>
      <c r="I668" s="12">
        <v>7.8E-2</v>
      </c>
      <c r="J668" s="12">
        <v>8.7071240105540904E-2</v>
      </c>
      <c r="K668" s="12">
        <v>3.9577836411609502E-2</v>
      </c>
      <c r="L668" s="12">
        <v>3.0000000000000001E-3</v>
      </c>
      <c r="M668" s="12">
        <v>0.28799999999999998</v>
      </c>
      <c r="N668" s="12">
        <v>2.1288209606986901E-2</v>
      </c>
      <c r="O668" s="12">
        <v>0.394027676620538</v>
      </c>
      <c r="P668" s="12">
        <v>5.6890012642224999E-2</v>
      </c>
      <c r="Q668" s="12">
        <v>0.13852242744063301</v>
      </c>
      <c r="R668" s="14">
        <v>0.79911699779249401</v>
      </c>
      <c r="S668" s="14">
        <v>0.39915074309978699</v>
      </c>
      <c r="T668" s="14">
        <v>0.47770700636942598</v>
      </c>
      <c r="U668" s="14">
        <v>0.53397027600849201</v>
      </c>
      <c r="V668" s="14">
        <v>0.22127659574468</v>
      </c>
      <c r="W668" s="14">
        <v>0.22292993630573199</v>
      </c>
      <c r="X668" s="14"/>
      <c r="Y668" s="14">
        <v>0.28768577494692099</v>
      </c>
      <c r="Z668" s="14">
        <v>0.29193205944798301</v>
      </c>
      <c r="AA668" s="14">
        <v>0.27176220806793999</v>
      </c>
      <c r="AB668" s="5">
        <v>0</v>
      </c>
      <c r="AC668" s="5">
        <v>1</v>
      </c>
      <c r="AD668" s="5">
        <v>1</v>
      </c>
      <c r="AE668" s="5">
        <v>1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3</v>
      </c>
    </row>
    <row r="669" spans="1:38" x14ac:dyDescent="0.3">
      <c r="A669" s="3">
        <v>1929280</v>
      </c>
      <c r="B669" s="3" t="s">
        <v>1784</v>
      </c>
      <c r="C669" s="3" t="s">
        <v>1785</v>
      </c>
      <c r="D669" s="3" t="s">
        <v>348</v>
      </c>
      <c r="E669" s="10">
        <v>963</v>
      </c>
      <c r="F669" s="11" t="s">
        <v>633</v>
      </c>
      <c r="G669" s="12" t="s">
        <v>1163</v>
      </c>
      <c r="H669" s="13">
        <v>103424</v>
      </c>
      <c r="I669" s="12">
        <v>2.5000000000000001E-2</v>
      </c>
      <c r="J669" s="12">
        <v>3.5398230088495498E-2</v>
      </c>
      <c r="K669" s="12">
        <v>2.0648967551622401E-2</v>
      </c>
      <c r="L669" s="12">
        <v>8.9999999999999993E-3</v>
      </c>
      <c r="M669" s="12">
        <v>0.27399999999999902</v>
      </c>
      <c r="N669" s="12">
        <v>-1.4329580348004E-2</v>
      </c>
      <c r="O669" s="12">
        <v>0.37808641975308599</v>
      </c>
      <c r="P669" s="12">
        <v>5.8651026392961799E-3</v>
      </c>
      <c r="Q669" s="12">
        <v>0.12684365781710899</v>
      </c>
      <c r="R669" s="14">
        <v>0.94150110375275897</v>
      </c>
      <c r="S669" s="14">
        <v>8.0679405520169806E-2</v>
      </c>
      <c r="T669" s="14">
        <v>0.16666666666666599</v>
      </c>
      <c r="U669" s="14">
        <v>0.29405520169851301</v>
      </c>
      <c r="V669" s="14">
        <v>0.28829787234042498</v>
      </c>
      <c r="W669" s="14">
        <v>0.18152866242038199</v>
      </c>
      <c r="X669" s="14"/>
      <c r="Y669" s="14">
        <v>0.25477707006369399</v>
      </c>
      <c r="Z669" s="14">
        <v>0.10828025477707</v>
      </c>
      <c r="AA669" s="14">
        <v>0.227176220806794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1</v>
      </c>
      <c r="AI669" s="5">
        <v>0</v>
      </c>
      <c r="AJ669" s="5">
        <v>0</v>
      </c>
      <c r="AK669" s="5">
        <v>0</v>
      </c>
      <c r="AL669" s="5">
        <v>1</v>
      </c>
    </row>
    <row r="670" spans="1:38" x14ac:dyDescent="0.3">
      <c r="A670" s="3">
        <v>1984315</v>
      </c>
      <c r="B670" s="3" t="s">
        <v>2984</v>
      </c>
      <c r="C670" s="3" t="s">
        <v>2985</v>
      </c>
      <c r="D670" s="3" t="s">
        <v>946</v>
      </c>
      <c r="E670" s="10">
        <v>3858</v>
      </c>
      <c r="F670" s="11" t="s">
        <v>633</v>
      </c>
      <c r="G670" s="12" t="s">
        <v>1163</v>
      </c>
      <c r="H670" s="13">
        <v>69345</v>
      </c>
      <c r="I670" s="12">
        <v>0.113</v>
      </c>
      <c r="J670" s="12">
        <v>0.21102941176470499</v>
      </c>
      <c r="K670" s="12">
        <v>4.6323529411764701E-2</v>
      </c>
      <c r="L670" s="12">
        <v>0.02</v>
      </c>
      <c r="M670" s="12">
        <v>0.20199999999999901</v>
      </c>
      <c r="N670" s="12">
        <v>3.2655246252676601E-2</v>
      </c>
      <c r="O670" s="12">
        <v>0.56384676775738196</v>
      </c>
      <c r="P670" s="12">
        <v>3.2716927453769501E-2</v>
      </c>
      <c r="Q670" s="12">
        <v>0.25882352941176401</v>
      </c>
      <c r="R670" s="14">
        <v>0.57064017660044097</v>
      </c>
      <c r="S670" s="14">
        <v>0.60403397027600803</v>
      </c>
      <c r="T670" s="14">
        <v>0.918259023354564</v>
      </c>
      <c r="U670" s="14">
        <v>0.60934182590233499</v>
      </c>
      <c r="V670" s="14">
        <v>0.45531914893616998</v>
      </c>
      <c r="W670" s="14">
        <v>3.7154989384288697E-2</v>
      </c>
      <c r="X670" s="14"/>
      <c r="Y670" s="14">
        <v>0.81210191082802496</v>
      </c>
      <c r="Z670" s="14">
        <v>0.176220806794055</v>
      </c>
      <c r="AA670" s="14">
        <v>0.82802547770700596</v>
      </c>
      <c r="AB670" s="5">
        <v>1</v>
      </c>
      <c r="AC670" s="5">
        <v>1</v>
      </c>
      <c r="AD670" s="5">
        <v>2</v>
      </c>
      <c r="AE670" s="5">
        <v>1</v>
      </c>
      <c r="AF670" s="5">
        <v>1</v>
      </c>
      <c r="AG670" s="5">
        <v>0</v>
      </c>
      <c r="AH670" s="5">
        <v>0</v>
      </c>
      <c r="AI670" s="5">
        <v>2</v>
      </c>
      <c r="AJ670" s="5">
        <v>0</v>
      </c>
      <c r="AK670" s="5">
        <v>2</v>
      </c>
      <c r="AL670" s="5">
        <v>10</v>
      </c>
    </row>
    <row r="671" spans="1:38" x14ac:dyDescent="0.3">
      <c r="A671" s="3">
        <v>1919000</v>
      </c>
      <c r="B671" s="3" t="s">
        <v>1563</v>
      </c>
      <c r="C671" s="3" t="s">
        <v>1564</v>
      </c>
      <c r="D671" s="3" t="s">
        <v>246</v>
      </c>
      <c r="E671" s="10">
        <v>101724</v>
      </c>
      <c r="F671" s="11" t="s">
        <v>1264</v>
      </c>
      <c r="G671" s="12" t="s">
        <v>1265</v>
      </c>
      <c r="H671" s="13">
        <v>66200</v>
      </c>
      <c r="I671" s="12">
        <v>0.152</v>
      </c>
      <c r="J671" s="12">
        <v>0.15384971205217701</v>
      </c>
      <c r="K671" s="12">
        <v>5.7080741031986397E-2</v>
      </c>
      <c r="L671" s="12">
        <v>4.5999999999999999E-2</v>
      </c>
      <c r="M671" s="12">
        <v>0.34299999999999897</v>
      </c>
      <c r="N671" s="12">
        <v>2.04544314590961E-2</v>
      </c>
      <c r="O671" s="12">
        <v>0.36432098585599598</v>
      </c>
      <c r="P671" s="12">
        <v>8.2947341458729104E-2</v>
      </c>
      <c r="Q671" s="12">
        <v>0.28283645951384201</v>
      </c>
      <c r="R671" s="14">
        <v>0.49227373068432601</v>
      </c>
      <c r="S671" s="14">
        <v>0.78343949044585903</v>
      </c>
      <c r="T671" s="14">
        <v>0.79723991507431002</v>
      </c>
      <c r="U671" s="14">
        <v>0.70594479830148604</v>
      </c>
      <c r="V671" s="14">
        <v>0.75106382978723396</v>
      </c>
      <c r="W671" s="14">
        <v>0.45647558386411802</v>
      </c>
      <c r="X671" s="14"/>
      <c r="Y671" s="14">
        <v>0.21337579617834301</v>
      </c>
      <c r="Z671" s="14">
        <v>0.42675159235668703</v>
      </c>
      <c r="AA671" s="14">
        <v>0.88004246284500998</v>
      </c>
      <c r="AB671" s="5">
        <v>1</v>
      </c>
      <c r="AC671" s="5">
        <v>2</v>
      </c>
      <c r="AD671" s="5">
        <v>2</v>
      </c>
      <c r="AE671" s="5">
        <v>2</v>
      </c>
      <c r="AF671" s="5">
        <v>2</v>
      </c>
      <c r="AG671" s="5">
        <v>1</v>
      </c>
      <c r="AH671" s="5">
        <v>0</v>
      </c>
      <c r="AI671" s="5">
        <v>0</v>
      </c>
      <c r="AJ671" s="5">
        <v>1</v>
      </c>
      <c r="AK671" s="5">
        <v>2</v>
      </c>
      <c r="AL671" s="5">
        <v>13</v>
      </c>
    </row>
    <row r="672" spans="1:38" x14ac:dyDescent="0.3">
      <c r="A672" s="3">
        <v>1944085</v>
      </c>
      <c r="B672" s="3" t="s">
        <v>2096</v>
      </c>
      <c r="C672" s="3" t="s">
        <v>2097</v>
      </c>
      <c r="D672" s="3" t="s">
        <v>503</v>
      </c>
      <c r="E672" s="10">
        <v>4710</v>
      </c>
      <c r="F672" s="11" t="s">
        <v>1264</v>
      </c>
      <c r="G672" s="12" t="s">
        <v>1265</v>
      </c>
      <c r="H672" s="13">
        <v>104844</v>
      </c>
      <c r="I672" s="12">
        <v>6.8000000000000005E-2</v>
      </c>
      <c r="J672" s="12">
        <v>0.13116726835138301</v>
      </c>
      <c r="K672" s="12">
        <v>0</v>
      </c>
      <c r="L672" s="12">
        <v>1.7999999999999999E-2</v>
      </c>
      <c r="M672" s="12">
        <v>0.311</v>
      </c>
      <c r="N672" s="12">
        <v>0.25099601593625498</v>
      </c>
      <c r="O672" s="12">
        <v>0.24319785018474899</v>
      </c>
      <c r="P672" s="12">
        <v>0.15572033898304999</v>
      </c>
      <c r="Q672" s="12">
        <v>0.22984356197352501</v>
      </c>
      <c r="R672" s="14">
        <v>0.94701986754966805</v>
      </c>
      <c r="S672" s="14">
        <v>0.33014861995753703</v>
      </c>
      <c r="T672" s="14">
        <v>0.69957537154989302</v>
      </c>
      <c r="U672" s="14">
        <v>0</v>
      </c>
      <c r="V672" s="14">
        <v>0.41702127659574401</v>
      </c>
      <c r="W672" s="14">
        <v>0.31422505307855603</v>
      </c>
      <c r="X672" s="14"/>
      <c r="Y672" s="14">
        <v>5.5201698513800398E-2</v>
      </c>
      <c r="Z672" s="14">
        <v>0.74628450106157096</v>
      </c>
      <c r="AA672" s="14">
        <v>0.73673036093418198</v>
      </c>
      <c r="AB672" s="5">
        <v>0</v>
      </c>
      <c r="AC672" s="5">
        <v>1</v>
      </c>
      <c r="AD672" s="5">
        <v>2</v>
      </c>
      <c r="AE672" s="5">
        <v>0</v>
      </c>
      <c r="AF672" s="5">
        <v>1</v>
      </c>
      <c r="AG672" s="5">
        <v>0</v>
      </c>
      <c r="AH672" s="5">
        <v>0</v>
      </c>
      <c r="AI672" s="5">
        <v>0</v>
      </c>
      <c r="AJ672" s="5">
        <v>2</v>
      </c>
      <c r="AK672" s="5">
        <v>2</v>
      </c>
      <c r="AL672" s="5">
        <v>8</v>
      </c>
    </row>
    <row r="673" spans="1:38" x14ac:dyDescent="0.3">
      <c r="A673" s="3">
        <v>1946425</v>
      </c>
      <c r="B673" s="3" t="s">
        <v>2156</v>
      </c>
      <c r="C673" s="3" t="s">
        <v>2157</v>
      </c>
      <c r="D673" s="3" t="s">
        <v>533</v>
      </c>
      <c r="E673" s="10">
        <v>838</v>
      </c>
      <c r="F673" s="11" t="s">
        <v>1264</v>
      </c>
      <c r="G673" s="12" t="s">
        <v>1265</v>
      </c>
      <c r="H673" s="13">
        <v>125329</v>
      </c>
      <c r="I673" s="12">
        <v>0.04</v>
      </c>
      <c r="J673" s="12">
        <v>6.9204152249134898E-2</v>
      </c>
      <c r="K673" s="12">
        <v>6.5743944636678195E-2</v>
      </c>
      <c r="L673" s="12">
        <v>0.03</v>
      </c>
      <c r="M673" s="12">
        <v>0.36099999999999999</v>
      </c>
      <c r="N673" s="12">
        <v>3.7128712871287099E-2</v>
      </c>
      <c r="O673" s="12">
        <v>0.26750448833034102</v>
      </c>
      <c r="P673" s="12">
        <v>9.0614886731391495E-2</v>
      </c>
      <c r="Q673" s="12">
        <v>8.6505190311418595E-2</v>
      </c>
      <c r="R673" s="14">
        <v>0.99337748344370802</v>
      </c>
      <c r="S673" s="14">
        <v>0.14968152866241999</v>
      </c>
      <c r="T673" s="14">
        <v>0.36836518046709099</v>
      </c>
      <c r="U673" s="14">
        <v>0.77919320594479802</v>
      </c>
      <c r="V673" s="14">
        <v>0.59574468085106302</v>
      </c>
      <c r="W673" s="14">
        <v>0.547770700636942</v>
      </c>
      <c r="X673" s="14"/>
      <c r="Y673" s="14">
        <v>7.2186836518046693E-2</v>
      </c>
      <c r="Z673" s="14">
        <v>0.468152866242038</v>
      </c>
      <c r="AA673" s="14">
        <v>9.76645435244161E-2</v>
      </c>
      <c r="AB673" s="5">
        <v>0</v>
      </c>
      <c r="AC673" s="5">
        <v>0</v>
      </c>
      <c r="AD673" s="5">
        <v>1</v>
      </c>
      <c r="AE673" s="5">
        <v>2</v>
      </c>
      <c r="AF673" s="5">
        <v>1</v>
      </c>
      <c r="AG673" s="5">
        <v>1</v>
      </c>
      <c r="AH673" s="5">
        <v>0</v>
      </c>
      <c r="AI673" s="5">
        <v>0</v>
      </c>
      <c r="AJ673" s="5">
        <v>1</v>
      </c>
      <c r="AK673" s="5">
        <v>0</v>
      </c>
      <c r="AL673" s="5">
        <v>6</v>
      </c>
    </row>
    <row r="674" spans="1:38" x14ac:dyDescent="0.3">
      <c r="A674" s="3">
        <v>1961365</v>
      </c>
      <c r="B674" s="3" t="s">
        <v>2492</v>
      </c>
      <c r="C674" s="3" t="s">
        <v>2493</v>
      </c>
      <c r="D674" s="3" t="s">
        <v>700</v>
      </c>
      <c r="E674" s="10">
        <v>139</v>
      </c>
      <c r="F674" s="11" t="s">
        <v>1264</v>
      </c>
      <c r="G674" s="12" t="s">
        <v>1265</v>
      </c>
      <c r="H674" s="13">
        <v>95625</v>
      </c>
      <c r="I674" s="12">
        <v>0.125</v>
      </c>
      <c r="J674" s="12">
        <v>6.5573770491803199E-2</v>
      </c>
      <c r="K674" s="12">
        <v>0</v>
      </c>
      <c r="L674" s="12">
        <v>0</v>
      </c>
      <c r="M674" s="12">
        <v>0.311</v>
      </c>
      <c r="N674" s="12">
        <v>7.7519379844961198E-2</v>
      </c>
      <c r="O674" s="12">
        <v>0.55963302752293498</v>
      </c>
      <c r="P674" s="12">
        <v>6.15384615384615E-2</v>
      </c>
      <c r="Q674" s="12">
        <v>0.14754098360655701</v>
      </c>
      <c r="R674" s="14">
        <v>0.90949227373068398</v>
      </c>
      <c r="S674" s="14">
        <v>0.65711252653927799</v>
      </c>
      <c r="T674" s="14">
        <v>0.34394904458598702</v>
      </c>
      <c r="U674" s="14">
        <v>0</v>
      </c>
      <c r="V674" s="14">
        <v>0</v>
      </c>
      <c r="W674" s="14">
        <v>0.31422505307855603</v>
      </c>
      <c r="X674" s="14"/>
      <c r="Y674" s="14">
        <v>0.80254777070063699</v>
      </c>
      <c r="Z674" s="14">
        <v>0.31740976645435198</v>
      </c>
      <c r="AA674" s="14">
        <v>0.31210191082802502</v>
      </c>
      <c r="AB674" s="5">
        <v>0</v>
      </c>
      <c r="AC674" s="5">
        <v>1</v>
      </c>
      <c r="AD674" s="5">
        <v>1</v>
      </c>
      <c r="AE674" s="5">
        <v>0</v>
      </c>
      <c r="AF674" s="5">
        <v>0</v>
      </c>
      <c r="AG674" s="5">
        <v>0</v>
      </c>
      <c r="AH674" s="5">
        <v>0</v>
      </c>
      <c r="AI674" s="5">
        <v>2</v>
      </c>
      <c r="AJ674" s="5">
        <v>0</v>
      </c>
      <c r="AK674" s="5">
        <v>0</v>
      </c>
      <c r="AL674" s="5">
        <v>4</v>
      </c>
    </row>
    <row r="675" spans="1:38" x14ac:dyDescent="0.3">
      <c r="A675" s="3">
        <v>1983595</v>
      </c>
      <c r="B675" s="3" t="s">
        <v>2976</v>
      </c>
      <c r="C675" s="3" t="s">
        <v>2977</v>
      </c>
      <c r="D675" s="3" t="s">
        <v>942</v>
      </c>
      <c r="E675" s="10">
        <v>2509</v>
      </c>
      <c r="F675" s="11" t="s">
        <v>1252</v>
      </c>
      <c r="G675" s="12" t="s">
        <v>1253</v>
      </c>
      <c r="H675" s="13">
        <v>92209</v>
      </c>
      <c r="I675" s="12">
        <v>6.4000000000000001E-2</v>
      </c>
      <c r="J675" s="12">
        <v>4.5192307692307601E-2</v>
      </c>
      <c r="K675" s="12">
        <v>4.4230769230769199E-2</v>
      </c>
      <c r="L675" s="12">
        <v>8.0000000000000002E-3</v>
      </c>
      <c r="M675" s="12">
        <v>0.26800000000000002</v>
      </c>
      <c r="N675" s="12">
        <v>8.0534022394487495E-2</v>
      </c>
      <c r="O675" s="12">
        <v>0.32661290322580599</v>
      </c>
      <c r="P675" s="12">
        <v>8.04597701149425E-2</v>
      </c>
      <c r="Q675" s="12">
        <v>0.28365384615384598</v>
      </c>
      <c r="R675" s="14">
        <v>0.89183222958057395</v>
      </c>
      <c r="S675" s="14">
        <v>0.30254777070063599</v>
      </c>
      <c r="T675" s="14">
        <v>0.209129511677282</v>
      </c>
      <c r="U675" s="14">
        <v>0.58598726114649602</v>
      </c>
      <c r="V675" s="14">
        <v>0.275531914893617</v>
      </c>
      <c r="W675" s="14">
        <v>0.15817409766454299</v>
      </c>
      <c r="X675" s="14"/>
      <c r="Y675" s="14">
        <v>0.136942675159235</v>
      </c>
      <c r="Z675" s="14">
        <v>0.41188959660297197</v>
      </c>
      <c r="AA675" s="14">
        <v>0.88428874734607199</v>
      </c>
      <c r="AB675" s="5">
        <v>0</v>
      </c>
      <c r="AC675" s="5">
        <v>0</v>
      </c>
      <c r="AD675" s="5">
        <v>0</v>
      </c>
      <c r="AE675" s="5">
        <v>1</v>
      </c>
      <c r="AF675" s="5">
        <v>0</v>
      </c>
      <c r="AG675" s="5">
        <v>0</v>
      </c>
      <c r="AH675" s="5">
        <v>0</v>
      </c>
      <c r="AI675" s="5">
        <v>0</v>
      </c>
      <c r="AJ675" s="5">
        <v>1</v>
      </c>
      <c r="AK675" s="5">
        <v>2</v>
      </c>
      <c r="AL675" s="5">
        <v>4</v>
      </c>
    </row>
    <row r="676" spans="1:38" x14ac:dyDescent="0.3">
      <c r="A676" s="3">
        <v>1954705</v>
      </c>
      <c r="B676" s="3" t="s">
        <v>2348</v>
      </c>
      <c r="C676" s="3" t="s">
        <v>2349</v>
      </c>
      <c r="D676" s="3" t="s">
        <v>629</v>
      </c>
      <c r="E676" s="10">
        <v>9274</v>
      </c>
      <c r="F676" s="11" t="s">
        <v>1509</v>
      </c>
      <c r="G676" s="12" t="s">
        <v>1510</v>
      </c>
      <c r="H676" s="13">
        <v>61042</v>
      </c>
      <c r="I676" s="12">
        <v>0.157</v>
      </c>
      <c r="J676" s="12">
        <v>0.15104009647271599</v>
      </c>
      <c r="K676" s="12">
        <v>4.5523063008742801E-2</v>
      </c>
      <c r="L676" s="12">
        <v>1.7000000000000001E-2</v>
      </c>
      <c r="M676" s="12">
        <v>0.44900000000000001</v>
      </c>
      <c r="N676" s="12">
        <v>6.9912321181356707E-2</v>
      </c>
      <c r="O676" s="12">
        <v>0.476874793524942</v>
      </c>
      <c r="P676" s="12">
        <v>0.119882258496119</v>
      </c>
      <c r="Q676" s="12">
        <v>0.23545372324389499</v>
      </c>
      <c r="R676" s="14">
        <v>0.36203090507726199</v>
      </c>
      <c r="S676" s="14">
        <v>0.80042462845010598</v>
      </c>
      <c r="T676" s="14">
        <v>0.78556263269639004</v>
      </c>
      <c r="U676" s="14">
        <v>0.60403397027600803</v>
      </c>
      <c r="V676" s="14">
        <v>0.40531914893616999</v>
      </c>
      <c r="W676" s="14">
        <v>0.84394904458598696</v>
      </c>
      <c r="X676" s="14"/>
      <c r="Y676" s="14">
        <v>0.56794055201698501</v>
      </c>
      <c r="Z676" s="14">
        <v>0.61571125265392701</v>
      </c>
      <c r="AA676" s="14">
        <v>0.759023354564755</v>
      </c>
      <c r="AB676" s="5">
        <v>1</v>
      </c>
      <c r="AC676" s="5">
        <v>2</v>
      </c>
      <c r="AD676" s="5">
        <v>2</v>
      </c>
      <c r="AE676" s="5">
        <v>1</v>
      </c>
      <c r="AF676" s="5">
        <v>1</v>
      </c>
      <c r="AG676" s="5">
        <v>2</v>
      </c>
      <c r="AH676" s="5">
        <v>0</v>
      </c>
      <c r="AI676" s="5">
        <v>1</v>
      </c>
      <c r="AJ676" s="5">
        <v>1</v>
      </c>
      <c r="AK676" s="5">
        <v>2</v>
      </c>
      <c r="AL676" s="5">
        <v>13</v>
      </c>
    </row>
    <row r="677" spans="1:38" x14ac:dyDescent="0.3">
      <c r="A677" s="3">
        <v>1956325</v>
      </c>
      <c r="B677" s="3" t="s">
        <v>2378</v>
      </c>
      <c r="C677" s="3" t="s">
        <v>2379</v>
      </c>
      <c r="D677" s="3" t="s">
        <v>643</v>
      </c>
      <c r="E677" s="10">
        <v>1910</v>
      </c>
      <c r="F677" s="11" t="s">
        <v>1509</v>
      </c>
      <c r="G677" s="12" t="s">
        <v>1510</v>
      </c>
      <c r="H677" s="13">
        <v>77560</v>
      </c>
      <c r="I677" s="12">
        <v>8.4000000000000005E-2</v>
      </c>
      <c r="J677" s="12">
        <v>0.12033694344163599</v>
      </c>
      <c r="K677" s="12">
        <v>5.8965102286401901E-2</v>
      </c>
      <c r="L677" s="12">
        <v>2.5999999999999999E-2</v>
      </c>
      <c r="M677" s="12">
        <v>0.34499999999999997</v>
      </c>
      <c r="N677" s="12">
        <v>6.8529256721138604E-3</v>
      </c>
      <c r="O677" s="12">
        <v>0.41572285143237803</v>
      </c>
      <c r="P677" s="12">
        <v>9.3891402714932098E-2</v>
      </c>
      <c r="Q677" s="12">
        <v>0.17689530685920499</v>
      </c>
      <c r="R677" s="14">
        <v>0.73730684326710805</v>
      </c>
      <c r="S677" s="14">
        <v>0.436305732484076</v>
      </c>
      <c r="T677" s="14">
        <v>0.64437367303609305</v>
      </c>
      <c r="U677" s="14">
        <v>0.725053078556263</v>
      </c>
      <c r="V677" s="14">
        <v>0.54468085106382902</v>
      </c>
      <c r="W677" s="14">
        <v>0.46921443736730301</v>
      </c>
      <c r="X677" s="14"/>
      <c r="Y677" s="14">
        <v>0.35881104033970201</v>
      </c>
      <c r="Z677" s="14">
        <v>0.484076433121019</v>
      </c>
      <c r="AA677" s="14">
        <v>0.48089171974522199</v>
      </c>
      <c r="AB677" s="5">
        <v>0</v>
      </c>
      <c r="AC677" s="5">
        <v>1</v>
      </c>
      <c r="AD677" s="5">
        <v>1</v>
      </c>
      <c r="AE677" s="5">
        <v>2</v>
      </c>
      <c r="AF677" s="5">
        <v>1</v>
      </c>
      <c r="AG677" s="5">
        <v>1</v>
      </c>
      <c r="AH677" s="5">
        <v>0</v>
      </c>
      <c r="AI677" s="5">
        <v>1</v>
      </c>
      <c r="AJ677" s="5">
        <v>1</v>
      </c>
      <c r="AK677" s="5">
        <v>1</v>
      </c>
      <c r="AL677" s="5">
        <v>9</v>
      </c>
    </row>
    <row r="678" spans="1:38" x14ac:dyDescent="0.3">
      <c r="A678" s="3">
        <v>1920035</v>
      </c>
      <c r="B678" s="3" t="s">
        <v>1597</v>
      </c>
      <c r="C678" s="3" t="s">
        <v>1598</v>
      </c>
      <c r="D678" s="3" t="s">
        <v>262</v>
      </c>
      <c r="E678" s="10">
        <v>1919</v>
      </c>
      <c r="F678" s="11" t="s">
        <v>1599</v>
      </c>
      <c r="G678" s="12" t="s">
        <v>1600</v>
      </c>
      <c r="H678" s="13">
        <v>92000</v>
      </c>
      <c r="I678" s="12">
        <v>6.7000000000000004E-2</v>
      </c>
      <c r="J678" s="12">
        <v>2.6004728132387699E-2</v>
      </c>
      <c r="K678" s="12">
        <v>2.6004728132387699E-2</v>
      </c>
      <c r="L678" s="12">
        <v>0.02</v>
      </c>
      <c r="M678" s="12">
        <v>0.307</v>
      </c>
      <c r="N678" s="12">
        <v>7.8089887640449399E-2</v>
      </c>
      <c r="O678" s="12">
        <v>0.24137931034482701</v>
      </c>
      <c r="P678" s="12">
        <v>5.63063063063063E-2</v>
      </c>
      <c r="Q678" s="12">
        <v>0.15721040189125199</v>
      </c>
      <c r="R678" s="14">
        <v>0.89072847682119205</v>
      </c>
      <c r="S678" s="14">
        <v>0.323779193205944</v>
      </c>
      <c r="T678" s="14">
        <v>0.12420382165605</v>
      </c>
      <c r="U678" s="14">
        <v>0.35668789808917101</v>
      </c>
      <c r="V678" s="14">
        <v>0.45531914893616998</v>
      </c>
      <c r="W678" s="14">
        <v>0.29511677282377902</v>
      </c>
      <c r="X678" s="14"/>
      <c r="Y678" s="14">
        <v>5.4140127388534999E-2</v>
      </c>
      <c r="Z678" s="14">
        <v>0.28662420382165599</v>
      </c>
      <c r="AA678" s="14">
        <v>0.37898089171974503</v>
      </c>
      <c r="AB678" s="5">
        <v>0</v>
      </c>
      <c r="AC678" s="5">
        <v>0</v>
      </c>
      <c r="AD678" s="5">
        <v>0</v>
      </c>
      <c r="AE678" s="5">
        <v>1</v>
      </c>
      <c r="AF678" s="5">
        <v>1</v>
      </c>
      <c r="AG678" s="5">
        <v>0</v>
      </c>
      <c r="AH678" s="5">
        <v>0</v>
      </c>
      <c r="AI678" s="5">
        <v>0</v>
      </c>
      <c r="AJ678" s="5">
        <v>0</v>
      </c>
      <c r="AK678" s="5">
        <v>1</v>
      </c>
      <c r="AL678" s="5">
        <v>3</v>
      </c>
    </row>
    <row r="679" spans="1:38" x14ac:dyDescent="0.3">
      <c r="A679" s="3">
        <v>1963210</v>
      </c>
      <c r="B679" s="3" t="s">
        <v>2520</v>
      </c>
      <c r="C679" s="3" t="s">
        <v>2521</v>
      </c>
      <c r="D679" s="3" t="s">
        <v>714</v>
      </c>
      <c r="E679" s="10">
        <v>393</v>
      </c>
      <c r="F679" s="11" t="s">
        <v>1599</v>
      </c>
      <c r="G679" s="12" t="s">
        <v>1600</v>
      </c>
      <c r="H679" s="13">
        <v>80000</v>
      </c>
      <c r="I679" s="12">
        <v>0.10199999999999999</v>
      </c>
      <c r="J679" s="12">
        <v>0.10606060606060599</v>
      </c>
      <c r="K679" s="12">
        <v>2.27272727272727E-2</v>
      </c>
      <c r="L679" s="12">
        <v>9.0999999999999998E-2</v>
      </c>
      <c r="M679" s="12">
        <v>0.28999999999999998</v>
      </c>
      <c r="N679" s="12">
        <v>-9.8623853211009097E-2</v>
      </c>
      <c r="O679" s="12">
        <v>0.54545454545454497</v>
      </c>
      <c r="P679" s="12">
        <v>9.5890410958904104E-2</v>
      </c>
      <c r="Q679" s="12">
        <v>0.12121212121212099</v>
      </c>
      <c r="R679" s="14">
        <v>0.77373068432670999</v>
      </c>
      <c r="S679" s="14">
        <v>0.53927813163481897</v>
      </c>
      <c r="T679" s="14">
        <v>0.56794055201698501</v>
      </c>
      <c r="U679" s="14">
        <v>0.31847133757961699</v>
      </c>
      <c r="V679" s="14">
        <v>0.930851063829787</v>
      </c>
      <c r="W679" s="14">
        <v>0.234607218683651</v>
      </c>
      <c r="X679" s="14"/>
      <c r="Y679" s="14">
        <v>0.76220806794055196</v>
      </c>
      <c r="Z679" s="14">
        <v>0.49681528662420299</v>
      </c>
      <c r="AA679" s="14">
        <v>0.200636942675159</v>
      </c>
      <c r="AB679" s="5">
        <v>0</v>
      </c>
      <c r="AC679" s="5">
        <v>1</v>
      </c>
      <c r="AD679" s="5">
        <v>1</v>
      </c>
      <c r="AE679" s="5">
        <v>0</v>
      </c>
      <c r="AF679" s="5">
        <v>2</v>
      </c>
      <c r="AG679" s="5">
        <v>0</v>
      </c>
      <c r="AH679" s="5">
        <v>2</v>
      </c>
      <c r="AI679" s="5">
        <v>2</v>
      </c>
      <c r="AJ679" s="5">
        <v>1</v>
      </c>
      <c r="AK679" s="5">
        <v>0</v>
      </c>
      <c r="AL679" s="5">
        <v>9</v>
      </c>
    </row>
    <row r="680" spans="1:38" x14ac:dyDescent="0.3">
      <c r="A680" s="3">
        <v>1978915</v>
      </c>
      <c r="B680" s="3" t="s">
        <v>2870</v>
      </c>
      <c r="C680" s="3" t="s">
        <v>2871</v>
      </c>
      <c r="D680" s="3" t="s">
        <v>889</v>
      </c>
      <c r="E680" s="10">
        <v>1191</v>
      </c>
      <c r="F680" s="11" t="s">
        <v>1599</v>
      </c>
      <c r="G680" s="12" t="s">
        <v>1600</v>
      </c>
      <c r="H680" s="13">
        <v>78324</v>
      </c>
      <c r="I680" s="12">
        <v>3.3000000000000002E-2</v>
      </c>
      <c r="J680" s="12">
        <v>3.0360531309297899E-2</v>
      </c>
      <c r="K680" s="12">
        <v>3.6053130929791198E-2</v>
      </c>
      <c r="L680" s="12">
        <v>3.1E-2</v>
      </c>
      <c r="M680" s="12">
        <v>0.39500000000000002</v>
      </c>
      <c r="N680" s="12">
        <v>-9.2916984006092898E-2</v>
      </c>
      <c r="O680" s="12">
        <v>0.37037037037037002</v>
      </c>
      <c r="P680" s="12">
        <v>6.0606060606060601E-2</v>
      </c>
      <c r="Q680" s="12">
        <v>0.113851992409867</v>
      </c>
      <c r="R680" s="14">
        <v>0.74503311258278104</v>
      </c>
      <c r="S680" s="14">
        <v>0.11464968152866201</v>
      </c>
      <c r="T680" s="14">
        <v>0.145435244161358</v>
      </c>
      <c r="U680" s="14">
        <v>0.48619957537154901</v>
      </c>
      <c r="V680" s="14">
        <v>0.60957446808510596</v>
      </c>
      <c r="W680" s="14">
        <v>0.69957537154989302</v>
      </c>
      <c r="X680" s="14"/>
      <c r="Y680" s="14">
        <v>0.23036093418258999</v>
      </c>
      <c r="Z680" s="14">
        <v>0.31210191082802502</v>
      </c>
      <c r="AA680" s="14">
        <v>0.16666666666666599</v>
      </c>
      <c r="AB680" s="5">
        <v>0</v>
      </c>
      <c r="AC680" s="5">
        <v>0</v>
      </c>
      <c r="AD680" s="5">
        <v>0</v>
      </c>
      <c r="AE680" s="5">
        <v>1</v>
      </c>
      <c r="AF680" s="5">
        <v>1</v>
      </c>
      <c r="AG680" s="5">
        <v>2</v>
      </c>
      <c r="AH680" s="5">
        <v>2</v>
      </c>
      <c r="AI680" s="5">
        <v>0</v>
      </c>
      <c r="AJ680" s="5">
        <v>0</v>
      </c>
      <c r="AK680" s="5">
        <v>0</v>
      </c>
      <c r="AL680" s="5">
        <v>6</v>
      </c>
    </row>
    <row r="681" spans="1:38" x14ac:dyDescent="0.3">
      <c r="A681" s="3">
        <v>1982875</v>
      </c>
      <c r="B681" s="3" t="s">
        <v>2954</v>
      </c>
      <c r="C681" s="3" t="s">
        <v>2955</v>
      </c>
      <c r="D681" s="3" t="s">
        <v>931</v>
      </c>
      <c r="E681" s="10">
        <v>10394</v>
      </c>
      <c r="F681" s="11" t="s">
        <v>1599</v>
      </c>
      <c r="G681" s="12" t="s">
        <v>1600</v>
      </c>
      <c r="H681" s="13">
        <v>80284</v>
      </c>
      <c r="I681" s="12">
        <v>0.109</v>
      </c>
      <c r="J681" s="12">
        <v>7.7282157676348495E-2</v>
      </c>
      <c r="K681" s="12">
        <v>3.9159751037344398E-2</v>
      </c>
      <c r="L681" s="12">
        <v>3.5000000000000003E-2</v>
      </c>
      <c r="M681" s="12">
        <v>0.34499999999999997</v>
      </c>
      <c r="N681" s="12">
        <v>5.2663560866923198E-2</v>
      </c>
      <c r="O681" s="12">
        <v>0.31557837317503601</v>
      </c>
      <c r="P681" s="12">
        <v>6.2028703478472301E-2</v>
      </c>
      <c r="Q681" s="12">
        <v>0.19942946058091199</v>
      </c>
      <c r="R681" s="14">
        <v>0.78035320088300197</v>
      </c>
      <c r="S681" s="14">
        <v>0.58386411889596601</v>
      </c>
      <c r="T681" s="14">
        <v>0.41719745222929899</v>
      </c>
      <c r="U681" s="14">
        <v>0.53078556263269605</v>
      </c>
      <c r="V681" s="14">
        <v>0.65</v>
      </c>
      <c r="W681" s="14">
        <v>0.46921443736730301</v>
      </c>
      <c r="X681" s="14"/>
      <c r="Y681" s="14">
        <v>0.12208067940552</v>
      </c>
      <c r="Z681" s="14">
        <v>0.321656050955414</v>
      </c>
      <c r="AA681" s="14">
        <v>0.58280254777069995</v>
      </c>
      <c r="AB681" s="5">
        <v>0</v>
      </c>
      <c r="AC681" s="5">
        <v>1</v>
      </c>
      <c r="AD681" s="5">
        <v>1</v>
      </c>
      <c r="AE681" s="5">
        <v>1</v>
      </c>
      <c r="AF681" s="5">
        <v>1</v>
      </c>
      <c r="AG681" s="5">
        <v>1</v>
      </c>
      <c r="AH681" s="5">
        <v>0</v>
      </c>
      <c r="AI681" s="5">
        <v>0</v>
      </c>
      <c r="AJ681" s="5">
        <v>0</v>
      </c>
      <c r="AK681" s="5">
        <v>1</v>
      </c>
      <c r="AL681" s="5">
        <v>6</v>
      </c>
    </row>
    <row r="682" spans="1:38" x14ac:dyDescent="0.3">
      <c r="A682" s="3">
        <v>1918255</v>
      </c>
      <c r="B682" s="3" t="s">
        <v>1555</v>
      </c>
      <c r="C682" s="3" t="s">
        <v>1556</v>
      </c>
      <c r="D682" s="3" t="s">
        <v>242</v>
      </c>
      <c r="E682" s="10">
        <v>1901</v>
      </c>
      <c r="F682" s="11" t="s">
        <v>1030</v>
      </c>
      <c r="G682" s="12" t="s">
        <v>1031</v>
      </c>
      <c r="H682" s="13">
        <v>95854</v>
      </c>
      <c r="I682" s="12">
        <v>8.7999999999999995E-2</v>
      </c>
      <c r="J682" s="12">
        <v>5.95794392523364E-2</v>
      </c>
      <c r="K682" s="12">
        <v>2.8037383177569999E-2</v>
      </c>
      <c r="L682" s="12">
        <v>5.0000000000000001E-3</v>
      </c>
      <c r="M682" s="12">
        <v>0.39399999999999902</v>
      </c>
      <c r="N682" s="12">
        <v>0.17128773875539099</v>
      </c>
      <c r="O682" s="12">
        <v>0.34752747252747201</v>
      </c>
      <c r="P682" s="12">
        <v>0.11661506707946299</v>
      </c>
      <c r="Q682" s="12">
        <v>0.20911214953271001</v>
      </c>
      <c r="R682" s="14">
        <v>0.91059602649006599</v>
      </c>
      <c r="S682" s="14">
        <v>0.452229299363057</v>
      </c>
      <c r="T682" s="14">
        <v>0.306794055201698</v>
      </c>
      <c r="U682" s="14">
        <v>0.38110403397027598</v>
      </c>
      <c r="V682" s="14">
        <v>0.23297872340425499</v>
      </c>
      <c r="W682" s="14">
        <v>0.69426751592356595</v>
      </c>
      <c r="X682" s="14"/>
      <c r="Y682" s="14">
        <v>0.17409766454352399</v>
      </c>
      <c r="Z682" s="14">
        <v>0.59660297239914994</v>
      </c>
      <c r="AA682" s="14">
        <v>0.64118895966029699</v>
      </c>
      <c r="AB682" s="5">
        <v>0</v>
      </c>
      <c r="AC682" s="5">
        <v>1</v>
      </c>
      <c r="AD682" s="5">
        <v>0</v>
      </c>
      <c r="AE682" s="5">
        <v>1</v>
      </c>
      <c r="AF682" s="5">
        <v>0</v>
      </c>
      <c r="AG682" s="5">
        <v>2</v>
      </c>
      <c r="AH682" s="5">
        <v>0</v>
      </c>
      <c r="AI682" s="5">
        <v>0</v>
      </c>
      <c r="AJ682" s="5">
        <v>1</v>
      </c>
      <c r="AK682" s="5">
        <v>1</v>
      </c>
      <c r="AL682" s="5">
        <v>6</v>
      </c>
    </row>
    <row r="683" spans="1:38" x14ac:dyDescent="0.3">
      <c r="A683" s="3">
        <v>1915825</v>
      </c>
      <c r="B683" s="3" t="s">
        <v>1501</v>
      </c>
      <c r="C683" s="3" t="s">
        <v>1502</v>
      </c>
      <c r="D683" s="3" t="s">
        <v>217</v>
      </c>
      <c r="E683" s="10">
        <v>1093</v>
      </c>
      <c r="F683" s="11" t="s">
        <v>1233</v>
      </c>
      <c r="G683" s="12" t="s">
        <v>1234</v>
      </c>
      <c r="H683" s="13">
        <v>73292</v>
      </c>
      <c r="I683" s="12">
        <v>5.1999999999999998E-2</v>
      </c>
      <c r="J683" s="12">
        <v>5.1485148514851399E-2</v>
      </c>
      <c r="K683" s="12">
        <v>5.9405940594059398E-3</v>
      </c>
      <c r="L683" s="12">
        <v>1.2999999999999999E-2</v>
      </c>
      <c r="M683" s="12">
        <v>0.44</v>
      </c>
      <c r="N683" s="12">
        <v>-1.35379061371841E-2</v>
      </c>
      <c r="O683" s="12">
        <v>0.36848072562358197</v>
      </c>
      <c r="P683" s="12">
        <v>0.120209059233449</v>
      </c>
      <c r="Q683" s="12">
        <v>0.14455445544554399</v>
      </c>
      <c r="R683" s="14">
        <v>0.653421633554083</v>
      </c>
      <c r="S683" s="14">
        <v>0.225053078556263</v>
      </c>
      <c r="T683" s="14">
        <v>0.24416135881104001</v>
      </c>
      <c r="U683" s="14">
        <v>0.14118895966029699</v>
      </c>
      <c r="V683" s="14">
        <v>0.34893617021276502</v>
      </c>
      <c r="W683" s="14">
        <v>0.82377919320594395</v>
      </c>
      <c r="X683" s="14"/>
      <c r="Y683" s="14">
        <v>0.227176220806794</v>
      </c>
      <c r="Z683" s="14">
        <v>0.61677282377919296</v>
      </c>
      <c r="AA683" s="14">
        <v>0.29617834394904402</v>
      </c>
      <c r="AB683" s="5">
        <v>1</v>
      </c>
      <c r="AC683" s="5">
        <v>0</v>
      </c>
      <c r="AD683" s="5">
        <v>0</v>
      </c>
      <c r="AE683" s="5">
        <v>0</v>
      </c>
      <c r="AF683" s="5">
        <v>1</v>
      </c>
      <c r="AG683" s="5">
        <v>2</v>
      </c>
      <c r="AH683" s="5">
        <v>1</v>
      </c>
      <c r="AI683" s="5">
        <v>0</v>
      </c>
      <c r="AJ683" s="5">
        <v>1</v>
      </c>
      <c r="AK683" s="5">
        <v>0</v>
      </c>
      <c r="AL683" s="5">
        <v>6</v>
      </c>
    </row>
    <row r="684" spans="1:38" x14ac:dyDescent="0.3">
      <c r="A684" s="3">
        <v>1972975</v>
      </c>
      <c r="B684" s="3" t="s">
        <v>2726</v>
      </c>
      <c r="C684" s="3" t="s">
        <v>2727</v>
      </c>
      <c r="D684" s="3" t="s">
        <v>817</v>
      </c>
      <c r="E684" s="10">
        <v>2860</v>
      </c>
      <c r="F684" s="11" t="s">
        <v>682</v>
      </c>
      <c r="G684" s="12" t="s">
        <v>1158</v>
      </c>
      <c r="H684" s="13">
        <v>55070</v>
      </c>
      <c r="I684" s="12">
        <v>0.23499999999999999</v>
      </c>
      <c r="J684" s="12">
        <v>0.13839285714285701</v>
      </c>
      <c r="K684" s="12">
        <v>6.07142857142857E-2</v>
      </c>
      <c r="L684" s="12">
        <v>6.7000000000000004E-2</v>
      </c>
      <c r="M684" s="12">
        <v>0.35199999999999998</v>
      </c>
      <c r="N684" s="12">
        <v>2.2158684774839101E-2</v>
      </c>
      <c r="O684" s="12">
        <v>0.44792773645058398</v>
      </c>
      <c r="P684" s="12">
        <v>9.7502014504431897E-2</v>
      </c>
      <c r="Q684" s="12">
        <v>0.32321428571428501</v>
      </c>
      <c r="R684" s="14">
        <v>0.219646799116997</v>
      </c>
      <c r="S684" s="14">
        <v>0.92462845010615702</v>
      </c>
      <c r="T684" s="14">
        <v>0.73885350318471299</v>
      </c>
      <c r="U684" s="14">
        <v>0.743099787685774</v>
      </c>
      <c r="V684" s="14">
        <v>0.87553191489361704</v>
      </c>
      <c r="W684" s="14">
        <v>0.50318471337579596</v>
      </c>
      <c r="X684" s="14"/>
      <c r="Y684" s="14">
        <v>0.47452229299363002</v>
      </c>
      <c r="Z684" s="14">
        <v>0.51273885350318404</v>
      </c>
      <c r="AA684" s="14">
        <v>0.950106157112526</v>
      </c>
      <c r="AB684" s="5">
        <v>2</v>
      </c>
      <c r="AC684" s="5">
        <v>2</v>
      </c>
      <c r="AD684" s="5">
        <v>2</v>
      </c>
      <c r="AE684" s="5">
        <v>2</v>
      </c>
      <c r="AF684" s="5">
        <v>2</v>
      </c>
      <c r="AG684" s="5">
        <v>1</v>
      </c>
      <c r="AH684" s="5">
        <v>0</v>
      </c>
      <c r="AI684" s="5">
        <v>1</v>
      </c>
      <c r="AJ684" s="5">
        <v>1</v>
      </c>
      <c r="AK684" s="5">
        <v>2</v>
      </c>
      <c r="AL684" s="5">
        <v>15</v>
      </c>
    </row>
    <row r="685" spans="1:38" x14ac:dyDescent="0.3">
      <c r="A685" s="3">
        <v>1921045</v>
      </c>
      <c r="B685" s="3" t="s">
        <v>1573</v>
      </c>
      <c r="C685" s="3" t="s">
        <v>1574</v>
      </c>
      <c r="D685" s="3" t="s">
        <v>250</v>
      </c>
      <c r="E685" s="10">
        <v>915</v>
      </c>
      <c r="F685" s="11" t="s">
        <v>1030</v>
      </c>
      <c r="G685" s="12" t="s">
        <v>1031</v>
      </c>
      <c r="H685" s="13">
        <v>97109</v>
      </c>
      <c r="I685" s="12">
        <v>7.2999999999999995E-2</v>
      </c>
      <c r="J685" s="12">
        <v>2.57069408740359E-2</v>
      </c>
      <c r="K685" s="12">
        <v>2.82776349614395E-2</v>
      </c>
      <c r="L685" s="12">
        <v>3.2000000000000001E-2</v>
      </c>
      <c r="M685" s="12">
        <v>0.23199999999999901</v>
      </c>
      <c r="N685" s="12">
        <v>-0.128571428571428</v>
      </c>
      <c r="O685" s="12">
        <v>0.35649546827794498</v>
      </c>
      <c r="P685" s="12">
        <v>6.7146282973621102E-2</v>
      </c>
      <c r="Q685" s="12">
        <v>0.182519280205655</v>
      </c>
      <c r="R685" s="14">
        <v>0.91390728476821104</v>
      </c>
      <c r="S685" s="14">
        <v>0.369426751592356</v>
      </c>
      <c r="T685" s="14">
        <v>0.12314225053078499</v>
      </c>
      <c r="U685" s="14">
        <v>0.38428874734607199</v>
      </c>
      <c r="V685" s="14">
        <v>0.61702127659574402</v>
      </c>
      <c r="W685" s="14">
        <v>7.9617834394904399E-2</v>
      </c>
      <c r="X685" s="14"/>
      <c r="Y685" s="14">
        <v>0.19002123142250499</v>
      </c>
      <c r="Z685" s="14">
        <v>0.35668789808917101</v>
      </c>
      <c r="AA685" s="14">
        <v>0.50530785562632696</v>
      </c>
      <c r="AB685" s="5">
        <v>0</v>
      </c>
      <c r="AC685" s="5">
        <v>1</v>
      </c>
      <c r="AD685" s="5">
        <v>0</v>
      </c>
      <c r="AE685" s="5">
        <v>1</v>
      </c>
      <c r="AF685" s="5">
        <v>1</v>
      </c>
      <c r="AG685" s="5">
        <v>0</v>
      </c>
      <c r="AH685" s="5">
        <v>2</v>
      </c>
      <c r="AI685" s="5">
        <v>0</v>
      </c>
      <c r="AJ685" s="5">
        <v>1</v>
      </c>
      <c r="AK685" s="5">
        <v>1</v>
      </c>
      <c r="AL685" s="5">
        <v>7</v>
      </c>
    </row>
    <row r="686" spans="1:38" x14ac:dyDescent="0.3">
      <c r="A686" s="3">
        <v>1982695</v>
      </c>
      <c r="B686" s="3" t="s">
        <v>2950</v>
      </c>
      <c r="C686" s="3" t="s">
        <v>2951</v>
      </c>
      <c r="D686" s="3" t="s">
        <v>929</v>
      </c>
      <c r="E686" s="10">
        <v>23940</v>
      </c>
      <c r="F686" s="11" t="s">
        <v>1030</v>
      </c>
      <c r="G686" s="12" t="s">
        <v>1031</v>
      </c>
      <c r="H686" s="13">
        <v>101029</v>
      </c>
      <c r="I686" s="12">
        <v>7.3999999999999996E-2</v>
      </c>
      <c r="J686" s="12">
        <v>4.8351648351648298E-2</v>
      </c>
      <c r="K686" s="12">
        <v>1.1411665257819101E-2</v>
      </c>
      <c r="L686" s="12">
        <v>3.5000000000000003E-2</v>
      </c>
      <c r="M686" s="12">
        <v>0.22699999999999901</v>
      </c>
      <c r="N686" s="12">
        <v>0.73604060913705505</v>
      </c>
      <c r="O686" s="12">
        <v>0.16134523134058901</v>
      </c>
      <c r="P686" s="12">
        <v>3.1597904387688197E-2</v>
      </c>
      <c r="Q686" s="12">
        <v>0.24142011834319499</v>
      </c>
      <c r="R686" s="14">
        <v>0.93377483443708598</v>
      </c>
      <c r="S686" s="14">
        <v>0.37685774946921402</v>
      </c>
      <c r="T686" s="14">
        <v>0.22823779193205901</v>
      </c>
      <c r="U686" s="14">
        <v>0.18895966029723901</v>
      </c>
      <c r="V686" s="14">
        <v>0.65</v>
      </c>
      <c r="W686" s="14">
        <v>6.9002123142250502E-2</v>
      </c>
      <c r="X686" s="14"/>
      <c r="Y686" s="14">
        <v>8.4925690021231404E-3</v>
      </c>
      <c r="Z686" s="14">
        <v>0.169851380042462</v>
      </c>
      <c r="AA686" s="14">
        <v>0.77919320594479802</v>
      </c>
      <c r="AB686" s="5">
        <v>0</v>
      </c>
      <c r="AC686" s="5">
        <v>1</v>
      </c>
      <c r="AD686" s="5">
        <v>0</v>
      </c>
      <c r="AE686" s="5">
        <v>0</v>
      </c>
      <c r="AF686" s="5">
        <v>1</v>
      </c>
      <c r="AG686" s="5">
        <v>0</v>
      </c>
      <c r="AH686" s="5">
        <v>0</v>
      </c>
      <c r="AI686" s="5">
        <v>0</v>
      </c>
      <c r="AJ686" s="5">
        <v>0</v>
      </c>
      <c r="AK686" s="5">
        <v>2</v>
      </c>
      <c r="AL686" s="5">
        <v>4</v>
      </c>
    </row>
    <row r="687" spans="1:38" x14ac:dyDescent="0.3">
      <c r="A687" s="3">
        <v>1912495</v>
      </c>
      <c r="B687" s="3" t="s">
        <v>1407</v>
      </c>
      <c r="C687" s="3" t="s">
        <v>1408</v>
      </c>
      <c r="D687" s="3" t="s">
        <v>178</v>
      </c>
      <c r="E687" s="10">
        <v>1264</v>
      </c>
      <c r="F687" s="11" t="s">
        <v>1057</v>
      </c>
      <c r="G687" s="12" t="s">
        <v>1058</v>
      </c>
      <c r="H687" s="13">
        <v>85400</v>
      </c>
      <c r="I687" s="12">
        <v>3.9E-2</v>
      </c>
      <c r="J687" s="12">
        <v>8.0882352941176405E-2</v>
      </c>
      <c r="K687" s="12">
        <v>6.6176470588235295E-2</v>
      </c>
      <c r="L687" s="12">
        <v>4.0999999999999898E-2</v>
      </c>
      <c r="M687" s="12">
        <v>0.27300000000000002</v>
      </c>
      <c r="N687" s="12">
        <v>5.5688146380270401E-3</v>
      </c>
      <c r="O687" s="12">
        <v>0.44069640914036901</v>
      </c>
      <c r="P687" s="12">
        <v>7.4652777777777707E-2</v>
      </c>
      <c r="Q687" s="12">
        <v>0.16727941176470501</v>
      </c>
      <c r="R687" s="14">
        <v>0.83995584988962402</v>
      </c>
      <c r="S687" s="14">
        <v>0.144373673036093</v>
      </c>
      <c r="T687" s="14">
        <v>0.44267515923566803</v>
      </c>
      <c r="U687" s="14">
        <v>0.78450106157112498</v>
      </c>
      <c r="V687" s="14">
        <v>0.71276595744680804</v>
      </c>
      <c r="W687" s="14">
        <v>0.17728237791932</v>
      </c>
      <c r="X687" s="14"/>
      <c r="Y687" s="14">
        <v>0.45753715498938402</v>
      </c>
      <c r="Z687" s="14">
        <v>0.38428874734607199</v>
      </c>
      <c r="AA687" s="14">
        <v>0.42569002123142202</v>
      </c>
      <c r="AB687" s="5">
        <v>0</v>
      </c>
      <c r="AC687" s="5">
        <v>0</v>
      </c>
      <c r="AD687" s="5">
        <v>1</v>
      </c>
      <c r="AE687" s="5">
        <v>2</v>
      </c>
      <c r="AF687" s="5">
        <v>2</v>
      </c>
      <c r="AG687" s="5">
        <v>0</v>
      </c>
      <c r="AH687" s="5">
        <v>0</v>
      </c>
      <c r="AI687" s="5">
        <v>1</v>
      </c>
      <c r="AJ687" s="5">
        <v>1</v>
      </c>
      <c r="AK687" s="5">
        <v>1</v>
      </c>
      <c r="AL687" s="5">
        <v>8</v>
      </c>
    </row>
    <row r="688" spans="1:38" x14ac:dyDescent="0.3">
      <c r="A688" s="3">
        <v>1900775</v>
      </c>
      <c r="B688" s="3" t="s">
        <v>1041</v>
      </c>
      <c r="C688" s="3" t="s">
        <v>1042</v>
      </c>
      <c r="D688" s="3" t="s">
        <v>5</v>
      </c>
      <c r="E688" s="10">
        <v>1558</v>
      </c>
      <c r="F688" s="11" t="s">
        <v>721</v>
      </c>
      <c r="G688" s="12" t="s">
        <v>1043</v>
      </c>
      <c r="H688" s="13">
        <v>66250</v>
      </c>
      <c r="I688" s="12">
        <v>9.5000000000000001E-2</v>
      </c>
      <c r="J688" s="12">
        <v>9.0909090909090898E-2</v>
      </c>
      <c r="K688" s="12">
        <v>3.2467532467532402E-2</v>
      </c>
      <c r="L688" s="12">
        <v>1.7000000000000001E-2</v>
      </c>
      <c r="M688" s="12">
        <v>0.38600000000000001</v>
      </c>
      <c r="N688" s="12">
        <v>4.8452220726783297E-2</v>
      </c>
      <c r="O688" s="12">
        <v>0.456095481670929</v>
      </c>
      <c r="P688" s="12">
        <v>7.6178960096735193E-2</v>
      </c>
      <c r="Q688" s="12">
        <v>0.18701298701298699</v>
      </c>
      <c r="R688" s="14">
        <v>0.49337748344370802</v>
      </c>
      <c r="S688" s="14">
        <v>0.50424628450106102</v>
      </c>
      <c r="T688" s="14">
        <v>0.49044585987261102</v>
      </c>
      <c r="U688" s="14">
        <v>0.44692144373672998</v>
      </c>
      <c r="V688" s="14">
        <v>0.40531914893616999</v>
      </c>
      <c r="W688" s="14">
        <v>0.65711252653927799</v>
      </c>
      <c r="X688" s="14"/>
      <c r="Y688" s="14">
        <v>0.49575371549893799</v>
      </c>
      <c r="Z688" s="14">
        <v>0.39278131634819502</v>
      </c>
      <c r="AA688" s="14">
        <v>0.52866242038216504</v>
      </c>
      <c r="AB688" s="5">
        <v>1</v>
      </c>
      <c r="AC688" s="5">
        <v>1</v>
      </c>
      <c r="AD688" s="5">
        <v>1</v>
      </c>
      <c r="AE688" s="5">
        <v>1</v>
      </c>
      <c r="AF688" s="5">
        <v>1</v>
      </c>
      <c r="AG688" s="5">
        <v>1</v>
      </c>
      <c r="AH688" s="5">
        <v>0</v>
      </c>
      <c r="AI688" s="5">
        <v>1</v>
      </c>
      <c r="AJ688" s="5">
        <v>1</v>
      </c>
      <c r="AK688" s="5">
        <v>1</v>
      </c>
      <c r="AL688" s="5">
        <v>9</v>
      </c>
    </row>
    <row r="689" spans="1:38" x14ac:dyDescent="0.3">
      <c r="A689" s="3">
        <v>1951375</v>
      </c>
      <c r="B689" s="3" t="s">
        <v>2282</v>
      </c>
      <c r="C689" s="3" t="s">
        <v>2283</v>
      </c>
      <c r="D689" s="3" t="s">
        <v>596</v>
      </c>
      <c r="E689" s="10">
        <v>717</v>
      </c>
      <c r="F689" s="11" t="s">
        <v>721</v>
      </c>
      <c r="G689" s="12" t="s">
        <v>1043</v>
      </c>
      <c r="H689" s="13">
        <v>82969</v>
      </c>
      <c r="I689" s="12">
        <v>4.9000000000000002E-2</v>
      </c>
      <c r="J689" s="12">
        <v>4.3731778425655898E-2</v>
      </c>
      <c r="K689" s="12">
        <v>1.4577259475218599E-2</v>
      </c>
      <c r="L689" s="12">
        <v>1.7999999999999999E-2</v>
      </c>
      <c r="M689" s="12">
        <v>0.34200000000000003</v>
      </c>
      <c r="N689" s="12">
        <v>-5.0331125827814502E-2</v>
      </c>
      <c r="O689" s="12">
        <v>0.49074074074073998</v>
      </c>
      <c r="P689" s="12">
        <v>0.10427807486630999</v>
      </c>
      <c r="Q689" s="12">
        <v>7.8717201166180695E-2</v>
      </c>
      <c r="R689" s="14">
        <v>0.81236203090507697</v>
      </c>
      <c r="S689" s="14">
        <v>0.20806794055201699</v>
      </c>
      <c r="T689" s="14">
        <v>0.20594479830148599</v>
      </c>
      <c r="U689" s="14">
        <v>0.21549893842887399</v>
      </c>
      <c r="V689" s="14">
        <v>0.41702127659574401</v>
      </c>
      <c r="W689" s="14">
        <v>0.450106157112526</v>
      </c>
      <c r="X689" s="14"/>
      <c r="Y689" s="14">
        <v>0.61464968152866195</v>
      </c>
      <c r="Z689" s="14">
        <v>0.54564755838641099</v>
      </c>
      <c r="AA689" s="14">
        <v>8.9171974522292904E-2</v>
      </c>
      <c r="AB689" s="5">
        <v>0</v>
      </c>
      <c r="AC689" s="5">
        <v>0</v>
      </c>
      <c r="AD689" s="5">
        <v>0</v>
      </c>
      <c r="AE689" s="5">
        <v>0</v>
      </c>
      <c r="AF689" s="5">
        <v>1</v>
      </c>
      <c r="AG689" s="5">
        <v>1</v>
      </c>
      <c r="AH689" s="5">
        <v>1</v>
      </c>
      <c r="AI689" s="5">
        <v>1</v>
      </c>
      <c r="AJ689" s="5">
        <v>1</v>
      </c>
      <c r="AK689" s="5">
        <v>0</v>
      </c>
      <c r="AL689" s="5">
        <v>5</v>
      </c>
    </row>
    <row r="690" spans="1:38" x14ac:dyDescent="0.3">
      <c r="A690" s="3">
        <v>1935940</v>
      </c>
      <c r="B690" s="3" t="s">
        <v>1934</v>
      </c>
      <c r="C690" s="3" t="s">
        <v>1935</v>
      </c>
      <c r="D690" s="3" t="s">
        <v>423</v>
      </c>
      <c r="E690" s="10">
        <v>7183</v>
      </c>
      <c r="F690" s="11" t="s">
        <v>1057</v>
      </c>
      <c r="G690" s="12" t="s">
        <v>1058</v>
      </c>
      <c r="H690" s="13">
        <v>66270</v>
      </c>
      <c r="I690" s="12">
        <v>0.13699999999999901</v>
      </c>
      <c r="J690" s="12">
        <v>0.111376021798365</v>
      </c>
      <c r="K690" s="12">
        <v>3.20163487738419E-2</v>
      </c>
      <c r="L690" s="12">
        <v>0.04</v>
      </c>
      <c r="M690" s="12">
        <v>0.35799999999999998</v>
      </c>
      <c r="N690" s="12">
        <v>2.2636674259681001E-2</v>
      </c>
      <c r="O690" s="12">
        <v>0.28845315904139401</v>
      </c>
      <c r="P690" s="12">
        <v>7.7599748664781601E-2</v>
      </c>
      <c r="Q690" s="12">
        <v>0.24761580381471299</v>
      </c>
      <c r="R690" s="14">
        <v>0.50441501103752695</v>
      </c>
      <c r="S690" s="14">
        <v>0.725053078556263</v>
      </c>
      <c r="T690" s="14">
        <v>0.60191082802547702</v>
      </c>
      <c r="U690" s="14">
        <v>0.436305732484076</v>
      </c>
      <c r="V690" s="14">
        <v>0.70106382978723403</v>
      </c>
      <c r="W690" s="14">
        <v>0.53609341825902301</v>
      </c>
      <c r="X690" s="14"/>
      <c r="Y690" s="14">
        <v>8.9171974522292904E-2</v>
      </c>
      <c r="Z690" s="14">
        <v>0.40127388535031799</v>
      </c>
      <c r="AA690" s="14">
        <v>0.79723991507431002</v>
      </c>
      <c r="AB690" s="5">
        <v>1</v>
      </c>
      <c r="AC690" s="5">
        <v>2</v>
      </c>
      <c r="AD690" s="5">
        <v>1</v>
      </c>
      <c r="AE690" s="5">
        <v>1</v>
      </c>
      <c r="AF690" s="5">
        <v>2</v>
      </c>
      <c r="AG690" s="5">
        <v>1</v>
      </c>
      <c r="AH690" s="5">
        <v>0</v>
      </c>
      <c r="AI690" s="5">
        <v>0</v>
      </c>
      <c r="AJ690" s="5">
        <v>1</v>
      </c>
      <c r="AK690" s="5">
        <v>2</v>
      </c>
      <c r="AL690" s="5">
        <v>11</v>
      </c>
    </row>
    <row r="691" spans="1:38" x14ac:dyDescent="0.3">
      <c r="A691" s="3">
        <v>1975720</v>
      </c>
      <c r="B691" s="3" t="s">
        <v>2806</v>
      </c>
      <c r="C691" s="3" t="s">
        <v>2807</v>
      </c>
      <c r="D691" s="3" t="s">
        <v>857</v>
      </c>
      <c r="E691" s="10">
        <v>191</v>
      </c>
      <c r="F691" s="11" t="s">
        <v>1233</v>
      </c>
      <c r="G691" s="12" t="s">
        <v>1234</v>
      </c>
      <c r="H691" s="13">
        <v>82500</v>
      </c>
      <c r="I691" s="12">
        <v>0.105</v>
      </c>
      <c r="J691" s="12">
        <v>1.9230769230769201E-2</v>
      </c>
      <c r="K691" s="12">
        <v>9.6153846153846107E-3</v>
      </c>
      <c r="L691" s="12">
        <v>4.5999999999999999E-2</v>
      </c>
      <c r="M691" s="12">
        <v>0.29799999999999999</v>
      </c>
      <c r="N691" s="12">
        <v>-0.14732142857142799</v>
      </c>
      <c r="O691" s="12">
        <v>0.46242774566473899</v>
      </c>
      <c r="P691" s="12">
        <v>0</v>
      </c>
      <c r="Q691" s="12">
        <v>6.7307692307692304E-2</v>
      </c>
      <c r="R691" s="14">
        <v>0.80463576158940397</v>
      </c>
      <c r="S691" s="14">
        <v>0.56050955414012704</v>
      </c>
      <c r="T691" s="14">
        <v>9.9787685774946899E-2</v>
      </c>
      <c r="U691" s="14">
        <v>0.17197452229299301</v>
      </c>
      <c r="V691" s="14">
        <v>0.75106382978723396</v>
      </c>
      <c r="W691" s="14">
        <v>0.272823779193205</v>
      </c>
      <c r="X691" s="14"/>
      <c r="Y691" s="14">
        <v>0.51698513800424595</v>
      </c>
      <c r="Z691" s="14">
        <v>0</v>
      </c>
      <c r="AA691" s="14">
        <v>6.4755838641188904E-2</v>
      </c>
      <c r="AB691" s="5">
        <v>0</v>
      </c>
      <c r="AC691" s="5">
        <v>1</v>
      </c>
      <c r="AD691" s="5">
        <v>0</v>
      </c>
      <c r="AE691" s="5">
        <v>0</v>
      </c>
      <c r="AF691" s="5">
        <v>2</v>
      </c>
      <c r="AG691" s="5">
        <v>0</v>
      </c>
      <c r="AH691" s="5">
        <v>2</v>
      </c>
      <c r="AI691" s="5">
        <v>1</v>
      </c>
      <c r="AJ691" s="5">
        <v>0</v>
      </c>
      <c r="AK691" s="5">
        <v>0</v>
      </c>
      <c r="AL691" s="5">
        <v>6</v>
      </c>
    </row>
    <row r="692" spans="1:38" x14ac:dyDescent="0.3">
      <c r="A692" s="3">
        <v>1908695</v>
      </c>
      <c r="B692" s="3" t="s">
        <v>1332</v>
      </c>
      <c r="C692" s="3" t="s">
        <v>1333</v>
      </c>
      <c r="D692" s="3" t="s">
        <v>148</v>
      </c>
      <c r="E692" s="10">
        <v>1502</v>
      </c>
      <c r="F692" s="11" t="s">
        <v>1334</v>
      </c>
      <c r="G692" s="12" t="s">
        <v>1335</v>
      </c>
      <c r="H692" s="13">
        <v>73438</v>
      </c>
      <c r="I692" s="12">
        <v>0.216</v>
      </c>
      <c r="J692" s="12">
        <v>0.102654867256637</v>
      </c>
      <c r="K692" s="12">
        <v>6.3716814159292007E-2</v>
      </c>
      <c r="L692" s="12">
        <v>0.12</v>
      </c>
      <c r="M692" s="12">
        <v>0.35599999999999998</v>
      </c>
      <c r="N692" s="12">
        <v>2.31607629427792E-2</v>
      </c>
      <c r="O692" s="12">
        <v>0.47802786709539102</v>
      </c>
      <c r="P692" s="12">
        <v>9.9358974358974297E-2</v>
      </c>
      <c r="Q692" s="12">
        <v>0.11681415929203499</v>
      </c>
      <c r="R692" s="14">
        <v>0.66004415011037498</v>
      </c>
      <c r="S692" s="14">
        <v>0.902335456475583</v>
      </c>
      <c r="T692" s="14">
        <v>0.55095541401273795</v>
      </c>
      <c r="U692" s="14">
        <v>0.76326963906581702</v>
      </c>
      <c r="V692" s="14">
        <v>0.96063829787234001</v>
      </c>
      <c r="W692" s="14">
        <v>0.52123142250530696</v>
      </c>
      <c r="X692" s="14"/>
      <c r="Y692" s="14">
        <v>0.57324840764331197</v>
      </c>
      <c r="Z692" s="14">
        <v>0.52229299363057302</v>
      </c>
      <c r="AA692" s="14">
        <v>0.17515923566878899</v>
      </c>
      <c r="AB692" s="5">
        <v>0</v>
      </c>
      <c r="AC692" s="5">
        <v>2</v>
      </c>
      <c r="AD692" s="5">
        <v>1</v>
      </c>
      <c r="AE692" s="5">
        <v>2</v>
      </c>
      <c r="AF692" s="5">
        <v>2</v>
      </c>
      <c r="AG692" s="5">
        <v>1</v>
      </c>
      <c r="AH692" s="5">
        <v>0</v>
      </c>
      <c r="AI692" s="5">
        <v>1</v>
      </c>
      <c r="AJ692" s="5">
        <v>1</v>
      </c>
      <c r="AK692" s="5">
        <v>0</v>
      </c>
      <c r="AL692" s="5">
        <v>10</v>
      </c>
    </row>
    <row r="693" spans="1:38" x14ac:dyDescent="0.3">
      <c r="A693" s="3">
        <v>1964425</v>
      </c>
      <c r="B693" s="3" t="s">
        <v>2550</v>
      </c>
      <c r="C693" s="3" t="s">
        <v>2551</v>
      </c>
      <c r="D693" s="3" t="s">
        <v>729</v>
      </c>
      <c r="E693" s="10">
        <v>160</v>
      </c>
      <c r="F693" s="11" t="s">
        <v>1057</v>
      </c>
      <c r="G693" s="12" t="s">
        <v>1058</v>
      </c>
      <c r="H693" s="13">
        <v>45000</v>
      </c>
      <c r="I693" s="12">
        <v>9.1999999999999998E-2</v>
      </c>
      <c r="J693" s="12">
        <v>0.125</v>
      </c>
      <c r="K693" s="12">
        <v>7.8125E-2</v>
      </c>
      <c r="L693" s="12">
        <v>9.4E-2</v>
      </c>
      <c r="M693" s="12">
        <v>0.39600000000000002</v>
      </c>
      <c r="N693" s="12">
        <v>-0.101123595505617</v>
      </c>
      <c r="O693" s="12">
        <v>0.59595959595959502</v>
      </c>
      <c r="P693" s="12">
        <v>0</v>
      </c>
      <c r="Q693" s="12">
        <v>0.21875</v>
      </c>
      <c r="R693" s="14">
        <v>5.7395143487858701E-2</v>
      </c>
      <c r="S693" s="14">
        <v>0.483014861995753</v>
      </c>
      <c r="T693" s="14">
        <v>0.66560509554140102</v>
      </c>
      <c r="U693" s="14">
        <v>0.83439490445859799</v>
      </c>
      <c r="V693" s="14">
        <v>0.93723404255319098</v>
      </c>
      <c r="W693" s="14">
        <v>0.70594479830148604</v>
      </c>
      <c r="X693" s="14"/>
      <c r="Y693" s="14">
        <v>0.87154989384288695</v>
      </c>
      <c r="Z693" s="14">
        <v>0</v>
      </c>
      <c r="AA693" s="14">
        <v>0.68895966029723898</v>
      </c>
      <c r="AB693" s="5">
        <v>2</v>
      </c>
      <c r="AC693" s="5">
        <v>1</v>
      </c>
      <c r="AD693" s="5">
        <v>1</v>
      </c>
      <c r="AE693" s="5">
        <v>2</v>
      </c>
      <c r="AF693" s="5">
        <v>2</v>
      </c>
      <c r="AG693" s="5">
        <v>2</v>
      </c>
      <c r="AH693" s="5">
        <v>2</v>
      </c>
      <c r="AI693" s="5">
        <v>2</v>
      </c>
      <c r="AJ693" s="5">
        <v>0</v>
      </c>
      <c r="AK693" s="5">
        <v>2</v>
      </c>
      <c r="AL693" s="5">
        <v>16</v>
      </c>
    </row>
    <row r="694" spans="1:38" x14ac:dyDescent="0.3">
      <c r="A694" s="3">
        <v>1974775</v>
      </c>
      <c r="B694" s="3" t="s">
        <v>2766</v>
      </c>
      <c r="C694" s="3" t="s">
        <v>2767</v>
      </c>
      <c r="D694" s="3" t="s">
        <v>837</v>
      </c>
      <c r="E694" s="10">
        <v>1154</v>
      </c>
      <c r="F694" s="11" t="s">
        <v>1057</v>
      </c>
      <c r="G694" s="12" t="s">
        <v>1058</v>
      </c>
      <c r="H694" s="13">
        <v>92656</v>
      </c>
      <c r="I694" s="12">
        <v>2.7E-2</v>
      </c>
      <c r="J694" s="12">
        <v>0.107692307692307</v>
      </c>
      <c r="K694" s="12">
        <v>3.5164835164835102E-2</v>
      </c>
      <c r="L694" s="12">
        <v>5.1999999999999998E-2</v>
      </c>
      <c r="M694" s="12">
        <v>0.27800000000000002</v>
      </c>
      <c r="N694" s="12">
        <v>7.4487895716946001E-2</v>
      </c>
      <c r="O694" s="12">
        <v>0.41028858218318698</v>
      </c>
      <c r="P694" s="12">
        <v>0.23440453686200299</v>
      </c>
      <c r="Q694" s="12">
        <v>0.20879120879120799</v>
      </c>
      <c r="R694" s="14">
        <v>0.895143487858719</v>
      </c>
      <c r="S694" s="14">
        <v>9.1295116772823703E-2</v>
      </c>
      <c r="T694" s="14">
        <v>0.58067940552016895</v>
      </c>
      <c r="U694" s="14">
        <v>0.47346072186836502</v>
      </c>
      <c r="V694" s="14">
        <v>0.80212765957446797</v>
      </c>
      <c r="W694" s="14">
        <v>0.19532908704883201</v>
      </c>
      <c r="X694" s="14"/>
      <c r="Y694" s="14">
        <v>0.337579617834394</v>
      </c>
      <c r="Z694" s="14">
        <v>0.89278131634819502</v>
      </c>
      <c r="AA694" s="14">
        <v>0.64012738853503104</v>
      </c>
      <c r="AB694" s="5">
        <v>0</v>
      </c>
      <c r="AC694" s="5">
        <v>0</v>
      </c>
      <c r="AD694" s="5">
        <v>1</v>
      </c>
      <c r="AE694" s="5">
        <v>1</v>
      </c>
      <c r="AF694" s="5">
        <v>2</v>
      </c>
      <c r="AG694" s="5">
        <v>0</v>
      </c>
      <c r="AH694" s="5">
        <v>0</v>
      </c>
      <c r="AI694" s="5">
        <v>1</v>
      </c>
      <c r="AJ694" s="5">
        <v>2</v>
      </c>
      <c r="AK694" s="5">
        <v>1</v>
      </c>
      <c r="AL694" s="5">
        <v>8</v>
      </c>
    </row>
    <row r="695" spans="1:38" x14ac:dyDescent="0.3">
      <c r="A695" s="3">
        <v>1962040</v>
      </c>
      <c r="B695" s="3" t="s">
        <v>2504</v>
      </c>
      <c r="C695" s="3" t="s">
        <v>2505</v>
      </c>
      <c r="D695" s="3" t="s">
        <v>706</v>
      </c>
      <c r="E695" s="10">
        <v>10464</v>
      </c>
      <c r="F695" s="11" t="s">
        <v>567</v>
      </c>
      <c r="G695" s="12" t="s">
        <v>1355</v>
      </c>
      <c r="H695" s="13">
        <v>84111</v>
      </c>
      <c r="I695" s="12">
        <v>0.06</v>
      </c>
      <c r="J695" s="12">
        <v>5.40675844806007E-2</v>
      </c>
      <c r="K695" s="12">
        <v>3.8047559449311603E-2</v>
      </c>
      <c r="L695" s="12">
        <v>1.0999999999999999E-2</v>
      </c>
      <c r="M695" s="12">
        <v>0.33200000000000002</v>
      </c>
      <c r="N695" s="12">
        <v>1.0819165378670699E-2</v>
      </c>
      <c r="O695" s="12">
        <v>0.29331450094161898</v>
      </c>
      <c r="P695" s="12">
        <v>8.0454440064920002E-2</v>
      </c>
      <c r="Q695" s="12">
        <v>0.21802252816020001</v>
      </c>
      <c r="R695" s="14">
        <v>0.82671081677704195</v>
      </c>
      <c r="S695" s="14">
        <v>0.27070063694267499</v>
      </c>
      <c r="T695" s="14">
        <v>0.26433121019108202</v>
      </c>
      <c r="U695" s="14">
        <v>0.51592356687898</v>
      </c>
      <c r="V695" s="14">
        <v>0.314893617021276</v>
      </c>
      <c r="W695" s="14">
        <v>0.40021231422505299</v>
      </c>
      <c r="X695" s="14"/>
      <c r="Y695" s="14">
        <v>9.4479830148619895E-2</v>
      </c>
      <c r="Z695" s="14">
        <v>0.41082802547770703</v>
      </c>
      <c r="AA695" s="14">
        <v>0.68259023354564696</v>
      </c>
      <c r="AB695" s="5">
        <v>0</v>
      </c>
      <c r="AC695" s="5">
        <v>0</v>
      </c>
      <c r="AD695" s="5">
        <v>0</v>
      </c>
      <c r="AE695" s="5">
        <v>1</v>
      </c>
      <c r="AF695" s="5">
        <v>0</v>
      </c>
      <c r="AG695" s="5">
        <v>1</v>
      </c>
      <c r="AH695" s="5">
        <v>0</v>
      </c>
      <c r="AI695" s="5">
        <v>0</v>
      </c>
      <c r="AJ695" s="5">
        <v>1</v>
      </c>
      <c r="AK695" s="5">
        <v>2</v>
      </c>
      <c r="AL695" s="5">
        <v>5</v>
      </c>
    </row>
    <row r="696" spans="1:38" x14ac:dyDescent="0.3">
      <c r="A696" s="3">
        <v>1929595</v>
      </c>
      <c r="B696" s="3" t="s">
        <v>1788</v>
      </c>
      <c r="C696" s="3" t="s">
        <v>1789</v>
      </c>
      <c r="D696" s="3" t="s">
        <v>350</v>
      </c>
      <c r="E696" s="10">
        <v>435</v>
      </c>
      <c r="F696" s="11" t="s">
        <v>1151</v>
      </c>
      <c r="G696" s="12" t="s">
        <v>1152</v>
      </c>
      <c r="H696" s="13">
        <v>73750</v>
      </c>
      <c r="I696" s="12">
        <v>0.217</v>
      </c>
      <c r="J696" s="12">
        <v>0.174193548387096</v>
      </c>
      <c r="K696" s="12">
        <v>1.9354838709677399E-2</v>
      </c>
      <c r="L696" s="12">
        <v>5.0000000000000001E-3</v>
      </c>
      <c r="M696" s="12">
        <v>0.29499999999999998</v>
      </c>
      <c r="N696" s="12">
        <v>2.3041474654377802E-3</v>
      </c>
      <c r="O696" s="12">
        <v>0.46387832699619702</v>
      </c>
      <c r="P696" s="12">
        <v>0.22395833333333301</v>
      </c>
      <c r="Q696" s="12">
        <v>0.14193548387096699</v>
      </c>
      <c r="R696" s="14">
        <v>0.66556291390728395</v>
      </c>
      <c r="S696" s="14">
        <v>0.90339702760084895</v>
      </c>
      <c r="T696" s="14">
        <v>0.85350318471337505</v>
      </c>
      <c r="U696" s="14">
        <v>0.273885350318471</v>
      </c>
      <c r="V696" s="14">
        <v>0.23297872340425499</v>
      </c>
      <c r="W696" s="14">
        <v>0.26008492569002101</v>
      </c>
      <c r="X696" s="14"/>
      <c r="Y696" s="14">
        <v>0.52441613588110403</v>
      </c>
      <c r="Z696" s="14">
        <v>0.88110403397027603</v>
      </c>
      <c r="AA696" s="14">
        <v>0.28768577494692099</v>
      </c>
      <c r="AB696" s="5">
        <v>0</v>
      </c>
      <c r="AC696" s="5">
        <v>2</v>
      </c>
      <c r="AD696" s="5">
        <v>2</v>
      </c>
      <c r="AE696" s="5">
        <v>0</v>
      </c>
      <c r="AF696" s="5">
        <v>0</v>
      </c>
      <c r="AG696" s="5">
        <v>0</v>
      </c>
      <c r="AH696" s="5">
        <v>0</v>
      </c>
      <c r="AI696" s="5">
        <v>1</v>
      </c>
      <c r="AJ696" s="5">
        <v>2</v>
      </c>
      <c r="AK696" s="5">
        <v>0</v>
      </c>
      <c r="AL696" s="5">
        <v>7</v>
      </c>
    </row>
    <row r="697" spans="1:38" x14ac:dyDescent="0.3">
      <c r="A697" s="3">
        <v>1936840</v>
      </c>
      <c r="B697" s="3" t="s">
        <v>1944</v>
      </c>
      <c r="C697" s="3" t="s">
        <v>1945</v>
      </c>
      <c r="D697" s="3" t="s">
        <v>428</v>
      </c>
      <c r="E697" s="10">
        <v>1501</v>
      </c>
      <c r="F697" s="11" t="s">
        <v>1151</v>
      </c>
      <c r="G697" s="12" t="s">
        <v>1152</v>
      </c>
      <c r="H697" s="13">
        <v>64115</v>
      </c>
      <c r="I697" s="12">
        <v>0.16800000000000001</v>
      </c>
      <c r="J697" s="12">
        <v>9.1851851851851796E-2</v>
      </c>
      <c r="K697" s="12">
        <v>2.6666666666666599E-2</v>
      </c>
      <c r="L697" s="12">
        <v>6.9999999999999897E-3</v>
      </c>
      <c r="M697" s="12">
        <v>0.32500000000000001</v>
      </c>
      <c r="N697" s="12">
        <v>7.5214899713466996E-2</v>
      </c>
      <c r="O697" s="12">
        <v>0.359924026590693</v>
      </c>
      <c r="P697" s="12">
        <v>2.8776978417266098E-2</v>
      </c>
      <c r="Q697" s="12">
        <v>0.155555555555555</v>
      </c>
      <c r="R697" s="14">
        <v>0.443708609271523</v>
      </c>
      <c r="S697" s="14">
        <v>0.82696390658174102</v>
      </c>
      <c r="T697" s="14">
        <v>0.49681528662420299</v>
      </c>
      <c r="U697" s="14">
        <v>0.36730360934182499</v>
      </c>
      <c r="V697" s="14">
        <v>0.25957446808510598</v>
      </c>
      <c r="W697" s="14">
        <v>0.37685774946921402</v>
      </c>
      <c r="X697" s="14"/>
      <c r="Y697" s="14">
        <v>0.201698513800424</v>
      </c>
      <c r="Z697" s="14">
        <v>0.16348195329087001</v>
      </c>
      <c r="AA697" s="14">
        <v>0.36518046709129498</v>
      </c>
      <c r="AB697" s="5">
        <v>1</v>
      </c>
      <c r="AC697" s="5">
        <v>2</v>
      </c>
      <c r="AD697" s="5">
        <v>1</v>
      </c>
      <c r="AE697" s="5">
        <v>1</v>
      </c>
      <c r="AF697" s="5">
        <v>0</v>
      </c>
      <c r="AG697" s="5">
        <v>1</v>
      </c>
      <c r="AH697" s="5">
        <v>0</v>
      </c>
      <c r="AI697" s="5">
        <v>0</v>
      </c>
      <c r="AJ697" s="5">
        <v>0</v>
      </c>
      <c r="AK697" s="5">
        <v>1</v>
      </c>
      <c r="AL697" s="5">
        <v>7</v>
      </c>
    </row>
    <row r="698" spans="1:38" x14ac:dyDescent="0.3">
      <c r="A698" s="3">
        <v>1949755</v>
      </c>
      <c r="B698" s="3" t="s">
        <v>2230</v>
      </c>
      <c r="C698" s="3" t="s">
        <v>2231</v>
      </c>
      <c r="D698" s="3" t="s">
        <v>570</v>
      </c>
      <c r="E698" s="10">
        <v>27591</v>
      </c>
      <c r="F698" s="11" t="s">
        <v>1053</v>
      </c>
      <c r="G698" s="12" t="s">
        <v>1054</v>
      </c>
      <c r="H698" s="13">
        <v>69068</v>
      </c>
      <c r="I698" s="12">
        <v>0.14299999999999999</v>
      </c>
      <c r="J698" s="12">
        <v>0.119782930439072</v>
      </c>
      <c r="K698" s="12">
        <v>4.6867291563887498E-2</v>
      </c>
      <c r="L698" s="12">
        <v>5.2999999999999999E-2</v>
      </c>
      <c r="M698" s="12">
        <v>0.33100000000000002</v>
      </c>
      <c r="N698" s="12">
        <v>1.41550522648083E-3</v>
      </c>
      <c r="O698" s="12">
        <v>0.49442888977772698</v>
      </c>
      <c r="P698" s="12">
        <v>8.2473293499909395E-2</v>
      </c>
      <c r="Q698" s="12">
        <v>0.24538727183029099</v>
      </c>
      <c r="R698" s="14">
        <v>0.56401766004414999</v>
      </c>
      <c r="S698" s="14">
        <v>0.74628450106157096</v>
      </c>
      <c r="T698" s="14">
        <v>0.64012738853503104</v>
      </c>
      <c r="U698" s="14">
        <v>0.613588110403397</v>
      </c>
      <c r="V698" s="14">
        <v>0.81170212765957395</v>
      </c>
      <c r="W698" s="14">
        <v>0.39808917197452198</v>
      </c>
      <c r="X698" s="14"/>
      <c r="Y698" s="14">
        <v>0.62738853503184699</v>
      </c>
      <c r="Z698" s="14">
        <v>0.42356687898089102</v>
      </c>
      <c r="AA698" s="14">
        <v>0.78980891719745205</v>
      </c>
      <c r="AB698" s="5">
        <v>1</v>
      </c>
      <c r="AC698" s="5">
        <v>2</v>
      </c>
      <c r="AD698" s="5">
        <v>1</v>
      </c>
      <c r="AE698" s="5">
        <v>1</v>
      </c>
      <c r="AF698" s="5">
        <v>2</v>
      </c>
      <c r="AG698" s="5">
        <v>1</v>
      </c>
      <c r="AH698" s="5">
        <v>0</v>
      </c>
      <c r="AI698" s="5">
        <v>1</v>
      </c>
      <c r="AJ698" s="5">
        <v>1</v>
      </c>
      <c r="AK698" s="5">
        <v>2</v>
      </c>
      <c r="AL698" s="5">
        <v>12</v>
      </c>
    </row>
    <row r="699" spans="1:38" x14ac:dyDescent="0.3">
      <c r="A699" s="3">
        <v>1952905</v>
      </c>
      <c r="B699" s="3" t="s">
        <v>2308</v>
      </c>
      <c r="C699" s="3" t="s">
        <v>2309</v>
      </c>
      <c r="D699" s="3" t="s">
        <v>609</v>
      </c>
      <c r="E699" s="10">
        <v>124</v>
      </c>
      <c r="F699" s="11" t="s">
        <v>609</v>
      </c>
      <c r="G699" s="12" t="s">
        <v>1380</v>
      </c>
      <c r="H699" s="13">
        <v>72500</v>
      </c>
      <c r="I699" s="12">
        <v>7.6999999999999999E-2</v>
      </c>
      <c r="J699" s="12">
        <v>8.0645161290322495E-2</v>
      </c>
      <c r="K699" s="12">
        <v>0</v>
      </c>
      <c r="L699" s="12">
        <v>0</v>
      </c>
      <c r="M699" s="12">
        <v>0.34299999999999897</v>
      </c>
      <c r="N699" s="12">
        <v>-0.101449275362318</v>
      </c>
      <c r="O699" s="12">
        <v>0.52222222222222203</v>
      </c>
      <c r="P699" s="12">
        <v>0.25333333333333302</v>
      </c>
      <c r="Q699" s="12">
        <v>0.209677419354838</v>
      </c>
      <c r="R699" s="14">
        <v>0.63134657836644503</v>
      </c>
      <c r="S699" s="14">
        <v>0.39171974522292902</v>
      </c>
      <c r="T699" s="14">
        <v>0.44055201698513802</v>
      </c>
      <c r="U699" s="14">
        <v>0</v>
      </c>
      <c r="V699" s="14">
        <v>0</v>
      </c>
      <c r="W699" s="14">
        <v>0.45647558386411802</v>
      </c>
      <c r="X699" s="14"/>
      <c r="Y699" s="14">
        <v>0.70063694267515897</v>
      </c>
      <c r="Z699" s="14">
        <v>0.91719745222929905</v>
      </c>
      <c r="AA699" s="14">
        <v>0.645435244161358</v>
      </c>
      <c r="AB699" s="5">
        <v>1</v>
      </c>
      <c r="AC699" s="5">
        <v>1</v>
      </c>
      <c r="AD699" s="5">
        <v>1</v>
      </c>
      <c r="AE699" s="5">
        <v>0</v>
      </c>
      <c r="AF699" s="5">
        <v>0</v>
      </c>
      <c r="AG699" s="5">
        <v>1</v>
      </c>
      <c r="AH699" s="5">
        <v>2</v>
      </c>
      <c r="AI699" s="5">
        <v>2</v>
      </c>
      <c r="AJ699" s="5">
        <v>2</v>
      </c>
      <c r="AK699" s="5">
        <v>1</v>
      </c>
      <c r="AL699" s="5">
        <v>11</v>
      </c>
    </row>
    <row r="700" spans="1:38" x14ac:dyDescent="0.3">
      <c r="A700" s="3">
        <v>1926445</v>
      </c>
      <c r="B700" s="3" t="s">
        <v>1728</v>
      </c>
      <c r="C700" s="3" t="s">
        <v>1729</v>
      </c>
      <c r="D700" s="3" t="s">
        <v>323</v>
      </c>
      <c r="E700" s="10">
        <v>9416</v>
      </c>
      <c r="F700" s="11" t="s">
        <v>453</v>
      </c>
      <c r="G700" s="12" t="s">
        <v>1216</v>
      </c>
      <c r="H700" s="13">
        <v>51311</v>
      </c>
      <c r="I700" s="12">
        <v>0.20699999999999999</v>
      </c>
      <c r="J700" s="12">
        <v>0.15139732685297599</v>
      </c>
      <c r="K700" s="12">
        <v>4.44714459295261E-2</v>
      </c>
      <c r="L700" s="12">
        <v>0.11799999999999999</v>
      </c>
      <c r="M700" s="12">
        <v>0.44400000000000001</v>
      </c>
      <c r="N700" s="12">
        <v>-5.0718512256973797E-3</v>
      </c>
      <c r="O700" s="12">
        <v>0.20797153024911</v>
      </c>
      <c r="P700" s="12">
        <v>0.12286763118117</v>
      </c>
      <c r="Q700" s="12">
        <v>0.289428918590522</v>
      </c>
      <c r="R700" s="14">
        <v>0.14459161147902799</v>
      </c>
      <c r="S700" s="14">
        <v>0.89171974522292996</v>
      </c>
      <c r="T700" s="14">
        <v>0.78662420382165599</v>
      </c>
      <c r="U700" s="14">
        <v>0.59235668789808904</v>
      </c>
      <c r="V700" s="14">
        <v>0.95957446808510605</v>
      </c>
      <c r="W700" s="14">
        <v>0.83333333333333304</v>
      </c>
      <c r="X700" s="14"/>
      <c r="Y700" s="14">
        <v>2.9723991507430901E-2</v>
      </c>
      <c r="Z700" s="14">
        <v>0.62314225053078498</v>
      </c>
      <c r="AA700" s="14">
        <v>0.90021231422505299</v>
      </c>
      <c r="AB700" s="5">
        <v>2</v>
      </c>
      <c r="AC700" s="5">
        <v>2</v>
      </c>
      <c r="AD700" s="5">
        <v>2</v>
      </c>
      <c r="AE700" s="5">
        <v>1</v>
      </c>
      <c r="AF700" s="5">
        <v>2</v>
      </c>
      <c r="AG700" s="5">
        <v>2</v>
      </c>
      <c r="AH700" s="5">
        <v>1</v>
      </c>
      <c r="AI700" s="5">
        <v>0</v>
      </c>
      <c r="AJ700" s="5">
        <v>1</v>
      </c>
      <c r="AK700" s="5">
        <v>2</v>
      </c>
      <c r="AL700" s="5">
        <v>15</v>
      </c>
    </row>
    <row r="701" spans="1:38" x14ac:dyDescent="0.3">
      <c r="A701" s="3">
        <v>1963615</v>
      </c>
      <c r="B701" s="3" t="s">
        <v>2526</v>
      </c>
      <c r="C701" s="3" t="s">
        <v>2527</v>
      </c>
      <c r="D701" s="3" t="s">
        <v>717</v>
      </c>
      <c r="E701" s="10">
        <v>84</v>
      </c>
      <c r="F701" s="11" t="s">
        <v>453</v>
      </c>
      <c r="G701" s="12" t="s">
        <v>1216</v>
      </c>
      <c r="H701" s="13">
        <v>86458</v>
      </c>
      <c r="I701" s="12">
        <v>6.5000000000000002E-2</v>
      </c>
      <c r="J701" s="12">
        <v>2.04081632653061E-2</v>
      </c>
      <c r="K701" s="12">
        <v>4.08163265306122E-2</v>
      </c>
      <c r="L701" s="12">
        <v>0</v>
      </c>
      <c r="M701" s="12">
        <v>0.39</v>
      </c>
      <c r="N701" s="12">
        <v>-9.6774193548387094E-2</v>
      </c>
      <c r="O701" s="12">
        <v>0.33333333333333298</v>
      </c>
      <c r="P701" s="12">
        <v>0</v>
      </c>
      <c r="Q701" s="12">
        <v>2.04081632653061E-2</v>
      </c>
      <c r="R701" s="14">
        <v>0.85209713024282496</v>
      </c>
      <c r="S701" s="14">
        <v>0.31210191082802502</v>
      </c>
      <c r="T701" s="14">
        <v>0.105095541401273</v>
      </c>
      <c r="U701" s="14">
        <v>0.55095541401273795</v>
      </c>
      <c r="V701" s="14">
        <v>0</v>
      </c>
      <c r="W701" s="14">
        <v>0.67728237791932</v>
      </c>
      <c r="X701" s="14"/>
      <c r="Y701" s="14">
        <v>0.14861995753715401</v>
      </c>
      <c r="Z701" s="14">
        <v>0</v>
      </c>
      <c r="AA701" s="14">
        <v>2.8662420382165599E-2</v>
      </c>
      <c r="AB701" s="5">
        <v>0</v>
      </c>
      <c r="AC701" s="5">
        <v>0</v>
      </c>
      <c r="AD701" s="5">
        <v>0</v>
      </c>
      <c r="AE701" s="5">
        <v>1</v>
      </c>
      <c r="AF701" s="5">
        <v>0</v>
      </c>
      <c r="AG701" s="5">
        <v>2</v>
      </c>
      <c r="AH701" s="5">
        <v>2</v>
      </c>
      <c r="AI701" s="5">
        <v>0</v>
      </c>
      <c r="AJ701" s="5">
        <v>0</v>
      </c>
      <c r="AK701" s="5">
        <v>0</v>
      </c>
      <c r="AL701" s="5">
        <v>5</v>
      </c>
    </row>
    <row r="702" spans="1:38" x14ac:dyDescent="0.3">
      <c r="A702" s="3">
        <v>1902125</v>
      </c>
      <c r="B702" s="3" t="s">
        <v>1107</v>
      </c>
      <c r="C702" s="3" t="s">
        <v>1108</v>
      </c>
      <c r="D702" s="3" t="s">
        <v>68</v>
      </c>
      <c r="E702" s="10">
        <v>380</v>
      </c>
      <c r="F702" s="11" t="s">
        <v>1109</v>
      </c>
      <c r="G702" s="12" t="s">
        <v>1110</v>
      </c>
      <c r="H702" s="13">
        <v>66343</v>
      </c>
      <c r="I702" s="12">
        <v>0.156</v>
      </c>
      <c r="J702" s="12">
        <v>0.104294478527607</v>
      </c>
      <c r="K702" s="12">
        <v>2.45398773006134E-2</v>
      </c>
      <c r="L702" s="12">
        <v>6.7000000000000004E-2</v>
      </c>
      <c r="M702" s="12">
        <v>0.23699999999999999</v>
      </c>
      <c r="N702" s="12">
        <v>-0.12442396313364</v>
      </c>
      <c r="O702" s="12">
        <v>0.434782608695652</v>
      </c>
      <c r="P702" s="12">
        <v>8.6206896551724102E-2</v>
      </c>
      <c r="Q702" s="12">
        <v>0.14723926380368099</v>
      </c>
      <c r="R702" s="14">
        <v>0.507726269315673</v>
      </c>
      <c r="S702" s="14">
        <v>0.79830148619957497</v>
      </c>
      <c r="T702" s="14">
        <v>0.55944798301486198</v>
      </c>
      <c r="U702" s="14">
        <v>0.33864118895966</v>
      </c>
      <c r="V702" s="14">
        <v>0.87553191489361704</v>
      </c>
      <c r="W702" s="14">
        <v>8.7048832271762203E-2</v>
      </c>
      <c r="X702" s="14"/>
      <c r="Y702" s="14">
        <v>0.42887473460721798</v>
      </c>
      <c r="Z702" s="14">
        <v>0.43949044585987201</v>
      </c>
      <c r="AA702" s="14">
        <v>0.30997876857749401</v>
      </c>
      <c r="AB702" s="5">
        <v>1</v>
      </c>
      <c r="AC702" s="5">
        <v>2</v>
      </c>
      <c r="AD702" s="5">
        <v>1</v>
      </c>
      <c r="AE702" s="5">
        <v>1</v>
      </c>
      <c r="AF702" s="5">
        <v>2</v>
      </c>
      <c r="AG702" s="5">
        <v>0</v>
      </c>
      <c r="AH702" s="5">
        <v>2</v>
      </c>
      <c r="AI702" s="5">
        <v>1</v>
      </c>
      <c r="AJ702" s="5">
        <v>1</v>
      </c>
      <c r="AK702" s="5">
        <v>0</v>
      </c>
      <c r="AL702" s="5">
        <v>11</v>
      </c>
    </row>
    <row r="703" spans="1:38" x14ac:dyDescent="0.3">
      <c r="A703" s="3">
        <v>1964605</v>
      </c>
      <c r="B703" s="3" t="s">
        <v>2554</v>
      </c>
      <c r="C703" s="3" t="s">
        <v>2555</v>
      </c>
      <c r="D703" s="3" t="s">
        <v>731</v>
      </c>
      <c r="E703" s="10">
        <v>949</v>
      </c>
      <c r="F703" s="11" t="s">
        <v>1109</v>
      </c>
      <c r="G703" s="12" t="s">
        <v>1110</v>
      </c>
      <c r="H703" s="13">
        <v>74063</v>
      </c>
      <c r="I703" s="12">
        <v>0.13400000000000001</v>
      </c>
      <c r="J703" s="12">
        <v>6.6921606118546806E-2</v>
      </c>
      <c r="K703" s="12">
        <v>7.2657743785850798E-2</v>
      </c>
      <c r="L703" s="12">
        <v>4.5999999999999999E-2</v>
      </c>
      <c r="M703" s="12">
        <v>0.41</v>
      </c>
      <c r="N703" s="12">
        <v>-6.2252964426877402E-2</v>
      </c>
      <c r="O703" s="12">
        <v>0.46962616822429898</v>
      </c>
      <c r="P703" s="12">
        <v>1.8761726078799199E-2</v>
      </c>
      <c r="Q703" s="12">
        <v>0.15487571701720801</v>
      </c>
      <c r="R703" s="14">
        <v>0.67549668874172097</v>
      </c>
      <c r="S703" s="14">
        <v>0.71125265392781301</v>
      </c>
      <c r="T703" s="14">
        <v>0.35031847133757898</v>
      </c>
      <c r="U703" s="14">
        <v>0.81528662420382103</v>
      </c>
      <c r="V703" s="14">
        <v>0.75106382978723396</v>
      </c>
      <c r="W703" s="14">
        <v>0.74840764331210097</v>
      </c>
      <c r="X703" s="14"/>
      <c r="Y703" s="14">
        <v>0.55201698513800401</v>
      </c>
      <c r="Z703" s="14">
        <v>0.13481953290870399</v>
      </c>
      <c r="AA703" s="14">
        <v>0.35668789808917101</v>
      </c>
      <c r="AB703" s="5">
        <v>0</v>
      </c>
      <c r="AC703" s="5">
        <v>2</v>
      </c>
      <c r="AD703" s="5">
        <v>1</v>
      </c>
      <c r="AE703" s="5">
        <v>2</v>
      </c>
      <c r="AF703" s="5">
        <v>2</v>
      </c>
      <c r="AG703" s="5">
        <v>2</v>
      </c>
      <c r="AH703" s="5">
        <v>1</v>
      </c>
      <c r="AI703" s="5">
        <v>1</v>
      </c>
      <c r="AJ703" s="5">
        <v>0</v>
      </c>
      <c r="AK703" s="5">
        <v>1</v>
      </c>
      <c r="AL703" s="5">
        <v>12</v>
      </c>
    </row>
    <row r="704" spans="1:38" x14ac:dyDescent="0.3">
      <c r="A704" s="3">
        <v>1965370</v>
      </c>
      <c r="B704" s="3" t="s">
        <v>2570</v>
      </c>
      <c r="C704" s="3" t="s">
        <v>2571</v>
      </c>
      <c r="D704" s="3" t="s">
        <v>739</v>
      </c>
      <c r="E704" s="10">
        <v>555</v>
      </c>
      <c r="F704" s="11" t="s">
        <v>1019</v>
      </c>
      <c r="G704" s="12" t="s">
        <v>1020</v>
      </c>
      <c r="H704" s="13">
        <v>69286</v>
      </c>
      <c r="I704" s="12">
        <v>7.9000000000000001E-2</v>
      </c>
      <c r="J704" s="12">
        <v>5.8394160583941597E-2</v>
      </c>
      <c r="K704" s="12">
        <v>0</v>
      </c>
      <c r="L704" s="12">
        <v>1.7999999999999999E-2</v>
      </c>
      <c r="M704" s="12">
        <v>0.34299999999999897</v>
      </c>
      <c r="N704" s="12">
        <v>1.8348623853211E-2</v>
      </c>
      <c r="O704" s="12">
        <v>0.43897216274089901</v>
      </c>
      <c r="P704" s="12">
        <v>0.11038961038961</v>
      </c>
      <c r="Q704" s="12">
        <v>0.13868613138686101</v>
      </c>
      <c r="R704" s="14">
        <v>0.56953642384105896</v>
      </c>
      <c r="S704" s="14">
        <v>0.402335456475583</v>
      </c>
      <c r="T704" s="14">
        <v>0.29936305732483998</v>
      </c>
      <c r="U704" s="14">
        <v>0</v>
      </c>
      <c r="V704" s="14">
        <v>0.41702127659574401</v>
      </c>
      <c r="W704" s="14">
        <v>0.45647558386411802</v>
      </c>
      <c r="X704" s="14"/>
      <c r="Y704" s="14">
        <v>0.44904458598726099</v>
      </c>
      <c r="Z704" s="14">
        <v>0.57537154989384198</v>
      </c>
      <c r="AA704" s="14">
        <v>0.272823779193205</v>
      </c>
      <c r="AB704" s="5">
        <v>1</v>
      </c>
      <c r="AC704" s="5">
        <v>1</v>
      </c>
      <c r="AD704" s="5">
        <v>0</v>
      </c>
      <c r="AE704" s="5">
        <v>0</v>
      </c>
      <c r="AF704" s="5">
        <v>1</v>
      </c>
      <c r="AG704" s="5">
        <v>1</v>
      </c>
      <c r="AH704" s="5">
        <v>0</v>
      </c>
      <c r="AI704" s="5">
        <v>1</v>
      </c>
      <c r="AJ704" s="5">
        <v>1</v>
      </c>
      <c r="AK704" s="5">
        <v>0</v>
      </c>
      <c r="AL704" s="5">
        <v>6</v>
      </c>
    </row>
    <row r="705" spans="1:38" x14ac:dyDescent="0.3">
      <c r="A705" s="3">
        <v>1979545</v>
      </c>
      <c r="B705" s="3" t="s">
        <v>2882</v>
      </c>
      <c r="C705" s="3" t="s">
        <v>2883</v>
      </c>
      <c r="D705" s="3" t="s">
        <v>895</v>
      </c>
      <c r="E705" s="10">
        <v>399</v>
      </c>
      <c r="F705" s="11" t="s">
        <v>1019</v>
      </c>
      <c r="G705" s="12" t="s">
        <v>1020</v>
      </c>
      <c r="H705" s="13">
        <v>55625</v>
      </c>
      <c r="I705" s="12">
        <v>6.6000000000000003E-2</v>
      </c>
      <c r="J705" s="12">
        <v>0.12690355329949199</v>
      </c>
      <c r="K705" s="12">
        <v>5.0761421319796898E-2</v>
      </c>
      <c r="L705" s="12">
        <v>0</v>
      </c>
      <c r="M705" s="12">
        <v>0.38700000000000001</v>
      </c>
      <c r="N705" s="12">
        <v>5.0377833753148596E-3</v>
      </c>
      <c r="O705" s="12">
        <v>0.40506329113924</v>
      </c>
      <c r="P705" s="12">
        <v>0.13215859030836999</v>
      </c>
      <c r="Q705" s="12">
        <v>0.16243654822334999</v>
      </c>
      <c r="R705" s="14">
        <v>0.23289183222957999</v>
      </c>
      <c r="S705" s="14">
        <v>0.31634819532908698</v>
      </c>
      <c r="T705" s="14">
        <v>0.67728237791932</v>
      </c>
      <c r="U705" s="14">
        <v>0.65711252653927799</v>
      </c>
      <c r="V705" s="14">
        <v>0</v>
      </c>
      <c r="W705" s="14">
        <v>0.66348195329087001</v>
      </c>
      <c r="X705" s="14"/>
      <c r="Y705" s="14">
        <v>0.32059447983014799</v>
      </c>
      <c r="Z705" s="14">
        <v>0.66454352441613496</v>
      </c>
      <c r="AA705" s="14">
        <v>0.40764331210191002</v>
      </c>
      <c r="AB705" s="5">
        <v>2</v>
      </c>
      <c r="AC705" s="5">
        <v>0</v>
      </c>
      <c r="AD705" s="5">
        <v>2</v>
      </c>
      <c r="AE705" s="5">
        <v>1</v>
      </c>
      <c r="AF705" s="5">
        <v>0</v>
      </c>
      <c r="AG705" s="5">
        <v>1</v>
      </c>
      <c r="AH705" s="5">
        <v>0</v>
      </c>
      <c r="AI705" s="5">
        <v>0</v>
      </c>
      <c r="AJ705" s="5">
        <v>1</v>
      </c>
      <c r="AK705" s="5">
        <v>1</v>
      </c>
      <c r="AL705" s="5">
        <v>8</v>
      </c>
    </row>
    <row r="706" spans="1:38" x14ac:dyDescent="0.3">
      <c r="A706" s="3">
        <v>1951150</v>
      </c>
      <c r="B706" s="3" t="s">
        <v>2280</v>
      </c>
      <c r="C706" s="3" t="s">
        <v>2281</v>
      </c>
      <c r="D706" s="3" t="s">
        <v>595</v>
      </c>
      <c r="E706" s="10">
        <v>161</v>
      </c>
      <c r="F706" s="11" t="s">
        <v>186</v>
      </c>
      <c r="G706" s="12" t="s">
        <v>1178</v>
      </c>
      <c r="H706" s="13">
        <v>55333</v>
      </c>
      <c r="I706" s="12">
        <v>4.2999999999999997E-2</v>
      </c>
      <c r="J706" s="12">
        <v>2.94117647058823E-2</v>
      </c>
      <c r="K706" s="12">
        <v>0</v>
      </c>
      <c r="L706" s="12">
        <v>0</v>
      </c>
      <c r="M706" s="12">
        <v>0.27300000000000002</v>
      </c>
      <c r="N706" s="12">
        <v>1.25786163522012E-2</v>
      </c>
      <c r="O706" s="12">
        <v>0.54761904761904701</v>
      </c>
      <c r="P706" s="12">
        <v>8.1081081081081002E-2</v>
      </c>
      <c r="Q706" s="12">
        <v>7.3529411764705802E-2</v>
      </c>
      <c r="R706" s="14">
        <v>0.22295805739514299</v>
      </c>
      <c r="S706" s="14">
        <v>0.168789808917197</v>
      </c>
      <c r="T706" s="14">
        <v>0.14118895966029699</v>
      </c>
      <c r="U706" s="14">
        <v>0</v>
      </c>
      <c r="V706" s="14">
        <v>0</v>
      </c>
      <c r="W706" s="14">
        <v>0.17728237791932</v>
      </c>
      <c r="X706" s="14"/>
      <c r="Y706" s="14">
        <v>0.77070063694267499</v>
      </c>
      <c r="Z706" s="14">
        <v>0.41613588110403399</v>
      </c>
      <c r="AA706" s="14">
        <v>7.6433121019108194E-2</v>
      </c>
      <c r="AB706" s="5">
        <v>2</v>
      </c>
      <c r="AC706" s="5">
        <v>0</v>
      </c>
      <c r="AD706" s="5">
        <v>0</v>
      </c>
      <c r="AE706" s="5">
        <v>0</v>
      </c>
      <c r="AF706" s="5">
        <v>0</v>
      </c>
      <c r="AG706" s="5">
        <v>0</v>
      </c>
      <c r="AH706" s="5">
        <v>0</v>
      </c>
      <c r="AI706" s="5">
        <v>2</v>
      </c>
      <c r="AJ706" s="5">
        <v>1</v>
      </c>
      <c r="AK706" s="5">
        <v>0</v>
      </c>
      <c r="AL706" s="5">
        <v>5</v>
      </c>
    </row>
    <row r="707" spans="1:38" x14ac:dyDescent="0.3">
      <c r="A707" s="3">
        <v>1965280</v>
      </c>
      <c r="B707" s="3" t="s">
        <v>2568</v>
      </c>
      <c r="C707" s="3" t="s">
        <v>2569</v>
      </c>
      <c r="D707" s="3" t="s">
        <v>738</v>
      </c>
      <c r="E707" s="10">
        <v>249</v>
      </c>
      <c r="F707" s="11" t="s">
        <v>186</v>
      </c>
      <c r="G707" s="12" t="s">
        <v>1178</v>
      </c>
      <c r="H707" s="13">
        <v>54375</v>
      </c>
      <c r="I707" s="12">
        <v>0.13600000000000001</v>
      </c>
      <c r="J707" s="12">
        <v>7.4829931972789102E-2</v>
      </c>
      <c r="K707" s="12">
        <v>4.08163265306122E-2</v>
      </c>
      <c r="L707" s="12">
        <v>0</v>
      </c>
      <c r="M707" s="12">
        <v>0.35299999999999998</v>
      </c>
      <c r="N707" s="12">
        <v>-0.21943573667711599</v>
      </c>
      <c r="O707" s="12">
        <v>0.54910714285714202</v>
      </c>
      <c r="P707" s="12">
        <v>0.17919075144508601</v>
      </c>
      <c r="Q707" s="12">
        <v>0.156462585034013</v>
      </c>
      <c r="R707" s="14">
        <v>0.19867549668874099</v>
      </c>
      <c r="S707" s="14">
        <v>0.72186836518046704</v>
      </c>
      <c r="T707" s="14">
        <v>0.39702760084925598</v>
      </c>
      <c r="U707" s="14">
        <v>0.55095541401273795</v>
      </c>
      <c r="V707" s="14">
        <v>0</v>
      </c>
      <c r="W707" s="14">
        <v>0.50849256900212303</v>
      </c>
      <c r="X707" s="14"/>
      <c r="Y707" s="14">
        <v>0.77707006369426701</v>
      </c>
      <c r="Z707" s="14">
        <v>0.81210191082802496</v>
      </c>
      <c r="AA707" s="14">
        <v>0.37473460721868301</v>
      </c>
      <c r="AB707" s="5">
        <v>2</v>
      </c>
      <c r="AC707" s="5">
        <v>2</v>
      </c>
      <c r="AD707" s="5">
        <v>1</v>
      </c>
      <c r="AE707" s="5">
        <v>1</v>
      </c>
      <c r="AF707" s="5">
        <v>0</v>
      </c>
      <c r="AG707" s="5">
        <v>1</v>
      </c>
      <c r="AH707" s="5">
        <v>2</v>
      </c>
      <c r="AI707" s="5">
        <v>2</v>
      </c>
      <c r="AJ707" s="5">
        <v>2</v>
      </c>
      <c r="AK707" s="5">
        <v>1</v>
      </c>
      <c r="AL707" s="5">
        <v>14</v>
      </c>
    </row>
    <row r="708" spans="1:38" x14ac:dyDescent="0.3">
      <c r="A708" s="3">
        <v>1972525</v>
      </c>
      <c r="B708" s="3" t="s">
        <v>2720</v>
      </c>
      <c r="C708" s="3" t="s">
        <v>2721</v>
      </c>
      <c r="D708" s="3" t="s">
        <v>814</v>
      </c>
      <c r="E708" s="10">
        <v>4925</v>
      </c>
      <c r="F708" s="11" t="s">
        <v>1283</v>
      </c>
      <c r="G708" s="12" t="s">
        <v>1284</v>
      </c>
      <c r="H708" s="13">
        <v>59783</v>
      </c>
      <c r="I708" s="12">
        <v>0.21</v>
      </c>
      <c r="J708" s="12">
        <v>0.23360287511230901</v>
      </c>
      <c r="K708" s="12">
        <v>9.0296495956873293E-2</v>
      </c>
      <c r="L708" s="12">
        <v>6.4000000000000001E-2</v>
      </c>
      <c r="M708" s="12">
        <v>0.43</v>
      </c>
      <c r="N708" s="12">
        <v>-4.3689320388349502E-2</v>
      </c>
      <c r="O708" s="12">
        <v>0.50189804772234203</v>
      </c>
      <c r="P708" s="12">
        <v>0.10458567980691801</v>
      </c>
      <c r="Q708" s="12">
        <v>0.24663072776280301</v>
      </c>
      <c r="R708" s="14">
        <v>0.33112582781456901</v>
      </c>
      <c r="S708" s="14">
        <v>0.89490445859872603</v>
      </c>
      <c r="T708" s="14">
        <v>0.94585987261146498</v>
      </c>
      <c r="U708" s="14">
        <v>0.87791932059447897</v>
      </c>
      <c r="V708" s="14">
        <v>0.86702127659574402</v>
      </c>
      <c r="W708" s="14">
        <v>0.78980891719745205</v>
      </c>
      <c r="X708" s="14"/>
      <c r="Y708" s="14">
        <v>0.65498938428874698</v>
      </c>
      <c r="Z708" s="14">
        <v>0.54883227176220795</v>
      </c>
      <c r="AA708" s="14">
        <v>0.79405520169851296</v>
      </c>
      <c r="AB708" s="5">
        <v>1</v>
      </c>
      <c r="AC708" s="5">
        <v>2</v>
      </c>
      <c r="AD708" s="5">
        <v>2</v>
      </c>
      <c r="AE708" s="5">
        <v>2</v>
      </c>
      <c r="AF708" s="5">
        <v>2</v>
      </c>
      <c r="AG708" s="5">
        <v>2</v>
      </c>
      <c r="AH708" s="5">
        <v>1</v>
      </c>
      <c r="AI708" s="5">
        <v>1</v>
      </c>
      <c r="AJ708" s="5">
        <v>1</v>
      </c>
      <c r="AK708" s="5">
        <v>2</v>
      </c>
      <c r="AL708" s="5">
        <v>16</v>
      </c>
    </row>
    <row r="709" spans="1:38" x14ac:dyDescent="0.3">
      <c r="A709" s="3">
        <v>1906040</v>
      </c>
      <c r="B709" s="3" t="s">
        <v>1256</v>
      </c>
      <c r="C709" s="3" t="s">
        <v>1257</v>
      </c>
      <c r="D709" s="3" t="s">
        <v>117</v>
      </c>
      <c r="E709" s="10">
        <v>23</v>
      </c>
      <c r="F709" s="11" t="s">
        <v>134</v>
      </c>
      <c r="G709" s="12" t="s">
        <v>1237</v>
      </c>
      <c r="H709" s="13" t="s">
        <v>3083</v>
      </c>
      <c r="I709" s="12">
        <v>0</v>
      </c>
      <c r="J709" s="12">
        <v>0.25</v>
      </c>
      <c r="K709" s="12">
        <v>0</v>
      </c>
      <c r="L709" s="12">
        <v>0</v>
      </c>
      <c r="M709" s="12">
        <v>0.2</v>
      </c>
      <c r="N709" s="12">
        <v>-0.28125</v>
      </c>
      <c r="O709" s="12">
        <v>0.2</v>
      </c>
      <c r="P709" s="12">
        <v>0</v>
      </c>
      <c r="Q709" s="12">
        <v>0</v>
      </c>
      <c r="R709" s="14">
        <v>0</v>
      </c>
      <c r="S709" s="14">
        <v>0</v>
      </c>
      <c r="T709" s="14">
        <v>0.95647558386411802</v>
      </c>
      <c r="U709" s="14">
        <v>0</v>
      </c>
      <c r="V709" s="14">
        <v>0</v>
      </c>
      <c r="W709" s="14">
        <v>3.18471337579617E-2</v>
      </c>
      <c r="X709" s="14"/>
      <c r="Y709" s="14">
        <v>2.3354564755838601E-2</v>
      </c>
      <c r="Z709" s="14">
        <v>0</v>
      </c>
      <c r="AA709" s="14">
        <v>0</v>
      </c>
      <c r="AB709" s="5">
        <v>2</v>
      </c>
      <c r="AC709" s="5">
        <v>0</v>
      </c>
      <c r="AD709" s="5">
        <v>2</v>
      </c>
      <c r="AE709" s="5">
        <v>0</v>
      </c>
      <c r="AF709" s="5">
        <v>0</v>
      </c>
      <c r="AG709" s="5">
        <v>0</v>
      </c>
      <c r="AH709" s="5">
        <v>2</v>
      </c>
      <c r="AI709" s="5">
        <v>0</v>
      </c>
      <c r="AJ709" s="5">
        <v>0</v>
      </c>
      <c r="AK709" s="5">
        <v>0</v>
      </c>
      <c r="AL709" s="5">
        <v>6</v>
      </c>
    </row>
    <row r="710" spans="1:38" x14ac:dyDescent="0.3">
      <c r="A710" s="3">
        <v>1907480</v>
      </c>
      <c r="B710" s="3" t="s">
        <v>1303</v>
      </c>
      <c r="C710" s="3" t="s">
        <v>1304</v>
      </c>
      <c r="D710" s="3" t="s">
        <v>134</v>
      </c>
      <c r="E710" s="10">
        <v>12460</v>
      </c>
      <c r="F710" s="11" t="s">
        <v>134</v>
      </c>
      <c r="G710" s="12" t="s">
        <v>1237</v>
      </c>
      <c r="H710" s="13">
        <v>69222</v>
      </c>
      <c r="I710" s="12">
        <v>8.3000000000000004E-2</v>
      </c>
      <c r="J710" s="12">
        <v>7.13063320022818E-2</v>
      </c>
      <c r="K710" s="12">
        <v>4.1262597451987001E-2</v>
      </c>
      <c r="L710" s="12">
        <v>0.02</v>
      </c>
      <c r="M710" s="12">
        <v>0.33299999999999902</v>
      </c>
      <c r="N710" s="12">
        <v>-1.5875523260405901E-2</v>
      </c>
      <c r="O710" s="12">
        <v>0.40106106784061402</v>
      </c>
      <c r="P710" s="12">
        <v>0.12939001848428799</v>
      </c>
      <c r="Q710" s="12">
        <v>0.25175888952272202</v>
      </c>
      <c r="R710" s="14">
        <v>0.56843267108167705</v>
      </c>
      <c r="S710" s="14">
        <v>0.42781316348195297</v>
      </c>
      <c r="T710" s="14">
        <v>0.37685774946921402</v>
      </c>
      <c r="U710" s="14">
        <v>0.56263269639065805</v>
      </c>
      <c r="V710" s="14">
        <v>0.45531914893616998</v>
      </c>
      <c r="W710" s="14">
        <v>0.40658174097664501</v>
      </c>
      <c r="X710" s="14"/>
      <c r="Y710" s="14">
        <v>0.306794055201698</v>
      </c>
      <c r="Z710" s="14">
        <v>0.65498938428874698</v>
      </c>
      <c r="AA710" s="14">
        <v>0.80785562632696395</v>
      </c>
      <c r="AB710" s="5">
        <v>1</v>
      </c>
      <c r="AC710" s="5">
        <v>1</v>
      </c>
      <c r="AD710" s="5">
        <v>1</v>
      </c>
      <c r="AE710" s="5">
        <v>1</v>
      </c>
      <c r="AF710" s="5">
        <v>1</v>
      </c>
      <c r="AG710" s="5">
        <v>1</v>
      </c>
      <c r="AH710" s="5">
        <v>1</v>
      </c>
      <c r="AI710" s="5">
        <v>0</v>
      </c>
      <c r="AJ710" s="5">
        <v>1</v>
      </c>
      <c r="AK710" s="5">
        <v>2</v>
      </c>
      <c r="AL710" s="5">
        <v>10</v>
      </c>
    </row>
    <row r="711" spans="1:38" x14ac:dyDescent="0.3">
      <c r="A711" s="3">
        <v>1962850</v>
      </c>
      <c r="B711" s="3" t="s">
        <v>2516</v>
      </c>
      <c r="C711" s="3" t="s">
        <v>2517</v>
      </c>
      <c r="D711" s="3" t="s">
        <v>712</v>
      </c>
      <c r="E711" s="10">
        <v>163</v>
      </c>
      <c r="F711" s="11" t="s">
        <v>134</v>
      </c>
      <c r="G711" s="12" t="s">
        <v>1237</v>
      </c>
      <c r="H711" s="13">
        <v>58750</v>
      </c>
      <c r="I711" s="12">
        <v>4.4999999999999998E-2</v>
      </c>
      <c r="J711" s="12">
        <v>0.19354838709677399</v>
      </c>
      <c r="K711" s="12">
        <v>6.4516129032257993E-2</v>
      </c>
      <c r="L711" s="12">
        <v>0</v>
      </c>
      <c r="M711" s="12">
        <v>0.37</v>
      </c>
      <c r="N711" s="12">
        <v>-5.7803468208092401E-2</v>
      </c>
      <c r="O711" s="12">
        <v>0.54255319148936099</v>
      </c>
      <c r="P711" s="12">
        <v>0.234567901234567</v>
      </c>
      <c r="Q711" s="12">
        <v>6.4516129032257993E-2</v>
      </c>
      <c r="R711" s="14">
        <v>0.30022075055187603</v>
      </c>
      <c r="S711" s="14">
        <v>0.18152866242038199</v>
      </c>
      <c r="T711" s="14">
        <v>0.89490445859872603</v>
      </c>
      <c r="U711" s="14">
        <v>0.76963906581740904</v>
      </c>
      <c r="V711" s="14">
        <v>0</v>
      </c>
      <c r="W711" s="14">
        <v>0.59341825902335399</v>
      </c>
      <c r="X711" s="14"/>
      <c r="Y711" s="14">
        <v>0.75371549893842804</v>
      </c>
      <c r="Z711" s="14">
        <v>0.89384288747345997</v>
      </c>
      <c r="AA711" s="14">
        <v>6.0509554140127299E-2</v>
      </c>
      <c r="AB711" s="5">
        <v>2</v>
      </c>
      <c r="AC711" s="5">
        <v>0</v>
      </c>
      <c r="AD711" s="5">
        <v>2</v>
      </c>
      <c r="AE711" s="5">
        <v>2</v>
      </c>
      <c r="AF711" s="5">
        <v>0</v>
      </c>
      <c r="AG711" s="5">
        <v>1</v>
      </c>
      <c r="AH711" s="5">
        <v>1</v>
      </c>
      <c r="AI711" s="5">
        <v>2</v>
      </c>
      <c r="AJ711" s="5">
        <v>2</v>
      </c>
      <c r="AK711" s="5">
        <v>0</v>
      </c>
      <c r="AL711" s="5">
        <v>12</v>
      </c>
    </row>
    <row r="712" spans="1:38" x14ac:dyDescent="0.3">
      <c r="A712" s="3">
        <v>1915375</v>
      </c>
      <c r="B712" s="3" t="s">
        <v>1491</v>
      </c>
      <c r="C712" s="3" t="s">
        <v>1492</v>
      </c>
      <c r="D712" s="3" t="s">
        <v>213</v>
      </c>
      <c r="E712" s="10">
        <v>392</v>
      </c>
      <c r="F712" s="11" t="s">
        <v>1493</v>
      </c>
      <c r="G712" s="12" t="s">
        <v>1494</v>
      </c>
      <c r="H712" s="13">
        <v>89875</v>
      </c>
      <c r="I712" s="12">
        <v>5.8999999999999997E-2</v>
      </c>
      <c r="J712" s="12">
        <v>0.12030075187969901</v>
      </c>
      <c r="K712" s="12">
        <v>9.0225563909774403E-2</v>
      </c>
      <c r="L712" s="12">
        <v>6.0999999999999999E-2</v>
      </c>
      <c r="M712" s="12">
        <v>0.317</v>
      </c>
      <c r="N712" s="12">
        <v>2.5575447570332401E-3</v>
      </c>
      <c r="O712" s="12">
        <v>0.70434782608695601</v>
      </c>
      <c r="P712" s="12">
        <v>1.48148148148148E-2</v>
      </c>
      <c r="Q712" s="12">
        <v>0.12030075187969901</v>
      </c>
      <c r="R712" s="14">
        <v>0.87637969094922696</v>
      </c>
      <c r="S712" s="14">
        <v>0.26645435244161297</v>
      </c>
      <c r="T712" s="14">
        <v>0.64331210191082799</v>
      </c>
      <c r="U712" s="14">
        <v>0.87685774946921402</v>
      </c>
      <c r="V712" s="14">
        <v>0.85425531914893604</v>
      </c>
      <c r="W712" s="14">
        <v>0.34288747346072102</v>
      </c>
      <c r="X712" s="14"/>
      <c r="Y712" s="14">
        <v>0.97027600849256901</v>
      </c>
      <c r="Z712" s="14">
        <v>0.12420382165605</v>
      </c>
      <c r="AA712" s="14">
        <v>0.19745222929936301</v>
      </c>
      <c r="AB712" s="5">
        <v>0</v>
      </c>
      <c r="AC712" s="5">
        <v>0</v>
      </c>
      <c r="AD712" s="5">
        <v>1</v>
      </c>
      <c r="AE712" s="5">
        <v>2</v>
      </c>
      <c r="AF712" s="5">
        <v>2</v>
      </c>
      <c r="AG712" s="5">
        <v>1</v>
      </c>
      <c r="AH712" s="5">
        <v>0</v>
      </c>
      <c r="AI712" s="5">
        <v>2</v>
      </c>
      <c r="AJ712" s="5">
        <v>0</v>
      </c>
      <c r="AK712" s="5">
        <v>0</v>
      </c>
      <c r="AL712" s="5">
        <v>8</v>
      </c>
    </row>
    <row r="713" spans="1:38" x14ac:dyDescent="0.3">
      <c r="A713" s="3">
        <v>1915420</v>
      </c>
      <c r="B713" s="3" t="s">
        <v>1495</v>
      </c>
      <c r="C713" s="3" t="s">
        <v>1496</v>
      </c>
      <c r="D713" s="3" t="s">
        <v>214</v>
      </c>
      <c r="E713" s="10">
        <v>1830</v>
      </c>
      <c r="F713" s="11" t="s">
        <v>1493</v>
      </c>
      <c r="G713" s="12" t="s">
        <v>1494</v>
      </c>
      <c r="H713" s="13">
        <v>63828</v>
      </c>
      <c r="I713" s="12">
        <v>0.10299999999999999</v>
      </c>
      <c r="J713" s="12">
        <v>0.17024320457796799</v>
      </c>
      <c r="K713" s="12">
        <v>3.0042918454935601E-2</v>
      </c>
      <c r="L713" s="12">
        <v>3.5999999999999997E-2</v>
      </c>
      <c r="M713" s="12">
        <v>0.38200000000000001</v>
      </c>
      <c r="N713" s="12">
        <v>-3.6334913112164198E-2</v>
      </c>
      <c r="O713" s="12">
        <v>0.62351190476190399</v>
      </c>
      <c r="P713" s="12">
        <v>8.2677165354330701E-2</v>
      </c>
      <c r="Q713" s="12">
        <v>0.16022889842632301</v>
      </c>
      <c r="R713" s="14">
        <v>0.43818984547461298</v>
      </c>
      <c r="S713" s="14">
        <v>0.547770700636942</v>
      </c>
      <c r="T713" s="14">
        <v>0.84076433121019101</v>
      </c>
      <c r="U713" s="14">
        <v>0.404458598726114</v>
      </c>
      <c r="V713" s="14">
        <v>0.66595744680850999</v>
      </c>
      <c r="W713" s="14">
        <v>0.64118895966029699</v>
      </c>
      <c r="X713" s="14"/>
      <c r="Y713" s="14">
        <v>0.904458598726114</v>
      </c>
      <c r="Z713" s="14">
        <v>0.42569002123142202</v>
      </c>
      <c r="AA713" s="14">
        <v>0.39702760084925598</v>
      </c>
      <c r="AB713" s="5">
        <v>1</v>
      </c>
      <c r="AC713" s="5">
        <v>1</v>
      </c>
      <c r="AD713" s="5">
        <v>2</v>
      </c>
      <c r="AE713" s="5">
        <v>1</v>
      </c>
      <c r="AF713" s="5">
        <v>1</v>
      </c>
      <c r="AG713" s="5">
        <v>1</v>
      </c>
      <c r="AH713" s="5">
        <v>1</v>
      </c>
      <c r="AI713" s="5">
        <v>2</v>
      </c>
      <c r="AJ713" s="5">
        <v>1</v>
      </c>
      <c r="AK713" s="5">
        <v>1</v>
      </c>
      <c r="AL713" s="5">
        <v>12</v>
      </c>
    </row>
    <row r="714" spans="1:38" x14ac:dyDescent="0.3">
      <c r="A714" s="3">
        <v>1954120</v>
      </c>
      <c r="B714" s="3" t="s">
        <v>2338</v>
      </c>
      <c r="C714" s="3" t="s">
        <v>2339</v>
      </c>
      <c r="D714" s="3" t="s">
        <v>624</v>
      </c>
      <c r="E714" s="10">
        <v>752</v>
      </c>
      <c r="F714" s="11" t="s">
        <v>1493</v>
      </c>
      <c r="G714" s="12" t="s">
        <v>1494</v>
      </c>
      <c r="H714" s="13">
        <v>56350</v>
      </c>
      <c r="I714" s="12">
        <v>0.113</v>
      </c>
      <c r="J714" s="12">
        <v>8.2539682539682496E-2</v>
      </c>
      <c r="K714" s="12">
        <v>9.2063492063492E-2</v>
      </c>
      <c r="L714" s="12">
        <v>0</v>
      </c>
      <c r="M714" s="12">
        <v>0.40500000000000003</v>
      </c>
      <c r="N714" s="12">
        <v>-0.100478468899521</v>
      </c>
      <c r="O714" s="12">
        <v>0.50606585788561498</v>
      </c>
      <c r="P714" s="12">
        <v>0.11016949152542301</v>
      </c>
      <c r="Q714" s="12">
        <v>0.17142857142857101</v>
      </c>
      <c r="R714" s="14">
        <v>0.24944812362030899</v>
      </c>
      <c r="S714" s="14">
        <v>0.60403397027600803</v>
      </c>
      <c r="T714" s="14">
        <v>0.44904458598726099</v>
      </c>
      <c r="U714" s="14">
        <v>0.88322717622080604</v>
      </c>
      <c r="V714" s="14">
        <v>0</v>
      </c>
      <c r="W714" s="14">
        <v>0.73142250530785502</v>
      </c>
      <c r="X714" s="14"/>
      <c r="Y714" s="14">
        <v>0.66348195329087001</v>
      </c>
      <c r="Z714" s="14">
        <v>0.57218683651804603</v>
      </c>
      <c r="AA714" s="14">
        <v>0.451167728237791</v>
      </c>
      <c r="AB714" s="5">
        <v>2</v>
      </c>
      <c r="AC714" s="5">
        <v>1</v>
      </c>
      <c r="AD714" s="5">
        <v>1</v>
      </c>
      <c r="AE714" s="5">
        <v>2</v>
      </c>
      <c r="AF714" s="5">
        <v>0</v>
      </c>
      <c r="AG714" s="5">
        <v>2</v>
      </c>
      <c r="AH714" s="5">
        <v>2</v>
      </c>
      <c r="AI714" s="5">
        <v>1</v>
      </c>
      <c r="AJ714" s="5">
        <v>1</v>
      </c>
      <c r="AK714" s="5">
        <v>1</v>
      </c>
      <c r="AL714" s="5">
        <v>13</v>
      </c>
    </row>
    <row r="715" spans="1:38" x14ac:dyDescent="0.3">
      <c r="A715" s="3">
        <v>1909550</v>
      </c>
      <c r="B715" s="3" t="s">
        <v>1348</v>
      </c>
      <c r="C715" s="3" t="s">
        <v>1349</v>
      </c>
      <c r="D715" s="3" t="s">
        <v>154</v>
      </c>
      <c r="E715" s="10">
        <v>23982</v>
      </c>
      <c r="F715" s="11" t="s">
        <v>264</v>
      </c>
      <c r="G715" s="12" t="s">
        <v>1350</v>
      </c>
      <c r="H715" s="13">
        <v>59000</v>
      </c>
      <c r="I715" s="12">
        <v>0.13200000000000001</v>
      </c>
      <c r="J715" s="12">
        <v>0.12601626016260101</v>
      </c>
      <c r="K715" s="12">
        <v>6.1788617886178801E-2</v>
      </c>
      <c r="L715" s="12">
        <v>3.9E-2</v>
      </c>
      <c r="M715" s="12">
        <v>0.38700000000000001</v>
      </c>
      <c r="N715" s="12">
        <v>-6.5502864045512907E-2</v>
      </c>
      <c r="O715" s="12">
        <v>0.412731371618414</v>
      </c>
      <c r="P715" s="12">
        <v>0.10849056603773501</v>
      </c>
      <c r="Q715" s="12">
        <v>0.228455284552845</v>
      </c>
      <c r="R715" s="14">
        <v>0.31677704194260398</v>
      </c>
      <c r="S715" s="14">
        <v>0.70276008492568998</v>
      </c>
      <c r="T715" s="14">
        <v>0.67303609341825898</v>
      </c>
      <c r="U715" s="14">
        <v>0.74840764331210097</v>
      </c>
      <c r="V715" s="14">
        <v>0.69468085106382904</v>
      </c>
      <c r="W715" s="14">
        <v>0.66348195329087001</v>
      </c>
      <c r="X715" s="14"/>
      <c r="Y715" s="14">
        <v>0.34394904458598702</v>
      </c>
      <c r="Z715" s="14">
        <v>0.565817409766454</v>
      </c>
      <c r="AA715" s="14">
        <v>0.73354564755838603</v>
      </c>
      <c r="AB715" s="5">
        <v>2</v>
      </c>
      <c r="AC715" s="5">
        <v>2</v>
      </c>
      <c r="AD715" s="5">
        <v>2</v>
      </c>
      <c r="AE715" s="5">
        <v>2</v>
      </c>
      <c r="AF715" s="5">
        <v>2</v>
      </c>
      <c r="AG715" s="5">
        <v>1</v>
      </c>
      <c r="AH715" s="5">
        <v>1</v>
      </c>
      <c r="AI715" s="5">
        <v>1</v>
      </c>
      <c r="AJ715" s="5">
        <v>1</v>
      </c>
      <c r="AK715" s="5">
        <v>2</v>
      </c>
      <c r="AL715" s="5">
        <v>16</v>
      </c>
    </row>
    <row r="716" spans="1:38" x14ac:dyDescent="0.3">
      <c r="A716" s="3">
        <v>1903340</v>
      </c>
      <c r="B716" s="3" t="s">
        <v>1159</v>
      </c>
      <c r="C716" s="3" t="s">
        <v>1160</v>
      </c>
      <c r="D716" s="3" t="s">
        <v>84</v>
      </c>
      <c r="E716" s="10">
        <v>33</v>
      </c>
      <c r="F716" s="11" t="s">
        <v>1134</v>
      </c>
      <c r="G716" s="12" t="s">
        <v>1135</v>
      </c>
      <c r="H716" s="13">
        <v>61250</v>
      </c>
      <c r="I716" s="12">
        <v>0.35599999999999998</v>
      </c>
      <c r="J716" s="12">
        <v>0.14285714285714199</v>
      </c>
      <c r="K716" s="12">
        <v>0</v>
      </c>
      <c r="L716" s="12">
        <v>0</v>
      </c>
      <c r="M716" s="12">
        <v>0.442</v>
      </c>
      <c r="N716" s="12">
        <v>-0.17499999999999999</v>
      </c>
      <c r="O716" s="12">
        <v>0.292682926829268</v>
      </c>
      <c r="P716" s="12">
        <v>0.125</v>
      </c>
      <c r="Q716" s="12">
        <v>0.28571428571428498</v>
      </c>
      <c r="R716" s="14">
        <v>0.36865342163355402</v>
      </c>
      <c r="S716" s="14">
        <v>0.99150743099787597</v>
      </c>
      <c r="T716" s="14">
        <v>0.75371549893842804</v>
      </c>
      <c r="U716" s="14">
        <v>0</v>
      </c>
      <c r="V716" s="14">
        <v>0</v>
      </c>
      <c r="W716" s="14">
        <v>0.82696390658174102</v>
      </c>
      <c r="X716" s="14"/>
      <c r="Y716" s="14">
        <v>9.2356687898089096E-2</v>
      </c>
      <c r="Z716" s="14">
        <v>0.629511677282377</v>
      </c>
      <c r="AA716" s="14">
        <v>0.89065817409766401</v>
      </c>
      <c r="AB716" s="5">
        <v>1</v>
      </c>
      <c r="AC716" s="5">
        <v>2</v>
      </c>
      <c r="AD716" s="5">
        <v>2</v>
      </c>
      <c r="AE716" s="5">
        <v>0</v>
      </c>
      <c r="AF716" s="5">
        <v>0</v>
      </c>
      <c r="AG716" s="5">
        <v>2</v>
      </c>
      <c r="AH716" s="5">
        <v>2</v>
      </c>
      <c r="AI716" s="5">
        <v>0</v>
      </c>
      <c r="AJ716" s="5">
        <v>1</v>
      </c>
      <c r="AK716" s="5">
        <v>2</v>
      </c>
      <c r="AL716" s="5">
        <v>12</v>
      </c>
    </row>
    <row r="717" spans="1:38" x14ac:dyDescent="0.3">
      <c r="A717" s="3">
        <v>1919765</v>
      </c>
      <c r="B717" s="3" t="s">
        <v>1590</v>
      </c>
      <c r="C717" s="3" t="s">
        <v>1591</v>
      </c>
      <c r="D717" s="3" t="s">
        <v>259</v>
      </c>
      <c r="E717" s="10">
        <v>250</v>
      </c>
      <c r="F717" s="11" t="s">
        <v>1134</v>
      </c>
      <c r="G717" s="12" t="s">
        <v>1135</v>
      </c>
      <c r="H717" s="13">
        <v>40625</v>
      </c>
      <c r="I717" s="12">
        <v>0.17499999999999999</v>
      </c>
      <c r="J717" s="12">
        <v>4.9586776859504099E-2</v>
      </c>
      <c r="K717" s="12">
        <v>1.6528925619834701E-2</v>
      </c>
      <c r="L717" s="12">
        <v>0.11599999999999901</v>
      </c>
      <c r="M717" s="12">
        <v>0.52300000000000002</v>
      </c>
      <c r="N717" s="12">
        <v>-5.3030303030302997E-2</v>
      </c>
      <c r="O717" s="12">
        <v>0.48691099476439698</v>
      </c>
      <c r="P717" s="12">
        <v>0.17123287671232801</v>
      </c>
      <c r="Q717" s="12">
        <v>0.22314049586776799</v>
      </c>
      <c r="R717" s="14">
        <v>2.9801324503311199E-2</v>
      </c>
      <c r="S717" s="14">
        <v>0.83864118895966</v>
      </c>
      <c r="T717" s="14">
        <v>0.23566878980891701</v>
      </c>
      <c r="U717" s="14">
        <v>0.23673036093418201</v>
      </c>
      <c r="V717" s="14">
        <v>0.95851063829787198</v>
      </c>
      <c r="W717" s="14">
        <v>0.936305732484076</v>
      </c>
      <c r="X717" s="14"/>
      <c r="Y717" s="14">
        <v>0.60403397027600803</v>
      </c>
      <c r="Z717" s="14">
        <v>0.79617834394904397</v>
      </c>
      <c r="AA717" s="14">
        <v>0.71125265392781301</v>
      </c>
      <c r="AB717" s="5">
        <v>2</v>
      </c>
      <c r="AC717" s="5">
        <v>2</v>
      </c>
      <c r="AD717" s="5">
        <v>0</v>
      </c>
      <c r="AE717" s="5">
        <v>0</v>
      </c>
      <c r="AF717" s="5">
        <v>2</v>
      </c>
      <c r="AG717" s="5">
        <v>2</v>
      </c>
      <c r="AH717" s="5">
        <v>1</v>
      </c>
      <c r="AI717" s="5">
        <v>1</v>
      </c>
      <c r="AJ717" s="5">
        <v>2</v>
      </c>
      <c r="AK717" s="5">
        <v>2</v>
      </c>
      <c r="AL717" s="5">
        <v>14</v>
      </c>
    </row>
    <row r="718" spans="1:38" x14ac:dyDescent="0.3">
      <c r="A718" s="3">
        <v>1919945</v>
      </c>
      <c r="B718" s="3" t="s">
        <v>1595</v>
      </c>
      <c r="C718" s="3" t="s">
        <v>1596</v>
      </c>
      <c r="D718" s="3" t="s">
        <v>261</v>
      </c>
      <c r="E718" s="10">
        <v>8373</v>
      </c>
      <c r="F718" s="11" t="s">
        <v>1134</v>
      </c>
      <c r="G718" s="12" t="s">
        <v>1135</v>
      </c>
      <c r="H718" s="13">
        <v>65684</v>
      </c>
      <c r="I718" s="12">
        <v>0.17499999999999999</v>
      </c>
      <c r="J718" s="12">
        <v>0.163054027822711</v>
      </c>
      <c r="K718" s="12">
        <v>3.5910708508573197E-2</v>
      </c>
      <c r="L718" s="12">
        <v>5.3999999999999999E-2</v>
      </c>
      <c r="M718" s="12">
        <v>0.32899999999999902</v>
      </c>
      <c r="N718" s="12">
        <v>9.03832248734634E-3</v>
      </c>
      <c r="O718" s="12">
        <v>0.58984830805134103</v>
      </c>
      <c r="P718" s="12">
        <v>4.9215625961242598E-2</v>
      </c>
      <c r="Q718" s="12">
        <v>0.16531866709802601</v>
      </c>
      <c r="R718" s="14">
        <v>0.48454746136865301</v>
      </c>
      <c r="S718" s="14">
        <v>0.83864118895966</v>
      </c>
      <c r="T718" s="14">
        <v>0.82590233545647496</v>
      </c>
      <c r="U718" s="14">
        <v>0.483014861995753</v>
      </c>
      <c r="V718" s="14">
        <v>0.81702127659574397</v>
      </c>
      <c r="W718" s="14">
        <v>0.39065817409766401</v>
      </c>
      <c r="X718" s="14"/>
      <c r="Y718" s="14">
        <v>0.85881104033970201</v>
      </c>
      <c r="Z718" s="14">
        <v>0.25053078556263197</v>
      </c>
      <c r="AA718" s="14">
        <v>0.418259023354564</v>
      </c>
      <c r="AB718" s="5">
        <v>1</v>
      </c>
      <c r="AC718" s="5">
        <v>2</v>
      </c>
      <c r="AD718" s="5">
        <v>2</v>
      </c>
      <c r="AE718" s="5">
        <v>1</v>
      </c>
      <c r="AF718" s="5">
        <v>2</v>
      </c>
      <c r="AG718" s="5">
        <v>1</v>
      </c>
      <c r="AH718" s="5">
        <v>0</v>
      </c>
      <c r="AI718" s="5">
        <v>2</v>
      </c>
      <c r="AJ718" s="5">
        <v>0</v>
      </c>
      <c r="AK718" s="5">
        <v>1</v>
      </c>
      <c r="AL718" s="5">
        <v>12</v>
      </c>
    </row>
    <row r="719" spans="1:38" x14ac:dyDescent="0.3">
      <c r="A719" s="3">
        <v>1973920</v>
      </c>
      <c r="B719" s="3" t="s">
        <v>2750</v>
      </c>
      <c r="C719" s="3" t="s">
        <v>2751</v>
      </c>
      <c r="D719" s="3" t="s">
        <v>829</v>
      </c>
      <c r="E719" s="10">
        <v>128</v>
      </c>
      <c r="F719" s="11" t="s">
        <v>1738</v>
      </c>
      <c r="G719" s="12" t="s">
        <v>1739</v>
      </c>
      <c r="H719" s="13">
        <v>52750</v>
      </c>
      <c r="I719" s="12">
        <v>0.33600000000000002</v>
      </c>
      <c r="J719" s="12">
        <v>0.125</v>
      </c>
      <c r="K719" s="12">
        <v>0</v>
      </c>
      <c r="L719" s="12">
        <v>0</v>
      </c>
      <c r="M719" s="12">
        <v>0.43099999999999999</v>
      </c>
      <c r="N719" s="12">
        <v>0.132743362831858</v>
      </c>
      <c r="O719" s="12">
        <v>0.39772727272727199</v>
      </c>
      <c r="P719" s="12">
        <v>0</v>
      </c>
      <c r="Q719" s="12">
        <v>0.15625</v>
      </c>
      <c r="R719" s="14">
        <v>0.173289183222958</v>
      </c>
      <c r="S719" s="14">
        <v>0.984076433121019</v>
      </c>
      <c r="T719" s="14">
        <v>0.66560509554140102</v>
      </c>
      <c r="U719" s="14">
        <v>0</v>
      </c>
      <c r="V719" s="14">
        <v>0</v>
      </c>
      <c r="W719" s="14">
        <v>0.79511677282377902</v>
      </c>
      <c r="X719" s="14"/>
      <c r="Y719" s="14">
        <v>0.29723991507430902</v>
      </c>
      <c r="Z719" s="14">
        <v>0</v>
      </c>
      <c r="AA719" s="14">
        <v>0.371549893842887</v>
      </c>
      <c r="AB719" s="5">
        <v>2</v>
      </c>
      <c r="AC719" s="5">
        <v>2</v>
      </c>
      <c r="AD719" s="5">
        <v>1</v>
      </c>
      <c r="AE719" s="5">
        <v>0</v>
      </c>
      <c r="AF719" s="5">
        <v>0</v>
      </c>
      <c r="AG719" s="5">
        <v>2</v>
      </c>
      <c r="AH719" s="5">
        <v>0</v>
      </c>
      <c r="AI719" s="5">
        <v>0</v>
      </c>
      <c r="AJ719" s="5">
        <v>0</v>
      </c>
      <c r="AK719" s="5">
        <v>1</v>
      </c>
      <c r="AL719" s="5">
        <v>8</v>
      </c>
    </row>
    <row r="720" spans="1:38" x14ac:dyDescent="0.3">
      <c r="A720" s="3">
        <v>1901630</v>
      </c>
      <c r="B720" s="3" t="s">
        <v>1090</v>
      </c>
      <c r="C720" s="3" t="s">
        <v>1091</v>
      </c>
      <c r="D720" s="3" t="s">
        <v>63</v>
      </c>
      <c r="E720" s="10">
        <v>19565</v>
      </c>
      <c r="F720" s="11" t="s">
        <v>1070</v>
      </c>
      <c r="G720" s="12" t="s">
        <v>1071</v>
      </c>
      <c r="H720" s="13">
        <v>86114</v>
      </c>
      <c r="I720" s="12">
        <v>8.3000000000000004E-2</v>
      </c>
      <c r="J720" s="12">
        <v>7.1033101660973E-2</v>
      </c>
      <c r="K720" s="12">
        <v>3.3572858993992198E-2</v>
      </c>
      <c r="L720" s="12">
        <v>7.4999999999999997E-2</v>
      </c>
      <c r="M720" s="12">
        <v>0.29699999999999999</v>
      </c>
      <c r="N720" s="12">
        <v>0.345505811154666</v>
      </c>
      <c r="O720" s="12">
        <v>0.36139787946428498</v>
      </c>
      <c r="P720" s="12">
        <v>3.2372050609825599E-2</v>
      </c>
      <c r="Q720" s="12">
        <v>0.29273177052656302</v>
      </c>
      <c r="R720" s="14">
        <v>0.846578366445916</v>
      </c>
      <c r="S720" s="14">
        <v>0.42781316348195297</v>
      </c>
      <c r="T720" s="14">
        <v>0.37579617834394902</v>
      </c>
      <c r="U720" s="14">
        <v>0.45859872611464902</v>
      </c>
      <c r="V720" s="14">
        <v>0.89255319148936096</v>
      </c>
      <c r="W720" s="14">
        <v>0.26539278131634803</v>
      </c>
      <c r="X720" s="14"/>
      <c r="Y720" s="14">
        <v>0.20488322717622001</v>
      </c>
      <c r="Z720" s="14">
        <v>0.17409766454352399</v>
      </c>
      <c r="AA720" s="14">
        <v>0.90658174097664501</v>
      </c>
      <c r="AB720" s="5">
        <v>0</v>
      </c>
      <c r="AC720" s="5">
        <v>1</v>
      </c>
      <c r="AD720" s="5">
        <v>1</v>
      </c>
      <c r="AE720" s="5">
        <v>1</v>
      </c>
      <c r="AF720" s="5">
        <v>2</v>
      </c>
      <c r="AG720" s="5">
        <v>0</v>
      </c>
      <c r="AH720" s="5">
        <v>0</v>
      </c>
      <c r="AI720" s="5">
        <v>0</v>
      </c>
      <c r="AJ720" s="5">
        <v>0</v>
      </c>
      <c r="AK720" s="5">
        <v>2</v>
      </c>
      <c r="AL720" s="5">
        <v>7</v>
      </c>
    </row>
    <row r="721" spans="1:38" x14ac:dyDescent="0.3">
      <c r="A721" s="3">
        <v>1902305</v>
      </c>
      <c r="B721" s="3" t="s">
        <v>1115</v>
      </c>
      <c r="C721" s="3" t="s">
        <v>1116</v>
      </c>
      <c r="D721" s="3" t="s">
        <v>70</v>
      </c>
      <c r="E721" s="10">
        <v>67887</v>
      </c>
      <c r="F721" s="11" t="s">
        <v>1070</v>
      </c>
      <c r="G721" s="12" t="s">
        <v>1071</v>
      </c>
      <c r="H721" s="13">
        <v>108198</v>
      </c>
      <c r="I721" s="12">
        <v>4.2000000000000003E-2</v>
      </c>
      <c r="J721" s="12">
        <v>3.8574098233489597E-2</v>
      </c>
      <c r="K721" s="12">
        <v>1.6501533796410499E-2</v>
      </c>
      <c r="L721" s="12">
        <v>1.9E-2</v>
      </c>
      <c r="M721" s="12">
        <v>0.23699999999999999</v>
      </c>
      <c r="N721" s="12">
        <v>0.489337896538107</v>
      </c>
      <c r="O721" s="12">
        <v>0.19378318205172099</v>
      </c>
      <c r="P721" s="12">
        <v>5.0266948725697501E-2</v>
      </c>
      <c r="Q721" s="12">
        <v>0.225767779697471</v>
      </c>
      <c r="R721" s="14">
        <v>0.96136865342163302</v>
      </c>
      <c r="S721" s="14">
        <v>0.16348195329087001</v>
      </c>
      <c r="T721" s="14">
        <v>0.18789808917197401</v>
      </c>
      <c r="U721" s="14">
        <v>0.23566878980891701</v>
      </c>
      <c r="V721" s="14">
        <v>0.43723404255319098</v>
      </c>
      <c r="W721" s="14">
        <v>8.7048832271762203E-2</v>
      </c>
      <c r="X721" s="14"/>
      <c r="Y721" s="14">
        <v>2.0169851380042399E-2</v>
      </c>
      <c r="Z721" s="14">
        <v>0.26008492569002101</v>
      </c>
      <c r="AA721" s="14">
        <v>0.72292993630573199</v>
      </c>
      <c r="AB721" s="5">
        <v>0</v>
      </c>
      <c r="AC721" s="5">
        <v>0</v>
      </c>
      <c r="AD721" s="5">
        <v>0</v>
      </c>
      <c r="AE721" s="5">
        <v>0</v>
      </c>
      <c r="AF721" s="5">
        <v>1</v>
      </c>
      <c r="AG721" s="5">
        <v>0</v>
      </c>
      <c r="AH721" s="5">
        <v>0</v>
      </c>
      <c r="AI721" s="5">
        <v>0</v>
      </c>
      <c r="AJ721" s="5">
        <v>0</v>
      </c>
      <c r="AK721" s="5">
        <v>2</v>
      </c>
      <c r="AL721" s="5">
        <v>3</v>
      </c>
    </row>
    <row r="722" spans="1:38" x14ac:dyDescent="0.3">
      <c r="A722" s="3">
        <v>1914520</v>
      </c>
      <c r="B722" s="3" t="s">
        <v>1468</v>
      </c>
      <c r="C722" s="3" t="s">
        <v>1469</v>
      </c>
      <c r="D722" s="3" t="s">
        <v>20</v>
      </c>
      <c r="E722" s="10">
        <v>18601</v>
      </c>
      <c r="F722" s="11" t="s">
        <v>1070</v>
      </c>
      <c r="G722" s="12" t="s">
        <v>1071</v>
      </c>
      <c r="H722" s="13">
        <v>132121</v>
      </c>
      <c r="I722" s="12">
        <v>7.2999999999999995E-2</v>
      </c>
      <c r="J722" s="12">
        <v>3.9699418687083501E-2</v>
      </c>
      <c r="K722" s="12">
        <v>1.8290089323691999E-2</v>
      </c>
      <c r="L722" s="12">
        <v>0.04</v>
      </c>
      <c r="M722" s="12">
        <v>0.27600000000000002</v>
      </c>
      <c r="N722" s="12">
        <v>0.20418204182041799</v>
      </c>
      <c r="O722" s="12">
        <v>0.17206053550640199</v>
      </c>
      <c r="P722" s="12">
        <v>4.21024039114491E-2</v>
      </c>
      <c r="Q722" s="12">
        <v>0.22614490287820699</v>
      </c>
      <c r="R722" s="14">
        <v>0.99558498896247205</v>
      </c>
      <c r="S722" s="14">
        <v>0.369426751592356</v>
      </c>
      <c r="T722" s="14">
        <v>0.192144373673036</v>
      </c>
      <c r="U722" s="14">
        <v>0.25583864118895899</v>
      </c>
      <c r="V722" s="14">
        <v>0.70106382978723403</v>
      </c>
      <c r="W722" s="14">
        <v>0.18895966029723901</v>
      </c>
      <c r="X722" s="14"/>
      <c r="Y722" s="14">
        <v>1.27388535031847E-2</v>
      </c>
      <c r="Z722" s="14">
        <v>0.22823779193205901</v>
      </c>
      <c r="AA722" s="14">
        <v>0.72611464968152795</v>
      </c>
      <c r="AB722" s="5">
        <v>0</v>
      </c>
      <c r="AC722" s="5">
        <v>1</v>
      </c>
      <c r="AD722" s="5">
        <v>0</v>
      </c>
      <c r="AE722" s="5">
        <v>0</v>
      </c>
      <c r="AF722" s="5">
        <v>2</v>
      </c>
      <c r="AG722" s="5">
        <v>0</v>
      </c>
      <c r="AH722" s="5">
        <v>0</v>
      </c>
      <c r="AI722" s="5">
        <v>0</v>
      </c>
      <c r="AJ722" s="5">
        <v>0</v>
      </c>
      <c r="AK722" s="5">
        <v>2</v>
      </c>
      <c r="AL722" s="5">
        <v>5</v>
      </c>
    </row>
    <row r="723" spans="1:38" x14ac:dyDescent="0.3">
      <c r="A723" s="3">
        <v>1932160</v>
      </c>
      <c r="B723" s="3" t="s">
        <v>1846</v>
      </c>
      <c r="C723" s="3" t="s">
        <v>1847</v>
      </c>
      <c r="D723" s="3" t="s">
        <v>379</v>
      </c>
      <c r="E723" s="10">
        <v>1654</v>
      </c>
      <c r="F723" s="11" t="s">
        <v>1030</v>
      </c>
      <c r="G723" s="12" t="s">
        <v>1031</v>
      </c>
      <c r="H723" s="13">
        <v>112404</v>
      </c>
      <c r="I723" s="12">
        <v>3.4000000000000002E-2</v>
      </c>
      <c r="J723" s="12">
        <v>7.3593073593073599E-2</v>
      </c>
      <c r="K723" s="12">
        <v>1.2987012987012899E-2</v>
      </c>
      <c r="L723" s="12">
        <v>2.1000000000000001E-2</v>
      </c>
      <c r="M723" s="12">
        <v>0.22500000000000001</v>
      </c>
      <c r="N723" s="12">
        <v>0.32958199356913098</v>
      </c>
      <c r="O723" s="12">
        <v>0.26989619377162599</v>
      </c>
      <c r="P723" s="12">
        <v>0.13048933500627299</v>
      </c>
      <c r="Q723" s="12">
        <v>0.17316017316017299</v>
      </c>
      <c r="R723" s="14">
        <v>0.97130242825607005</v>
      </c>
      <c r="S723" s="14">
        <v>0.11889596602972299</v>
      </c>
      <c r="T723" s="14">
        <v>0.38853503184713301</v>
      </c>
      <c r="U723" s="14">
        <v>0.19957537154989299</v>
      </c>
      <c r="V723" s="14">
        <v>0.47127659574468</v>
      </c>
      <c r="W723" s="14">
        <v>6.5817409766454296E-2</v>
      </c>
      <c r="X723" s="14"/>
      <c r="Y723" s="14">
        <v>7.4309978768577395E-2</v>
      </c>
      <c r="Z723" s="14">
        <v>0.66029723991507405</v>
      </c>
      <c r="AA723" s="14">
        <v>0.46602972399150699</v>
      </c>
      <c r="AB723" s="5">
        <v>0</v>
      </c>
      <c r="AC723" s="5">
        <v>0</v>
      </c>
      <c r="AD723" s="5">
        <v>1</v>
      </c>
      <c r="AE723" s="5">
        <v>0</v>
      </c>
      <c r="AF723" s="5">
        <v>1</v>
      </c>
      <c r="AG723" s="5">
        <v>0</v>
      </c>
      <c r="AH723" s="5">
        <v>0</v>
      </c>
      <c r="AI723" s="5">
        <v>0</v>
      </c>
      <c r="AJ723" s="5">
        <v>1</v>
      </c>
      <c r="AK723" s="5">
        <v>1</v>
      </c>
      <c r="AL723" s="5">
        <v>4</v>
      </c>
    </row>
    <row r="724" spans="1:38" x14ac:dyDescent="0.3">
      <c r="A724" s="3">
        <v>1933060</v>
      </c>
      <c r="B724" s="3" t="s">
        <v>1864</v>
      </c>
      <c r="C724" s="3" t="s">
        <v>1865</v>
      </c>
      <c r="D724" s="3" t="s">
        <v>388</v>
      </c>
      <c r="E724" s="10">
        <v>15392</v>
      </c>
      <c r="F724" s="11" t="s">
        <v>1070</v>
      </c>
      <c r="G724" s="12" t="s">
        <v>1071</v>
      </c>
      <c r="H724" s="13">
        <v>120037</v>
      </c>
      <c r="I724" s="12">
        <v>4.3999999999999997E-2</v>
      </c>
      <c r="J724" s="12">
        <v>4.9534085335948899E-2</v>
      </c>
      <c r="K724" s="12">
        <v>2.9262710478992902E-2</v>
      </c>
      <c r="L724" s="12">
        <v>1.9E-2</v>
      </c>
      <c r="M724" s="12">
        <v>0.218999999999999</v>
      </c>
      <c r="N724" s="12">
        <v>0.86660198884307504</v>
      </c>
      <c r="O724" s="12">
        <v>0.23618427353701699</v>
      </c>
      <c r="P724" s="12">
        <v>1.7191516709511499E-2</v>
      </c>
      <c r="Q724" s="12">
        <v>0.18587542913192701</v>
      </c>
      <c r="R724" s="14">
        <v>0.98233995584988898</v>
      </c>
      <c r="S724" s="14">
        <v>0.17409766454352399</v>
      </c>
      <c r="T724" s="14">
        <v>0.234607218683651</v>
      </c>
      <c r="U724" s="14">
        <v>0.39384288747346002</v>
      </c>
      <c r="V724" s="14">
        <v>0.43723404255319098</v>
      </c>
      <c r="W724" s="14">
        <v>5.6263269639065798E-2</v>
      </c>
      <c r="X724" s="14"/>
      <c r="Y724" s="14">
        <v>4.8832271762208002E-2</v>
      </c>
      <c r="Z724" s="14">
        <v>0.13269639065817401</v>
      </c>
      <c r="AA724" s="14">
        <v>0.52335456475583797</v>
      </c>
      <c r="AB724" s="5">
        <v>0</v>
      </c>
      <c r="AC724" s="5">
        <v>0</v>
      </c>
      <c r="AD724" s="5">
        <v>0</v>
      </c>
      <c r="AE724" s="5">
        <v>1</v>
      </c>
      <c r="AF724" s="5">
        <v>1</v>
      </c>
      <c r="AG724" s="5">
        <v>0</v>
      </c>
      <c r="AH724" s="5">
        <v>0</v>
      </c>
      <c r="AI724" s="5">
        <v>0</v>
      </c>
      <c r="AJ724" s="5">
        <v>0</v>
      </c>
      <c r="AK724" s="5">
        <v>1</v>
      </c>
      <c r="AL724" s="5">
        <v>3</v>
      </c>
    </row>
    <row r="725" spans="1:38" x14ac:dyDescent="0.3">
      <c r="A725" s="3">
        <v>1934680</v>
      </c>
      <c r="B725" s="3" t="s">
        <v>1908</v>
      </c>
      <c r="C725" s="3" t="s">
        <v>1909</v>
      </c>
      <c r="D725" s="3" t="s">
        <v>409</v>
      </c>
      <c r="E725" s="10">
        <v>733</v>
      </c>
      <c r="F725" s="11" t="s">
        <v>1023</v>
      </c>
      <c r="G725" s="12" t="s">
        <v>1024</v>
      </c>
      <c r="H725" s="13">
        <v>70000</v>
      </c>
      <c r="I725" s="12">
        <v>7.0999999999999994E-2</v>
      </c>
      <c r="J725" s="12">
        <v>0.133561643835616</v>
      </c>
      <c r="K725" s="12">
        <v>4.1095890410958902E-2</v>
      </c>
      <c r="L725" s="12">
        <v>3.6999999999999998E-2</v>
      </c>
      <c r="M725" s="12">
        <v>0.313</v>
      </c>
      <c r="N725" s="12">
        <v>-4.9286640726329399E-2</v>
      </c>
      <c r="O725" s="12">
        <v>0.48761904761904701</v>
      </c>
      <c r="P725" s="12">
        <v>9.1482649842271294E-2</v>
      </c>
      <c r="Q725" s="12">
        <v>0.24315068493150599</v>
      </c>
      <c r="R725" s="14">
        <v>0.580573951434878</v>
      </c>
      <c r="S725" s="14">
        <v>0.35244161358810999</v>
      </c>
      <c r="T725" s="14">
        <v>0.71762208067940503</v>
      </c>
      <c r="U725" s="14">
        <v>0.55944798301486198</v>
      </c>
      <c r="V725" s="14">
        <v>0.67978723404255303</v>
      </c>
      <c r="W725" s="14">
        <v>0.322717622080679</v>
      </c>
      <c r="X725" s="14"/>
      <c r="Y725" s="14">
        <v>0.60721868365180398</v>
      </c>
      <c r="Z725" s="14">
        <v>0.47133757961783401</v>
      </c>
      <c r="AA725" s="14">
        <v>0.78343949044585903</v>
      </c>
      <c r="AB725" s="5">
        <v>1</v>
      </c>
      <c r="AC725" s="5">
        <v>1</v>
      </c>
      <c r="AD725" s="5">
        <v>2</v>
      </c>
      <c r="AE725" s="5">
        <v>1</v>
      </c>
      <c r="AF725" s="5">
        <v>2</v>
      </c>
      <c r="AG725" s="5">
        <v>0</v>
      </c>
      <c r="AH725" s="5">
        <v>1</v>
      </c>
      <c r="AI725" s="5">
        <v>1</v>
      </c>
      <c r="AJ725" s="5">
        <v>1</v>
      </c>
      <c r="AK725" s="5">
        <v>2</v>
      </c>
      <c r="AL725" s="5">
        <v>12</v>
      </c>
    </row>
    <row r="726" spans="1:38" x14ac:dyDescent="0.3">
      <c r="A726" s="3">
        <v>1938280</v>
      </c>
      <c r="B726" s="3" t="s">
        <v>1974</v>
      </c>
      <c r="C726" s="3" t="s">
        <v>1975</v>
      </c>
      <c r="D726" s="3" t="s">
        <v>443</v>
      </c>
      <c r="E726" s="10">
        <v>15833</v>
      </c>
      <c r="F726" s="11" t="s">
        <v>1023</v>
      </c>
      <c r="G726" s="12" t="s">
        <v>1024</v>
      </c>
      <c r="H726" s="13">
        <v>75453</v>
      </c>
      <c r="I726" s="12">
        <v>6.4000000000000001E-2</v>
      </c>
      <c r="J726" s="12">
        <v>0.106957087126137</v>
      </c>
      <c r="K726" s="12">
        <v>3.9824447334200201E-2</v>
      </c>
      <c r="L726" s="12">
        <v>0.04</v>
      </c>
      <c r="M726" s="12">
        <v>0.34499999999999997</v>
      </c>
      <c r="N726" s="12">
        <v>7.1099986470031101E-2</v>
      </c>
      <c r="O726" s="12">
        <v>0.28187456926257698</v>
      </c>
      <c r="P726" s="12">
        <v>6.6819923371647494E-2</v>
      </c>
      <c r="Q726" s="12">
        <v>0.28332249674902399</v>
      </c>
      <c r="R726" s="14">
        <v>0.69977924944812298</v>
      </c>
      <c r="S726" s="14">
        <v>0.30254777070063599</v>
      </c>
      <c r="T726" s="14">
        <v>0.57430997876857703</v>
      </c>
      <c r="U726" s="14">
        <v>0.53609341825902301</v>
      </c>
      <c r="V726" s="14">
        <v>0.70106382978723403</v>
      </c>
      <c r="W726" s="14">
        <v>0.46921443736730301</v>
      </c>
      <c r="X726" s="14"/>
      <c r="Y726" s="14">
        <v>8.3864118895965997E-2</v>
      </c>
      <c r="Z726" s="14">
        <v>0.35138004246284499</v>
      </c>
      <c r="AA726" s="14">
        <v>0.88110403397027603</v>
      </c>
      <c r="AB726" s="5">
        <v>0</v>
      </c>
      <c r="AC726" s="5">
        <v>0</v>
      </c>
      <c r="AD726" s="5">
        <v>1</v>
      </c>
      <c r="AE726" s="5">
        <v>1</v>
      </c>
      <c r="AF726" s="5">
        <v>2</v>
      </c>
      <c r="AG726" s="5">
        <v>1</v>
      </c>
      <c r="AH726" s="5">
        <v>0</v>
      </c>
      <c r="AI726" s="5">
        <v>0</v>
      </c>
      <c r="AJ726" s="5">
        <v>1</v>
      </c>
      <c r="AK726" s="5">
        <v>2</v>
      </c>
      <c r="AL726" s="5">
        <v>8</v>
      </c>
    </row>
    <row r="727" spans="1:38" x14ac:dyDescent="0.3">
      <c r="A727" s="3">
        <v>1974685</v>
      </c>
      <c r="B727" s="3" t="s">
        <v>2762</v>
      </c>
      <c r="C727" s="3" t="s">
        <v>2763</v>
      </c>
      <c r="D727" s="3" t="s">
        <v>835</v>
      </c>
      <c r="E727" s="10">
        <v>68</v>
      </c>
      <c r="F727" s="11" t="s">
        <v>1023</v>
      </c>
      <c r="G727" s="12" t="s">
        <v>1024</v>
      </c>
      <c r="H727" s="13">
        <v>86250</v>
      </c>
      <c r="I727" s="12">
        <v>7.6999999999999999E-2</v>
      </c>
      <c r="J727" s="12">
        <v>0.28571428571428498</v>
      </c>
      <c r="K727" s="12">
        <v>0.214285714285714</v>
      </c>
      <c r="L727" s="12">
        <v>0</v>
      </c>
      <c r="M727" s="12">
        <v>0.32400000000000001</v>
      </c>
      <c r="N727" s="12">
        <v>7.9365079365079305E-2</v>
      </c>
      <c r="O727" s="12">
        <v>0.40625</v>
      </c>
      <c r="P727" s="12">
        <v>0.125</v>
      </c>
      <c r="Q727" s="12">
        <v>0.35714285714285698</v>
      </c>
      <c r="R727" s="14">
        <v>0.84878587196467903</v>
      </c>
      <c r="S727" s="14">
        <v>0.39171974522292902</v>
      </c>
      <c r="T727" s="14">
        <v>0.97558386411889597</v>
      </c>
      <c r="U727" s="14">
        <v>0.99044585987261102</v>
      </c>
      <c r="V727" s="14">
        <v>0</v>
      </c>
      <c r="W727" s="14">
        <v>0.37261146496815201</v>
      </c>
      <c r="X727" s="14"/>
      <c r="Y727" s="14">
        <v>0.32696390658174002</v>
      </c>
      <c r="Z727" s="14">
        <v>0.629511677282377</v>
      </c>
      <c r="AA727" s="14">
        <v>0.97558386411889597</v>
      </c>
      <c r="AB727" s="5">
        <v>0</v>
      </c>
      <c r="AC727" s="5">
        <v>1</v>
      </c>
      <c r="AD727" s="5">
        <v>2</v>
      </c>
      <c r="AE727" s="5">
        <v>2</v>
      </c>
      <c r="AF727" s="5">
        <v>0</v>
      </c>
      <c r="AG727" s="5">
        <v>1</v>
      </c>
      <c r="AH727" s="5">
        <v>0</v>
      </c>
      <c r="AI727" s="5">
        <v>0</v>
      </c>
      <c r="AJ727" s="5">
        <v>1</v>
      </c>
      <c r="AK727" s="5">
        <v>2</v>
      </c>
      <c r="AL727" s="5">
        <v>9</v>
      </c>
    </row>
    <row r="728" spans="1:38" x14ac:dyDescent="0.3">
      <c r="A728" s="3">
        <v>1914475</v>
      </c>
      <c r="B728" s="3" t="s">
        <v>1466</v>
      </c>
      <c r="C728" s="3" t="s">
        <v>1467</v>
      </c>
      <c r="D728" s="3" t="s">
        <v>203</v>
      </c>
      <c r="E728" s="10">
        <v>67</v>
      </c>
      <c r="F728" s="11" t="s">
        <v>1074</v>
      </c>
      <c r="G728" s="12" t="s">
        <v>1075</v>
      </c>
      <c r="H728" s="13">
        <v>69375</v>
      </c>
      <c r="I728" s="12">
        <v>9.4E-2</v>
      </c>
      <c r="J728" s="12">
        <v>4.3478260869565202E-2</v>
      </c>
      <c r="K728" s="12">
        <v>0</v>
      </c>
      <c r="L728" s="12">
        <v>0</v>
      </c>
      <c r="M728" s="12">
        <v>0.34399999999999997</v>
      </c>
      <c r="N728" s="12">
        <v>-0.16250000000000001</v>
      </c>
      <c r="O728" s="12">
        <v>0.34375</v>
      </c>
      <c r="P728" s="12">
        <v>0.214285714285714</v>
      </c>
      <c r="Q728" s="12">
        <v>0.13043478260869501</v>
      </c>
      <c r="R728" s="14">
        <v>0.57174392935982299</v>
      </c>
      <c r="S728" s="14">
        <v>0.49787685774946899</v>
      </c>
      <c r="T728" s="14">
        <v>0.20382165605095501</v>
      </c>
      <c r="U728" s="14">
        <v>0</v>
      </c>
      <c r="V728" s="14">
        <v>0</v>
      </c>
      <c r="W728" s="14">
        <v>0.46284501061571098</v>
      </c>
      <c r="X728" s="14"/>
      <c r="Y728" s="14">
        <v>0.16666666666666599</v>
      </c>
      <c r="Z728" s="14">
        <v>0.86624203821655998</v>
      </c>
      <c r="AA728" s="14">
        <v>0.23673036093418201</v>
      </c>
      <c r="AB728" s="5">
        <v>1</v>
      </c>
      <c r="AC728" s="5">
        <v>1</v>
      </c>
      <c r="AD728" s="5">
        <v>0</v>
      </c>
      <c r="AE728" s="5">
        <v>0</v>
      </c>
      <c r="AF728" s="5">
        <v>0</v>
      </c>
      <c r="AG728" s="5">
        <v>1</v>
      </c>
      <c r="AH728" s="5">
        <v>2</v>
      </c>
      <c r="AI728" s="5">
        <v>0</v>
      </c>
      <c r="AJ728" s="5">
        <v>2</v>
      </c>
      <c r="AK728" s="5">
        <v>0</v>
      </c>
      <c r="AL728" s="5">
        <v>7</v>
      </c>
    </row>
    <row r="729" spans="1:38" x14ac:dyDescent="0.3">
      <c r="A729" s="3">
        <v>1916635</v>
      </c>
      <c r="B729" s="3" t="s">
        <v>1521</v>
      </c>
      <c r="C729" s="3" t="s">
        <v>1522</v>
      </c>
      <c r="D729" s="3" t="s">
        <v>225</v>
      </c>
      <c r="E729" s="10">
        <v>1526</v>
      </c>
      <c r="F729" s="11" t="s">
        <v>1074</v>
      </c>
      <c r="G729" s="12" t="s">
        <v>1075</v>
      </c>
      <c r="H729" s="13">
        <v>51250</v>
      </c>
      <c r="I729" s="12">
        <v>0.115</v>
      </c>
      <c r="J729" s="12">
        <v>0.130307467057101</v>
      </c>
      <c r="K729" s="12">
        <v>4.24597364568082E-2</v>
      </c>
      <c r="L729" s="12">
        <v>5.5999999999999897E-2</v>
      </c>
      <c r="M729" s="12">
        <v>0.46799999999999897</v>
      </c>
      <c r="N729" s="12">
        <v>-3.72239747634069E-2</v>
      </c>
      <c r="O729" s="12">
        <v>0.486808510638297</v>
      </c>
      <c r="P729" s="12">
        <v>9.65608465608465E-2</v>
      </c>
      <c r="Q729" s="12">
        <v>0.23279648609077599</v>
      </c>
      <c r="R729" s="14">
        <v>0.13796909492273701</v>
      </c>
      <c r="S729" s="14">
        <v>0.613588110403397</v>
      </c>
      <c r="T729" s="14">
        <v>0.69426751592356595</v>
      </c>
      <c r="U729" s="14">
        <v>0.56794055201698501</v>
      </c>
      <c r="V729" s="14">
        <v>0.822340425531914</v>
      </c>
      <c r="W729" s="14">
        <v>0.87791932059447897</v>
      </c>
      <c r="X729" s="14"/>
      <c r="Y729" s="14">
        <v>0.60297239915074297</v>
      </c>
      <c r="Z729" s="14">
        <v>0.50636942675159202</v>
      </c>
      <c r="AA729" s="14">
        <v>0.74628450106157096</v>
      </c>
      <c r="AB729" s="5">
        <v>2</v>
      </c>
      <c r="AC729" s="5">
        <v>1</v>
      </c>
      <c r="AD729" s="5">
        <v>2</v>
      </c>
      <c r="AE729" s="5">
        <v>1</v>
      </c>
      <c r="AF729" s="5">
        <v>2</v>
      </c>
      <c r="AG729" s="5">
        <v>2</v>
      </c>
      <c r="AH729" s="5">
        <v>1</v>
      </c>
      <c r="AI729" s="5">
        <v>1</v>
      </c>
      <c r="AJ729" s="5">
        <v>1</v>
      </c>
      <c r="AK729" s="5">
        <v>2</v>
      </c>
      <c r="AL729" s="5">
        <v>15</v>
      </c>
    </row>
    <row r="730" spans="1:38" x14ac:dyDescent="0.3">
      <c r="A730" s="3">
        <v>1941475</v>
      </c>
      <c r="B730" s="3" t="s">
        <v>2036</v>
      </c>
      <c r="C730" s="3" t="s">
        <v>2037</v>
      </c>
      <c r="D730" s="3" t="s">
        <v>474</v>
      </c>
      <c r="E730" s="10">
        <v>80</v>
      </c>
      <c r="F730" s="11" t="s">
        <v>466</v>
      </c>
      <c r="G730" s="12" t="s">
        <v>1594</v>
      </c>
      <c r="H730" s="13">
        <v>73438</v>
      </c>
      <c r="I730" s="12">
        <v>0.10199999999999999</v>
      </c>
      <c r="J730" s="12">
        <v>2.04081632653061E-2</v>
      </c>
      <c r="K730" s="12">
        <v>0</v>
      </c>
      <c r="L730" s="12">
        <v>0.14099999999999999</v>
      </c>
      <c r="M730" s="12">
        <v>0.504</v>
      </c>
      <c r="N730" s="12">
        <v>9.5890410958904104E-2</v>
      </c>
      <c r="O730" s="12">
        <v>0.27551020408163202</v>
      </c>
      <c r="P730" s="12">
        <v>0.109090909090909</v>
      </c>
      <c r="Q730" s="12">
        <v>0</v>
      </c>
      <c r="R730" s="14">
        <v>0.66004415011037498</v>
      </c>
      <c r="S730" s="14">
        <v>0.53927813163481897</v>
      </c>
      <c r="T730" s="14">
        <v>0.105095541401273</v>
      </c>
      <c r="U730" s="14">
        <v>0</v>
      </c>
      <c r="V730" s="14">
        <v>0.96914893617021203</v>
      </c>
      <c r="W730" s="14">
        <v>0.91719745222929905</v>
      </c>
      <c r="X730" s="14"/>
      <c r="Y730" s="14">
        <v>7.9617834394904399E-2</v>
      </c>
      <c r="Z730" s="14">
        <v>0.56794055201698501</v>
      </c>
      <c r="AA730" s="14">
        <v>0</v>
      </c>
      <c r="AB730" s="5">
        <v>0</v>
      </c>
      <c r="AC730" s="5">
        <v>1</v>
      </c>
      <c r="AD730" s="5">
        <v>0</v>
      </c>
      <c r="AE730" s="5">
        <v>0</v>
      </c>
      <c r="AF730" s="5">
        <v>2</v>
      </c>
      <c r="AG730" s="5">
        <v>2</v>
      </c>
      <c r="AH730" s="5">
        <v>0</v>
      </c>
      <c r="AI730" s="5">
        <v>0</v>
      </c>
      <c r="AJ730" s="5">
        <v>1</v>
      </c>
      <c r="AK730" s="5">
        <v>0</v>
      </c>
      <c r="AL730" s="5">
        <v>6</v>
      </c>
    </row>
    <row r="731" spans="1:38" x14ac:dyDescent="0.3">
      <c r="A731" s="3">
        <v>1974055</v>
      </c>
      <c r="B731" s="3" t="s">
        <v>2752</v>
      </c>
      <c r="C731" s="3" t="s">
        <v>2753</v>
      </c>
      <c r="D731" s="3" t="s">
        <v>830</v>
      </c>
      <c r="E731" s="10">
        <v>202</v>
      </c>
      <c r="F731" s="11" t="s">
        <v>466</v>
      </c>
      <c r="G731" s="12" t="s">
        <v>1594</v>
      </c>
      <c r="H731" s="13">
        <v>51016</v>
      </c>
      <c r="I731" s="12">
        <v>0.13800000000000001</v>
      </c>
      <c r="J731" s="12">
        <v>0.10091743119266</v>
      </c>
      <c r="K731" s="12">
        <v>5.5045871559633003E-2</v>
      </c>
      <c r="L731" s="12">
        <v>2.1000000000000001E-2</v>
      </c>
      <c r="M731" s="12">
        <v>0.34200000000000003</v>
      </c>
      <c r="N731" s="12">
        <v>-4.71698113207547E-2</v>
      </c>
      <c r="O731" s="12">
        <v>0.64766839378238295</v>
      </c>
      <c r="P731" s="12">
        <v>0.17073170731707299</v>
      </c>
      <c r="Q731" s="12">
        <v>0.12844036697247699</v>
      </c>
      <c r="R731" s="14">
        <v>0.13355408388520901</v>
      </c>
      <c r="S731" s="14">
        <v>0.72823779193205895</v>
      </c>
      <c r="T731" s="14">
        <v>0.54033970276008403</v>
      </c>
      <c r="U731" s="14">
        <v>0.693205944798301</v>
      </c>
      <c r="V731" s="14">
        <v>0.47127659574468</v>
      </c>
      <c r="W731" s="14">
        <v>0.450106157112526</v>
      </c>
      <c r="X731" s="14"/>
      <c r="Y731" s="14">
        <v>0.94373673036093397</v>
      </c>
      <c r="Z731" s="14">
        <v>0.79405520169851296</v>
      </c>
      <c r="AA731" s="14">
        <v>0.233545647558386</v>
      </c>
      <c r="AB731" s="5">
        <v>2</v>
      </c>
      <c r="AC731" s="5">
        <v>2</v>
      </c>
      <c r="AD731" s="5">
        <v>1</v>
      </c>
      <c r="AE731" s="5">
        <v>2</v>
      </c>
      <c r="AF731" s="5">
        <v>1</v>
      </c>
      <c r="AG731" s="5">
        <v>1</v>
      </c>
      <c r="AH731" s="5">
        <v>1</v>
      </c>
      <c r="AI731" s="5">
        <v>2</v>
      </c>
      <c r="AJ731" s="5">
        <v>2</v>
      </c>
      <c r="AK731" s="5">
        <v>0</v>
      </c>
      <c r="AL731" s="5">
        <v>14</v>
      </c>
    </row>
    <row r="732" spans="1:38" x14ac:dyDescent="0.3">
      <c r="A732" s="3">
        <v>1908425</v>
      </c>
      <c r="B732" s="3" t="s">
        <v>1321</v>
      </c>
      <c r="C732" s="3" t="s">
        <v>1322</v>
      </c>
      <c r="D732" s="3" t="s">
        <v>143</v>
      </c>
      <c r="E732" s="10">
        <v>148</v>
      </c>
      <c r="F732" s="11" t="s">
        <v>45</v>
      </c>
      <c r="G732" s="12" t="s">
        <v>1027</v>
      </c>
      <c r="H732" s="13">
        <v>59167</v>
      </c>
      <c r="I732" s="12">
        <v>0.16699999999999901</v>
      </c>
      <c r="J732" s="12">
        <v>0.233333333333333</v>
      </c>
      <c r="K732" s="12">
        <v>8.3333333333333301E-2</v>
      </c>
      <c r="L732" s="12">
        <v>0</v>
      </c>
      <c r="M732" s="12">
        <v>0.43099999999999999</v>
      </c>
      <c r="N732" s="12">
        <v>-0.18681318681318601</v>
      </c>
      <c r="O732" s="12">
        <v>0.426966292134831</v>
      </c>
      <c r="P732" s="12">
        <v>0</v>
      </c>
      <c r="Q732" s="12">
        <v>0.2</v>
      </c>
      <c r="R732" s="14">
        <v>0.31898454746136801</v>
      </c>
      <c r="S732" s="14">
        <v>0.82484076433121001</v>
      </c>
      <c r="T732" s="14">
        <v>0.94373673036093397</v>
      </c>
      <c r="U732" s="14">
        <v>0.85350318471337505</v>
      </c>
      <c r="V732" s="14">
        <v>0</v>
      </c>
      <c r="W732" s="14">
        <v>0.79511677282377902</v>
      </c>
      <c r="X732" s="14"/>
      <c r="Y732" s="14">
        <v>0.39384288747346002</v>
      </c>
      <c r="Z732" s="14">
        <v>0</v>
      </c>
      <c r="AA732" s="14">
        <v>0.58598726114649602</v>
      </c>
      <c r="AB732" s="5">
        <v>2</v>
      </c>
      <c r="AC732" s="5">
        <v>2</v>
      </c>
      <c r="AD732" s="5">
        <v>2</v>
      </c>
      <c r="AE732" s="5">
        <v>2</v>
      </c>
      <c r="AF732" s="5">
        <v>0</v>
      </c>
      <c r="AG732" s="5">
        <v>2</v>
      </c>
      <c r="AH732" s="5">
        <v>2</v>
      </c>
      <c r="AI732" s="5">
        <v>1</v>
      </c>
      <c r="AJ732" s="5">
        <v>0</v>
      </c>
      <c r="AK732" s="5">
        <v>1</v>
      </c>
      <c r="AL732" s="5">
        <v>14</v>
      </c>
    </row>
    <row r="733" spans="1:38" x14ac:dyDescent="0.3">
      <c r="A733" s="3">
        <v>1959565</v>
      </c>
      <c r="B733" s="3" t="s">
        <v>2450</v>
      </c>
      <c r="C733" s="3" t="s">
        <v>2451</v>
      </c>
      <c r="D733" s="3" t="s">
        <v>679</v>
      </c>
      <c r="E733" s="10">
        <v>368</v>
      </c>
      <c r="F733" s="11" t="s">
        <v>45</v>
      </c>
      <c r="G733" s="12" t="s">
        <v>1027</v>
      </c>
      <c r="H733" s="13">
        <v>73750</v>
      </c>
      <c r="I733" s="12">
        <v>0.127</v>
      </c>
      <c r="J733" s="12">
        <v>4.57142857142857E-2</v>
      </c>
      <c r="K733" s="12">
        <v>0.04</v>
      </c>
      <c r="L733" s="12">
        <v>0.13100000000000001</v>
      </c>
      <c r="M733" s="12">
        <v>0.33399999999999902</v>
      </c>
      <c r="N733" s="12">
        <v>-9.8039215686274495E-2</v>
      </c>
      <c r="O733" s="12">
        <v>0.49363057324840698</v>
      </c>
      <c r="P733" s="12">
        <v>4.3715846994535498E-2</v>
      </c>
      <c r="Q733" s="12">
        <v>0.108571428571428</v>
      </c>
      <c r="R733" s="14">
        <v>0.66556291390728395</v>
      </c>
      <c r="S733" s="14">
        <v>0.67091295116772798</v>
      </c>
      <c r="T733" s="14">
        <v>0.21125265392781301</v>
      </c>
      <c r="U733" s="14">
        <v>0.53821656050955402</v>
      </c>
      <c r="V733" s="14">
        <v>0.96595744680851003</v>
      </c>
      <c r="W733" s="14">
        <v>0.41719745222929899</v>
      </c>
      <c r="X733" s="14"/>
      <c r="Y733" s="14">
        <v>0.62632696390658105</v>
      </c>
      <c r="Z733" s="14">
        <v>0.234607218683651</v>
      </c>
      <c r="AA733" s="14">
        <v>0.15923566878980799</v>
      </c>
      <c r="AB733" s="5">
        <v>0</v>
      </c>
      <c r="AC733" s="5">
        <v>2</v>
      </c>
      <c r="AD733" s="5">
        <v>0</v>
      </c>
      <c r="AE733" s="5">
        <v>1</v>
      </c>
      <c r="AF733" s="5">
        <v>2</v>
      </c>
      <c r="AG733" s="5">
        <v>1</v>
      </c>
      <c r="AH733" s="5">
        <v>2</v>
      </c>
      <c r="AI733" s="5">
        <v>1</v>
      </c>
      <c r="AJ733" s="5">
        <v>0</v>
      </c>
      <c r="AK733" s="5">
        <v>0</v>
      </c>
      <c r="AL733" s="5">
        <v>9</v>
      </c>
    </row>
    <row r="734" spans="1:38" x14ac:dyDescent="0.3">
      <c r="A734" s="3">
        <v>1931350</v>
      </c>
      <c r="B734" s="3" t="s">
        <v>1820</v>
      </c>
      <c r="C734" s="3" t="s">
        <v>1821</v>
      </c>
      <c r="D734" s="3" t="s">
        <v>366</v>
      </c>
      <c r="E734" s="10">
        <v>5073</v>
      </c>
      <c r="F734" s="11" t="s">
        <v>1706</v>
      </c>
      <c r="G734" s="12" t="s">
        <v>1707</v>
      </c>
      <c r="H734" s="13">
        <v>71790</v>
      </c>
      <c r="I734" s="12">
        <v>0.11799999999999999</v>
      </c>
      <c r="J734" s="12">
        <v>9.84003877847794E-2</v>
      </c>
      <c r="K734" s="12">
        <v>1.98739699466795E-2</v>
      </c>
      <c r="L734" s="12">
        <v>2.7E-2</v>
      </c>
      <c r="M734" s="12">
        <v>0.38</v>
      </c>
      <c r="N734" s="12">
        <v>-3.71987094325298E-2</v>
      </c>
      <c r="O734" s="12">
        <v>0.29816889860617601</v>
      </c>
      <c r="P734" s="12">
        <v>8.3111111111111094E-2</v>
      </c>
      <c r="Q734" s="12">
        <v>0.25690741638390602</v>
      </c>
      <c r="R734" s="14">
        <v>0.61810154525386296</v>
      </c>
      <c r="S734" s="14">
        <v>0.62845010615711205</v>
      </c>
      <c r="T734" s="14">
        <v>0.52972399150743099</v>
      </c>
      <c r="U734" s="14">
        <v>0.28343949044585898</v>
      </c>
      <c r="V734" s="14">
        <v>0.55638297872340403</v>
      </c>
      <c r="W734" s="14">
        <v>0.63694267515923497</v>
      </c>
      <c r="X734" s="14"/>
      <c r="Y734" s="14">
        <v>0.10297239915074299</v>
      </c>
      <c r="Z734" s="14">
        <v>0.42781316348195297</v>
      </c>
      <c r="AA734" s="14">
        <v>0.82377919320594395</v>
      </c>
      <c r="AB734" s="5">
        <v>1</v>
      </c>
      <c r="AC734" s="5">
        <v>1</v>
      </c>
      <c r="AD734" s="5">
        <v>1</v>
      </c>
      <c r="AE734" s="5">
        <v>0</v>
      </c>
      <c r="AF734" s="5">
        <v>1</v>
      </c>
      <c r="AG734" s="5">
        <v>1</v>
      </c>
      <c r="AH734" s="5">
        <v>1</v>
      </c>
      <c r="AI734" s="5">
        <v>0</v>
      </c>
      <c r="AJ734" s="5">
        <v>1</v>
      </c>
      <c r="AK734" s="5">
        <v>2</v>
      </c>
      <c r="AL734" s="5">
        <v>9</v>
      </c>
    </row>
    <row r="735" spans="1:38" x14ac:dyDescent="0.3">
      <c r="A735" s="3">
        <v>1973155</v>
      </c>
      <c r="B735" s="3" t="s">
        <v>2732</v>
      </c>
      <c r="C735" s="3" t="s">
        <v>2733</v>
      </c>
      <c r="D735" s="3" t="s">
        <v>820</v>
      </c>
      <c r="E735" s="10">
        <v>245</v>
      </c>
      <c r="F735" s="11" t="s">
        <v>1706</v>
      </c>
      <c r="G735" s="12" t="s">
        <v>1707</v>
      </c>
      <c r="H735" s="13">
        <v>67250</v>
      </c>
      <c r="I735" s="12">
        <v>0.19800000000000001</v>
      </c>
      <c r="J735" s="12">
        <v>7.69230769230769E-2</v>
      </c>
      <c r="K735" s="12">
        <v>0</v>
      </c>
      <c r="L735" s="12">
        <v>4.9000000000000002E-2</v>
      </c>
      <c r="M735" s="12">
        <v>0.35199999999999998</v>
      </c>
      <c r="N735" s="12">
        <v>0</v>
      </c>
      <c r="O735" s="12">
        <v>0.45551601423487498</v>
      </c>
      <c r="P735" s="12">
        <v>0.133333333333333</v>
      </c>
      <c r="Q735" s="12">
        <v>0.27972027972027902</v>
      </c>
      <c r="R735" s="14">
        <v>0.52538631346578302</v>
      </c>
      <c r="S735" s="14">
        <v>0.88110403397027603</v>
      </c>
      <c r="T735" s="14">
        <v>0.40870488322717602</v>
      </c>
      <c r="U735" s="14">
        <v>0</v>
      </c>
      <c r="V735" s="14">
        <v>0.77978723404255301</v>
      </c>
      <c r="W735" s="14">
        <v>0.50318471337579596</v>
      </c>
      <c r="X735" s="14"/>
      <c r="Y735" s="14">
        <v>0.49150743099787603</v>
      </c>
      <c r="Z735" s="14">
        <v>0.66985138004246203</v>
      </c>
      <c r="AA735" s="14">
        <v>0.87473460721868301</v>
      </c>
      <c r="AB735" s="5">
        <v>1</v>
      </c>
      <c r="AC735" s="5">
        <v>2</v>
      </c>
      <c r="AD735" s="5">
        <v>1</v>
      </c>
      <c r="AE735" s="5">
        <v>0</v>
      </c>
      <c r="AF735" s="5">
        <v>2</v>
      </c>
      <c r="AG735" s="5">
        <v>1</v>
      </c>
      <c r="AH735" s="5">
        <v>1</v>
      </c>
      <c r="AI735" s="5">
        <v>1</v>
      </c>
      <c r="AJ735" s="5">
        <v>1</v>
      </c>
      <c r="AK735" s="5">
        <v>2</v>
      </c>
      <c r="AL735" s="5">
        <v>12</v>
      </c>
    </row>
    <row r="736" spans="1:38" x14ac:dyDescent="0.3">
      <c r="A736" s="3">
        <v>1922845</v>
      </c>
      <c r="B736" s="3" t="s">
        <v>1644</v>
      </c>
      <c r="C736" s="3" t="s">
        <v>1645</v>
      </c>
      <c r="D736" s="3" t="s">
        <v>283</v>
      </c>
      <c r="E736" s="10">
        <v>842</v>
      </c>
      <c r="F736" s="11" t="s">
        <v>1397</v>
      </c>
      <c r="G736" s="12" t="s">
        <v>1398</v>
      </c>
      <c r="H736" s="13">
        <v>86413</v>
      </c>
      <c r="I736" s="12">
        <v>7.0000000000000007E-2</v>
      </c>
      <c r="J736" s="12">
        <v>4.8076923076923003E-2</v>
      </c>
      <c r="K736" s="12">
        <v>2.2435897435897401E-2</v>
      </c>
      <c r="L736" s="12">
        <v>0</v>
      </c>
      <c r="M736" s="12">
        <v>0.32600000000000001</v>
      </c>
      <c r="N736" s="12">
        <v>-1.1737089201877901E-2</v>
      </c>
      <c r="O736" s="12">
        <v>0.31881188118811798</v>
      </c>
      <c r="P736" s="12">
        <v>0.18105849582172701</v>
      </c>
      <c r="Q736" s="12">
        <v>0.125</v>
      </c>
      <c r="R736" s="14">
        <v>0.85099337748344295</v>
      </c>
      <c r="S736" s="14">
        <v>0.34501061571125202</v>
      </c>
      <c r="T736" s="14">
        <v>0.226114649681528</v>
      </c>
      <c r="U736" s="14">
        <v>0.31210191082802502</v>
      </c>
      <c r="V736" s="14">
        <v>0</v>
      </c>
      <c r="W736" s="14">
        <v>0.38004246284500998</v>
      </c>
      <c r="X736" s="14"/>
      <c r="Y736" s="14">
        <v>0.128450106157112</v>
      </c>
      <c r="Z736" s="14">
        <v>0.81422505307855597</v>
      </c>
      <c r="AA736" s="14">
        <v>0.21443736730360899</v>
      </c>
      <c r="AB736" s="5">
        <v>0</v>
      </c>
      <c r="AC736" s="5">
        <v>1</v>
      </c>
      <c r="AD736" s="5">
        <v>0</v>
      </c>
      <c r="AE736" s="5">
        <v>0</v>
      </c>
      <c r="AF736" s="5">
        <v>0</v>
      </c>
      <c r="AG736" s="5">
        <v>1</v>
      </c>
      <c r="AH736" s="5">
        <v>1</v>
      </c>
      <c r="AI736" s="5">
        <v>0</v>
      </c>
      <c r="AJ736" s="5">
        <v>2</v>
      </c>
      <c r="AK736" s="5">
        <v>0</v>
      </c>
      <c r="AL736" s="5">
        <v>5</v>
      </c>
    </row>
    <row r="737" spans="1:38" x14ac:dyDescent="0.3">
      <c r="A737" s="3">
        <v>1937470</v>
      </c>
      <c r="B737" s="3" t="s">
        <v>1958</v>
      </c>
      <c r="C737" s="3" t="s">
        <v>1959</v>
      </c>
      <c r="D737" s="3" t="s">
        <v>435</v>
      </c>
      <c r="E737" s="10">
        <v>2546</v>
      </c>
      <c r="F737" s="11" t="s">
        <v>1397</v>
      </c>
      <c r="G737" s="12" t="s">
        <v>1398</v>
      </c>
      <c r="H737" s="13">
        <v>120481</v>
      </c>
      <c r="I737" s="12">
        <v>0.04</v>
      </c>
      <c r="J737" s="12">
        <v>2.6209677419354802E-2</v>
      </c>
      <c r="K737" s="12">
        <v>1.7137096774193498E-2</v>
      </c>
      <c r="L737" s="12">
        <v>4.4999999999999998E-2</v>
      </c>
      <c r="M737" s="12">
        <v>0.29599999999999999</v>
      </c>
      <c r="N737" s="12">
        <v>0.11568799298860601</v>
      </c>
      <c r="O737" s="12">
        <v>0.21965628356605801</v>
      </c>
      <c r="P737" s="12">
        <v>5.1606621226874302E-2</v>
      </c>
      <c r="Q737" s="12">
        <v>0.17641129032257999</v>
      </c>
      <c r="R737" s="14">
        <v>0.98344370860927099</v>
      </c>
      <c r="S737" s="14">
        <v>0.14968152866241999</v>
      </c>
      <c r="T737" s="14">
        <v>0.12526539278131599</v>
      </c>
      <c r="U737" s="14">
        <v>0.24416135881104001</v>
      </c>
      <c r="V737" s="14">
        <v>0.74255319148936105</v>
      </c>
      <c r="W737" s="14">
        <v>0.26433121019108202</v>
      </c>
      <c r="X737" s="14"/>
      <c r="Y737" s="14">
        <v>3.9278131634819503E-2</v>
      </c>
      <c r="Z737" s="14">
        <v>0.26539278131634803</v>
      </c>
      <c r="AA737" s="14">
        <v>0.47664543524416098</v>
      </c>
      <c r="AB737" s="5">
        <v>0</v>
      </c>
      <c r="AC737" s="5">
        <v>0</v>
      </c>
      <c r="AD737" s="5">
        <v>0</v>
      </c>
      <c r="AE737" s="5">
        <v>0</v>
      </c>
      <c r="AF737" s="5">
        <v>2</v>
      </c>
      <c r="AG737" s="5">
        <v>0</v>
      </c>
      <c r="AH737" s="5">
        <v>0</v>
      </c>
      <c r="AI737" s="5">
        <v>0</v>
      </c>
      <c r="AJ737" s="5">
        <v>0</v>
      </c>
      <c r="AK737" s="5">
        <v>1</v>
      </c>
      <c r="AL737" s="5">
        <v>3</v>
      </c>
    </row>
    <row r="738" spans="1:38" x14ac:dyDescent="0.3">
      <c r="A738" s="3">
        <v>1903610</v>
      </c>
      <c r="B738" s="3" t="s">
        <v>1169</v>
      </c>
      <c r="C738" s="3" t="s">
        <v>1170</v>
      </c>
      <c r="D738" s="3" t="s">
        <v>88</v>
      </c>
      <c r="E738" s="10">
        <v>265</v>
      </c>
      <c r="F738" s="11" t="s">
        <v>1171</v>
      </c>
      <c r="G738" s="12" t="s">
        <v>1172</v>
      </c>
      <c r="H738" s="13">
        <v>58750</v>
      </c>
      <c r="I738" s="12">
        <v>0.16899999999999901</v>
      </c>
      <c r="J738" s="12">
        <v>5.7471264367816001E-2</v>
      </c>
      <c r="K738" s="12">
        <v>9.1954022988505704E-2</v>
      </c>
      <c r="L738" s="12">
        <v>1.9E-2</v>
      </c>
      <c r="M738" s="12">
        <v>0.27</v>
      </c>
      <c r="N738" s="12">
        <v>-0.17701863354037201</v>
      </c>
      <c r="O738" s="12">
        <v>0.44444444444444398</v>
      </c>
      <c r="P738" s="12">
        <v>0.103092783505154</v>
      </c>
      <c r="Q738" s="12">
        <v>0.26436781609195398</v>
      </c>
      <c r="R738" s="14">
        <v>0.30022075055187603</v>
      </c>
      <c r="S738" s="14">
        <v>0.82802547770700596</v>
      </c>
      <c r="T738" s="14">
        <v>0.29405520169851301</v>
      </c>
      <c r="U738" s="14">
        <v>0.88216560509554098</v>
      </c>
      <c r="V738" s="14">
        <v>0.43723404255319098</v>
      </c>
      <c r="W738" s="14">
        <v>0.16560509554140099</v>
      </c>
      <c r="X738" s="14"/>
      <c r="Y738" s="14">
        <v>0.467091295116772</v>
      </c>
      <c r="Z738" s="14">
        <v>0.53821656050955402</v>
      </c>
      <c r="AA738" s="14">
        <v>0.83651804670912899</v>
      </c>
      <c r="AB738" s="5">
        <v>2</v>
      </c>
      <c r="AC738" s="5">
        <v>2</v>
      </c>
      <c r="AD738" s="5">
        <v>0</v>
      </c>
      <c r="AE738" s="5">
        <v>2</v>
      </c>
      <c r="AF738" s="5">
        <v>1</v>
      </c>
      <c r="AG738" s="5">
        <v>0</v>
      </c>
      <c r="AH738" s="5">
        <v>2</v>
      </c>
      <c r="AI738" s="5">
        <v>1</v>
      </c>
      <c r="AJ738" s="5">
        <v>1</v>
      </c>
      <c r="AK738" s="5">
        <v>2</v>
      </c>
      <c r="AL738" s="5">
        <v>13</v>
      </c>
    </row>
    <row r="739" spans="1:38" x14ac:dyDescent="0.3">
      <c r="A739" s="3">
        <v>1969645</v>
      </c>
      <c r="B739" s="3" t="s">
        <v>2676</v>
      </c>
      <c r="C739" s="3" t="s">
        <v>2677</v>
      </c>
      <c r="D739" s="3" t="s">
        <v>792</v>
      </c>
      <c r="E739" s="10">
        <v>2063</v>
      </c>
      <c r="F739" s="11" t="s">
        <v>1171</v>
      </c>
      <c r="G739" s="12" t="s">
        <v>1172</v>
      </c>
      <c r="H739" s="13">
        <v>57139</v>
      </c>
      <c r="I739" s="12">
        <v>0.182</v>
      </c>
      <c r="J739" s="12">
        <v>7.0749736008447695E-2</v>
      </c>
      <c r="K739" s="12">
        <v>4.4350580781414899E-2</v>
      </c>
      <c r="L739" s="12">
        <v>2.5000000000000001E-2</v>
      </c>
      <c r="M739" s="12">
        <v>0.35699999999999998</v>
      </c>
      <c r="N739" s="12">
        <v>-7.0720720720720706E-2</v>
      </c>
      <c r="O739" s="12">
        <v>0.40715732613099198</v>
      </c>
      <c r="P739" s="12">
        <v>0.104914933837429</v>
      </c>
      <c r="Q739" s="12">
        <v>0.23759239704329399</v>
      </c>
      <c r="R739" s="14">
        <v>0.26269315673289101</v>
      </c>
      <c r="S739" s="14">
        <v>0.85031847133757898</v>
      </c>
      <c r="T739" s="14">
        <v>0.37367303609341801</v>
      </c>
      <c r="U739" s="14">
        <v>0.58917197452229297</v>
      </c>
      <c r="V739" s="14">
        <v>0.52978723404255301</v>
      </c>
      <c r="W739" s="14">
        <v>0.53078556263269605</v>
      </c>
      <c r="X739" s="14"/>
      <c r="Y739" s="14">
        <v>0.32908704883227102</v>
      </c>
      <c r="Z739" s="14">
        <v>0.54989384288747301</v>
      </c>
      <c r="AA739" s="14">
        <v>0.76539278131634803</v>
      </c>
      <c r="AB739" s="5">
        <v>2</v>
      </c>
      <c r="AC739" s="5">
        <v>2</v>
      </c>
      <c r="AD739" s="5">
        <v>1</v>
      </c>
      <c r="AE739" s="5">
        <v>1</v>
      </c>
      <c r="AF739" s="5">
        <v>1</v>
      </c>
      <c r="AG739" s="5">
        <v>1</v>
      </c>
      <c r="AH739" s="5">
        <v>1</v>
      </c>
      <c r="AI739" s="5">
        <v>0</v>
      </c>
      <c r="AJ739" s="5">
        <v>1</v>
      </c>
      <c r="AK739" s="5">
        <v>2</v>
      </c>
      <c r="AL739" s="5">
        <v>12</v>
      </c>
    </row>
    <row r="740" spans="1:38" x14ac:dyDescent="0.3">
      <c r="A740" s="3">
        <v>1907840</v>
      </c>
      <c r="B740" s="3" t="s">
        <v>1309</v>
      </c>
      <c r="C740" s="3" t="s">
        <v>1310</v>
      </c>
      <c r="D740" s="3" t="s">
        <v>137</v>
      </c>
      <c r="E740" s="10">
        <v>701</v>
      </c>
      <c r="F740" s="11" t="s">
        <v>1088</v>
      </c>
      <c r="G740" s="12" t="s">
        <v>1089</v>
      </c>
      <c r="H740" s="13">
        <v>88125</v>
      </c>
      <c r="I740" s="12">
        <v>0.104</v>
      </c>
      <c r="J740" s="12">
        <v>3.8596491228070101E-2</v>
      </c>
      <c r="K740" s="12">
        <v>5.96491228070175E-2</v>
      </c>
      <c r="L740" s="12">
        <v>5.0000000000000001E-3</v>
      </c>
      <c r="M740" s="12">
        <v>0.253</v>
      </c>
      <c r="N740" s="12">
        <v>-8.4865629420084795E-3</v>
      </c>
      <c r="O740" s="12">
        <v>0.41755888650963502</v>
      </c>
      <c r="P740" s="12">
        <v>6.9686411149825697E-3</v>
      </c>
      <c r="Q740" s="12">
        <v>4.9122807017543797E-2</v>
      </c>
      <c r="R740" s="14">
        <v>0.86975717439293598</v>
      </c>
      <c r="S740" s="14">
        <v>0.55732484076433098</v>
      </c>
      <c r="T740" s="14">
        <v>0.18895966029723901</v>
      </c>
      <c r="U740" s="14">
        <v>0.73142250530785502</v>
      </c>
      <c r="V740" s="14">
        <v>0.23297872340425499</v>
      </c>
      <c r="W740" s="14">
        <v>0.119957537154989</v>
      </c>
      <c r="X740" s="14"/>
      <c r="Y740" s="14">
        <v>0.36305732484076397</v>
      </c>
      <c r="Z740" s="14">
        <v>0.11040339702760001</v>
      </c>
      <c r="AA740" s="14">
        <v>4.5647558386411803E-2</v>
      </c>
      <c r="AB740" s="5">
        <v>0</v>
      </c>
      <c r="AC740" s="5">
        <v>1</v>
      </c>
      <c r="AD740" s="5">
        <v>0</v>
      </c>
      <c r="AE740" s="5">
        <v>2</v>
      </c>
      <c r="AF740" s="5">
        <v>0</v>
      </c>
      <c r="AG740" s="5">
        <v>0</v>
      </c>
      <c r="AH740" s="5">
        <v>1</v>
      </c>
      <c r="AI740" s="5">
        <v>1</v>
      </c>
      <c r="AJ740" s="5">
        <v>0</v>
      </c>
      <c r="AK740" s="5">
        <v>0</v>
      </c>
      <c r="AL740" s="5">
        <v>5</v>
      </c>
    </row>
    <row r="741" spans="1:38" x14ac:dyDescent="0.3">
      <c r="A741" s="3">
        <v>1959475</v>
      </c>
      <c r="B741" s="3" t="s">
        <v>2446</v>
      </c>
      <c r="C741" s="3" t="s">
        <v>2447</v>
      </c>
      <c r="D741" s="3" t="s">
        <v>677</v>
      </c>
      <c r="E741" s="10">
        <v>6267</v>
      </c>
      <c r="F741" s="11" t="s">
        <v>1088</v>
      </c>
      <c r="G741" s="12" t="s">
        <v>1089</v>
      </c>
      <c r="H741" s="13">
        <v>82122</v>
      </c>
      <c r="I741" s="12">
        <v>0.111999999999999</v>
      </c>
      <c r="J741" s="12">
        <v>2.4830699774266302E-2</v>
      </c>
      <c r="K741" s="12">
        <v>7.2234762979683899E-3</v>
      </c>
      <c r="L741" s="12">
        <v>2.7E-2</v>
      </c>
      <c r="M741" s="12">
        <v>0.32299999999999901</v>
      </c>
      <c r="N741" s="12">
        <v>4.38041305796135E-2</v>
      </c>
      <c r="O741" s="12">
        <v>0.20596590909090901</v>
      </c>
      <c r="P741" s="12">
        <v>2.2321428571428499E-2</v>
      </c>
      <c r="Q741" s="12">
        <v>0.16613995485327299</v>
      </c>
      <c r="R741" s="14">
        <v>0.80132450331125804</v>
      </c>
      <c r="S741" s="14">
        <v>0.59872611464968095</v>
      </c>
      <c r="T741" s="14">
        <v>0.119957537154989</v>
      </c>
      <c r="U741" s="14">
        <v>0.152866242038216</v>
      </c>
      <c r="V741" s="14">
        <v>0.55638297872340403</v>
      </c>
      <c r="W741" s="14">
        <v>0.369426751592356</v>
      </c>
      <c r="X741" s="14"/>
      <c r="Y741" s="14">
        <v>2.7600849256900199E-2</v>
      </c>
      <c r="Z741" s="14">
        <v>0.145435244161358</v>
      </c>
      <c r="AA741" s="14">
        <v>0.420382165605095</v>
      </c>
      <c r="AB741" s="5">
        <v>0</v>
      </c>
      <c r="AC741" s="5">
        <v>1</v>
      </c>
      <c r="AD741" s="5">
        <v>0</v>
      </c>
      <c r="AE741" s="5">
        <v>0</v>
      </c>
      <c r="AF741" s="5">
        <v>1</v>
      </c>
      <c r="AG741" s="5">
        <v>1</v>
      </c>
      <c r="AH741" s="5">
        <v>0</v>
      </c>
      <c r="AI741" s="5">
        <v>0</v>
      </c>
      <c r="AJ741" s="5">
        <v>0</v>
      </c>
      <c r="AK741" s="5">
        <v>1</v>
      </c>
      <c r="AL741" s="5">
        <v>4</v>
      </c>
    </row>
    <row r="742" spans="1:38" x14ac:dyDescent="0.3">
      <c r="A742" s="3">
        <v>1985800</v>
      </c>
      <c r="B742" s="3" t="s">
        <v>3014</v>
      </c>
      <c r="C742" s="3" t="s">
        <v>3015</v>
      </c>
      <c r="D742" s="3" t="s">
        <v>960</v>
      </c>
      <c r="E742" s="10">
        <v>307</v>
      </c>
      <c r="F742" s="11" t="s">
        <v>398</v>
      </c>
      <c r="G742" s="12" t="s">
        <v>1276</v>
      </c>
      <c r="H742" s="13">
        <v>55417</v>
      </c>
      <c r="I742" s="12">
        <v>9.5000000000000001E-2</v>
      </c>
      <c r="J742" s="12">
        <v>0.103825136612021</v>
      </c>
      <c r="K742" s="12">
        <v>3.2786885245901599E-2</v>
      </c>
      <c r="L742" s="12">
        <v>0.03</v>
      </c>
      <c r="M742" s="12">
        <v>0.26600000000000001</v>
      </c>
      <c r="N742" s="12">
        <v>-0.107558139534883</v>
      </c>
      <c r="O742" s="12">
        <v>0.296819787985865</v>
      </c>
      <c r="P742" s="12">
        <v>7.1794871794871706E-2</v>
      </c>
      <c r="Q742" s="12">
        <v>0.23497267759562801</v>
      </c>
      <c r="R742" s="14">
        <v>0.22626931567328901</v>
      </c>
      <c r="S742" s="14">
        <v>0.50424628450106102</v>
      </c>
      <c r="T742" s="14">
        <v>0.55626326963906503</v>
      </c>
      <c r="U742" s="14">
        <v>0.450106157112526</v>
      </c>
      <c r="V742" s="14">
        <v>0.59574468085106302</v>
      </c>
      <c r="W742" s="14">
        <v>0.153927813163481</v>
      </c>
      <c r="X742" s="14"/>
      <c r="Y742" s="14">
        <v>9.9787685774946899E-2</v>
      </c>
      <c r="Z742" s="14">
        <v>0.37367303609341801</v>
      </c>
      <c r="AA742" s="14">
        <v>0.756900212314225</v>
      </c>
      <c r="AB742" s="5">
        <v>2</v>
      </c>
      <c r="AC742" s="5">
        <v>1</v>
      </c>
      <c r="AD742" s="5">
        <v>1</v>
      </c>
      <c r="AE742" s="5">
        <v>1</v>
      </c>
      <c r="AF742" s="5">
        <v>1</v>
      </c>
      <c r="AG742" s="5">
        <v>0</v>
      </c>
      <c r="AH742" s="5">
        <v>2</v>
      </c>
      <c r="AI742" s="5">
        <v>0</v>
      </c>
      <c r="AJ742" s="5">
        <v>1</v>
      </c>
      <c r="AK742" s="5">
        <v>2</v>
      </c>
      <c r="AL742" s="5">
        <v>11</v>
      </c>
    </row>
    <row r="743" spans="1:38" x14ac:dyDescent="0.3">
      <c r="A743" s="3">
        <v>1944670</v>
      </c>
      <c r="B743" s="3" t="s">
        <v>2116</v>
      </c>
      <c r="C743" s="3" t="s">
        <v>2117</v>
      </c>
      <c r="D743" s="3" t="s">
        <v>513</v>
      </c>
      <c r="E743" s="10">
        <v>296</v>
      </c>
      <c r="F743" s="11" t="s">
        <v>1094</v>
      </c>
      <c r="G743" s="12" t="s">
        <v>1095</v>
      </c>
      <c r="H743" s="13">
        <v>99063</v>
      </c>
      <c r="I743" s="12">
        <v>1.4999999999999999E-2</v>
      </c>
      <c r="J743" s="12">
        <v>0.13157894736842099</v>
      </c>
      <c r="K743" s="12">
        <v>0.114035087719298</v>
      </c>
      <c r="L743" s="12">
        <v>0</v>
      </c>
      <c r="M743" s="12">
        <v>0.27</v>
      </c>
      <c r="N743" s="12">
        <v>6.8027210884353704E-3</v>
      </c>
      <c r="O743" s="12">
        <v>0.47844827586206801</v>
      </c>
      <c r="P743" s="12">
        <v>4.2016806722689003E-2</v>
      </c>
      <c r="Q743" s="12">
        <v>8.7719298245614002E-2</v>
      </c>
      <c r="R743" s="14">
        <v>0.92273730684326705</v>
      </c>
      <c r="S743" s="14">
        <v>5.20169851380042E-2</v>
      </c>
      <c r="T743" s="14">
        <v>0.70169851380042403</v>
      </c>
      <c r="U743" s="14">
        <v>0.92569002123142197</v>
      </c>
      <c r="V743" s="14">
        <v>0</v>
      </c>
      <c r="W743" s="14">
        <v>0.16560509554140099</v>
      </c>
      <c r="X743" s="14"/>
      <c r="Y743" s="14">
        <v>0.57537154989384198</v>
      </c>
      <c r="Z743" s="14">
        <v>0.227176220806794</v>
      </c>
      <c r="AA743" s="14">
        <v>9.9787685774946899E-2</v>
      </c>
      <c r="AB743" s="5">
        <v>0</v>
      </c>
      <c r="AC743" s="5">
        <v>0</v>
      </c>
      <c r="AD743" s="5">
        <v>2</v>
      </c>
      <c r="AE743" s="5">
        <v>2</v>
      </c>
      <c r="AF743" s="5">
        <v>0</v>
      </c>
      <c r="AG743" s="5">
        <v>0</v>
      </c>
      <c r="AH743" s="5">
        <v>0</v>
      </c>
      <c r="AI743" s="5">
        <v>1</v>
      </c>
      <c r="AJ743" s="5">
        <v>0</v>
      </c>
      <c r="AK743" s="5">
        <v>0</v>
      </c>
      <c r="AL743" s="5">
        <v>5</v>
      </c>
    </row>
    <row r="744" spans="1:38" x14ac:dyDescent="0.3">
      <c r="A744" s="3">
        <v>1964650</v>
      </c>
      <c r="B744" s="3" t="s">
        <v>2556</v>
      </c>
      <c r="C744" s="3" t="s">
        <v>2557</v>
      </c>
      <c r="D744" s="3" t="s">
        <v>732</v>
      </c>
      <c r="E744" s="10">
        <v>896</v>
      </c>
      <c r="F744" s="11" t="s">
        <v>1128</v>
      </c>
      <c r="G744" s="12" t="s">
        <v>1129</v>
      </c>
      <c r="H744" s="13">
        <v>78750</v>
      </c>
      <c r="I744" s="12">
        <v>6.3E-2</v>
      </c>
      <c r="J744" s="12">
        <v>0.109919571045576</v>
      </c>
      <c r="K744" s="12">
        <v>1.07238605898123E-2</v>
      </c>
      <c r="L744" s="12">
        <v>1.2999999999999999E-2</v>
      </c>
      <c r="M744" s="12">
        <v>0.37</v>
      </c>
      <c r="N744" s="12">
        <v>-1.43014301430143E-2</v>
      </c>
      <c r="O744" s="12">
        <v>0.34290271132376299</v>
      </c>
      <c r="P744" s="12">
        <v>6.7500000000000004E-2</v>
      </c>
      <c r="Q744" s="12">
        <v>0.20107238605898101</v>
      </c>
      <c r="R744" s="14">
        <v>0.75386313465783605</v>
      </c>
      <c r="S744" s="14">
        <v>0.29193205944798301</v>
      </c>
      <c r="T744" s="14">
        <v>0.59341825902335399</v>
      </c>
      <c r="U744" s="14">
        <v>0.18365180467091199</v>
      </c>
      <c r="V744" s="14">
        <v>0.34893617021276502</v>
      </c>
      <c r="W744" s="14">
        <v>0.59341825902335399</v>
      </c>
      <c r="X744" s="14"/>
      <c r="Y744" s="14">
        <v>0.16560509554140099</v>
      </c>
      <c r="Z744" s="14">
        <v>0.35774946921443701</v>
      </c>
      <c r="AA744" s="14">
        <v>0.59660297239914994</v>
      </c>
      <c r="AB744" s="5">
        <v>0</v>
      </c>
      <c r="AC744" s="5">
        <v>0</v>
      </c>
      <c r="AD744" s="5">
        <v>1</v>
      </c>
      <c r="AE744" s="5">
        <v>0</v>
      </c>
      <c r="AF744" s="5">
        <v>1</v>
      </c>
      <c r="AG744" s="5">
        <v>1</v>
      </c>
      <c r="AH744" s="5">
        <v>1</v>
      </c>
      <c r="AI744" s="5">
        <v>0</v>
      </c>
      <c r="AJ744" s="5">
        <v>1</v>
      </c>
      <c r="AK744" s="5">
        <v>1</v>
      </c>
      <c r="AL744" s="5">
        <v>6</v>
      </c>
    </row>
    <row r="745" spans="1:38" x14ac:dyDescent="0.3">
      <c r="A745" s="3">
        <v>1957675</v>
      </c>
      <c r="B745" s="3" t="s">
        <v>2414</v>
      </c>
      <c r="C745" s="3" t="s">
        <v>2415</v>
      </c>
      <c r="D745" s="3" t="s">
        <v>661</v>
      </c>
      <c r="E745" s="10">
        <v>12799</v>
      </c>
      <c r="F745" s="11" t="s">
        <v>1023</v>
      </c>
      <c r="G745" s="12" t="s">
        <v>1024</v>
      </c>
      <c r="H745" s="13">
        <v>102722</v>
      </c>
      <c r="I745" s="12">
        <v>4.2000000000000003E-2</v>
      </c>
      <c r="J745" s="12">
        <v>7.4331550802139004E-2</v>
      </c>
      <c r="K745" s="12">
        <v>2.9946524064171101E-2</v>
      </c>
      <c r="L745" s="12">
        <v>3.4000000000000002E-2</v>
      </c>
      <c r="M745" s="12">
        <v>0.28100000000000003</v>
      </c>
      <c r="N745" s="12">
        <v>0.43085522638345403</v>
      </c>
      <c r="O745" s="12">
        <v>0.23891726251276801</v>
      </c>
      <c r="P745" s="12">
        <v>3.60824742268041E-2</v>
      </c>
      <c r="Q745" s="12">
        <v>0.193582887700534</v>
      </c>
      <c r="R745" s="14">
        <v>0.93929359823399505</v>
      </c>
      <c r="S745" s="14">
        <v>0.16348195329087001</v>
      </c>
      <c r="T745" s="14">
        <v>0.39278131634819502</v>
      </c>
      <c r="U745" s="14">
        <v>0.402335456475583</v>
      </c>
      <c r="V745" s="14">
        <v>0.64361702127659504</v>
      </c>
      <c r="W745" s="14">
        <v>0.200636942675159</v>
      </c>
      <c r="X745" s="14"/>
      <c r="Y745" s="14">
        <v>5.20169851380042E-2</v>
      </c>
      <c r="Z745" s="14">
        <v>0.19002123142250499</v>
      </c>
      <c r="AA745" s="14">
        <v>0.55520169851379997</v>
      </c>
      <c r="AB745" s="5">
        <v>0</v>
      </c>
      <c r="AC745" s="5">
        <v>0</v>
      </c>
      <c r="AD745" s="5">
        <v>1</v>
      </c>
      <c r="AE745" s="5">
        <v>1</v>
      </c>
      <c r="AF745" s="5">
        <v>1</v>
      </c>
      <c r="AG745" s="5">
        <v>0</v>
      </c>
      <c r="AH745" s="5">
        <v>0</v>
      </c>
      <c r="AI745" s="5">
        <v>0</v>
      </c>
      <c r="AJ745" s="5">
        <v>0</v>
      </c>
      <c r="AK745" s="5">
        <v>1</v>
      </c>
      <c r="AL745" s="5">
        <v>4</v>
      </c>
    </row>
    <row r="746" spans="1:38" x14ac:dyDescent="0.3">
      <c r="A746" s="3">
        <v>1948675</v>
      </c>
      <c r="B746" s="3" t="s">
        <v>2198</v>
      </c>
      <c r="C746" s="3" t="s">
        <v>2199</v>
      </c>
      <c r="D746" s="3" t="s">
        <v>554</v>
      </c>
      <c r="E746" s="10">
        <v>22</v>
      </c>
      <c r="F746" s="11" t="s">
        <v>1229</v>
      </c>
      <c r="G746" s="12" t="s">
        <v>1230</v>
      </c>
      <c r="H746" s="13">
        <v>59750</v>
      </c>
      <c r="I746" s="12">
        <v>0</v>
      </c>
      <c r="J746" s="12">
        <v>0</v>
      </c>
      <c r="K746" s="12">
        <v>0</v>
      </c>
      <c r="L746" s="12">
        <v>0</v>
      </c>
      <c r="M746" s="12">
        <v>0.30399999999999999</v>
      </c>
      <c r="N746" s="12">
        <v>-0.24137931034482701</v>
      </c>
      <c r="O746" s="12">
        <v>0.17391304347826</v>
      </c>
      <c r="P746" s="12">
        <v>0</v>
      </c>
      <c r="Q746" s="12">
        <v>0</v>
      </c>
      <c r="R746" s="14">
        <v>0.33002207505518699</v>
      </c>
      <c r="S746" s="14">
        <v>0</v>
      </c>
      <c r="T746" s="14">
        <v>0</v>
      </c>
      <c r="U746" s="14">
        <v>0</v>
      </c>
      <c r="V746" s="14">
        <v>0</v>
      </c>
      <c r="W746" s="14">
        <v>0.289808917197452</v>
      </c>
      <c r="X746" s="14"/>
      <c r="Y746" s="14">
        <v>1.48619957537154E-2</v>
      </c>
      <c r="Z746" s="14">
        <v>0</v>
      </c>
      <c r="AA746" s="14">
        <v>0</v>
      </c>
      <c r="AB746" s="5">
        <v>1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2</v>
      </c>
      <c r="AI746" s="5">
        <v>0</v>
      </c>
      <c r="AJ746" s="5">
        <v>0</v>
      </c>
      <c r="AK746" s="5">
        <v>0</v>
      </c>
      <c r="AL746" s="5">
        <v>3</v>
      </c>
    </row>
    <row r="747" spans="1:38" x14ac:dyDescent="0.3">
      <c r="A747" s="3">
        <v>1980445</v>
      </c>
      <c r="B747" s="3" t="s">
        <v>2902</v>
      </c>
      <c r="C747" s="3" t="s">
        <v>2903</v>
      </c>
      <c r="D747" s="3" t="s">
        <v>905</v>
      </c>
      <c r="E747" s="10">
        <v>1484</v>
      </c>
      <c r="F747" s="11" t="s">
        <v>1030</v>
      </c>
      <c r="G747" s="12" t="s">
        <v>1031</v>
      </c>
      <c r="H747" s="13">
        <v>135139</v>
      </c>
      <c r="I747" s="12">
        <v>2.5999999999999999E-2</v>
      </c>
      <c r="J747" s="12">
        <v>4.8289738430583498E-2</v>
      </c>
      <c r="K747" s="12">
        <v>8.0482897384305807E-3</v>
      </c>
      <c r="L747" s="12">
        <v>1.9E-2</v>
      </c>
      <c r="M747" s="12">
        <v>0.22899999999999901</v>
      </c>
      <c r="N747" s="12">
        <v>0.46062992125984198</v>
      </c>
      <c r="O747" s="12">
        <v>0.254016064257028</v>
      </c>
      <c r="P747" s="12">
        <v>9.9601593625498006E-3</v>
      </c>
      <c r="Q747" s="12">
        <v>8.4507042253521097E-2</v>
      </c>
      <c r="R747" s="14">
        <v>0.99668874172185395</v>
      </c>
      <c r="S747" s="14">
        <v>8.5987261146496796E-2</v>
      </c>
      <c r="T747" s="14">
        <v>0.227176220806794</v>
      </c>
      <c r="U747" s="14">
        <v>0.15817409766454299</v>
      </c>
      <c r="V747" s="14">
        <v>0.43723404255319098</v>
      </c>
      <c r="W747" s="14">
        <v>7.32484076433121E-2</v>
      </c>
      <c r="X747" s="14"/>
      <c r="Y747" s="14">
        <v>6.3694267515923497E-2</v>
      </c>
      <c r="Z747" s="14">
        <v>0.115711252653927</v>
      </c>
      <c r="AA747" s="14">
        <v>9.3418259023354502E-2</v>
      </c>
      <c r="AB747" s="5">
        <v>0</v>
      </c>
      <c r="AC747" s="5">
        <v>0</v>
      </c>
      <c r="AD747" s="5">
        <v>0</v>
      </c>
      <c r="AE747" s="5">
        <v>0</v>
      </c>
      <c r="AF747" s="5">
        <v>1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1</v>
      </c>
    </row>
    <row r="748" spans="1:38" x14ac:dyDescent="0.3">
      <c r="A748" s="3">
        <v>1940260</v>
      </c>
      <c r="B748" s="3" t="s">
        <v>2010</v>
      </c>
      <c r="C748" s="3" t="s">
        <v>2011</v>
      </c>
      <c r="D748" s="3" t="s">
        <v>461</v>
      </c>
      <c r="E748" s="10">
        <v>658</v>
      </c>
      <c r="F748" s="11" t="s">
        <v>400</v>
      </c>
      <c r="G748" s="12" t="s">
        <v>1329</v>
      </c>
      <c r="H748" s="13">
        <v>68250</v>
      </c>
      <c r="I748" s="12">
        <v>8.6999999999999994E-2</v>
      </c>
      <c r="J748" s="12">
        <v>0.13186813186813101</v>
      </c>
      <c r="K748" s="12">
        <v>5.4945054945054903E-2</v>
      </c>
      <c r="L748" s="12">
        <v>1.2999999999999999E-2</v>
      </c>
      <c r="M748" s="12">
        <v>0.29299999999999998</v>
      </c>
      <c r="N748" s="12">
        <v>9.2024539877300603E-3</v>
      </c>
      <c r="O748" s="12">
        <v>0.42399999999999999</v>
      </c>
      <c r="P748" s="12">
        <v>0.241685144124168</v>
      </c>
      <c r="Q748" s="12">
        <v>0.159340659340659</v>
      </c>
      <c r="R748" s="14">
        <v>0.54304635761589404</v>
      </c>
      <c r="S748" s="14">
        <v>0.44904458598726099</v>
      </c>
      <c r="T748" s="14">
        <v>0.70488322717621998</v>
      </c>
      <c r="U748" s="14">
        <v>0.69214437367303605</v>
      </c>
      <c r="V748" s="14">
        <v>0.34893617021276502</v>
      </c>
      <c r="W748" s="14">
        <v>0.25053078556263197</v>
      </c>
      <c r="X748" s="14"/>
      <c r="Y748" s="14">
        <v>0.38322717622080599</v>
      </c>
      <c r="Z748" s="14">
        <v>0.904458598726114</v>
      </c>
      <c r="AA748" s="14">
        <v>0.39278131634819502</v>
      </c>
      <c r="AB748" s="5">
        <v>1</v>
      </c>
      <c r="AC748" s="5">
        <v>1</v>
      </c>
      <c r="AD748" s="5">
        <v>2</v>
      </c>
      <c r="AE748" s="5">
        <v>2</v>
      </c>
      <c r="AF748" s="5">
        <v>1</v>
      </c>
      <c r="AG748" s="5">
        <v>0</v>
      </c>
      <c r="AH748" s="5">
        <v>0</v>
      </c>
      <c r="AI748" s="5">
        <v>1</v>
      </c>
      <c r="AJ748" s="5">
        <v>2</v>
      </c>
      <c r="AK748" s="5">
        <v>1</v>
      </c>
      <c r="AL748" s="5">
        <v>11</v>
      </c>
    </row>
    <row r="749" spans="1:38" x14ac:dyDescent="0.3">
      <c r="A749" s="3">
        <v>1926895</v>
      </c>
      <c r="B749" s="3" t="s">
        <v>1734</v>
      </c>
      <c r="C749" s="3" t="s">
        <v>1735</v>
      </c>
      <c r="D749" s="3" t="s">
        <v>326</v>
      </c>
      <c r="E749" s="10">
        <v>579</v>
      </c>
      <c r="F749" s="11" t="s">
        <v>1272</v>
      </c>
      <c r="G749" s="12" t="s">
        <v>1273</v>
      </c>
      <c r="H749" s="13">
        <v>53333</v>
      </c>
      <c r="I749" s="12">
        <v>0.16300000000000001</v>
      </c>
      <c r="J749" s="12">
        <v>6.25E-2</v>
      </c>
      <c r="K749" s="12">
        <v>4.6875E-2</v>
      </c>
      <c r="L749" s="12">
        <v>8.0000000000000002E-3</v>
      </c>
      <c r="M749" s="12">
        <v>0.42699999999999999</v>
      </c>
      <c r="N749" s="12">
        <v>-0.12801204819277101</v>
      </c>
      <c r="O749" s="12">
        <v>0.48860759493670802</v>
      </c>
      <c r="P749" s="12">
        <v>0.164383561643835</v>
      </c>
      <c r="Q749" s="12">
        <v>0.2265625</v>
      </c>
      <c r="R749" s="14">
        <v>0.17991169977924901</v>
      </c>
      <c r="S749" s="14">
        <v>0.81422505307855597</v>
      </c>
      <c r="T749" s="14">
        <v>0.31953290870488299</v>
      </c>
      <c r="U749" s="14">
        <v>0.61464968152866195</v>
      </c>
      <c r="V749" s="14">
        <v>0.275531914893617</v>
      </c>
      <c r="W749" s="14">
        <v>0.78343949044585903</v>
      </c>
      <c r="X749" s="14"/>
      <c r="Y749" s="14">
        <v>0.611464968152866</v>
      </c>
      <c r="Z749" s="14">
        <v>0.78025477707006297</v>
      </c>
      <c r="AA749" s="14">
        <v>0.727176220806794</v>
      </c>
      <c r="AB749" s="5">
        <v>2</v>
      </c>
      <c r="AC749" s="5">
        <v>2</v>
      </c>
      <c r="AD749" s="5">
        <v>0</v>
      </c>
      <c r="AE749" s="5">
        <v>1</v>
      </c>
      <c r="AF749" s="5">
        <v>0</v>
      </c>
      <c r="AG749" s="5">
        <v>2</v>
      </c>
      <c r="AH749" s="5">
        <v>2</v>
      </c>
      <c r="AI749" s="5">
        <v>1</v>
      </c>
      <c r="AJ749" s="5">
        <v>2</v>
      </c>
      <c r="AK749" s="5">
        <v>2</v>
      </c>
      <c r="AL749" s="5">
        <v>14</v>
      </c>
    </row>
    <row r="750" spans="1:38" x14ac:dyDescent="0.3">
      <c r="A750" s="3">
        <v>1984585</v>
      </c>
      <c r="B750" s="3" t="s">
        <v>2988</v>
      </c>
      <c r="C750" s="3" t="s">
        <v>2989</v>
      </c>
      <c r="D750" s="3" t="s">
        <v>948</v>
      </c>
      <c r="E750" s="10">
        <v>921</v>
      </c>
      <c r="F750" s="11" t="s">
        <v>1624</v>
      </c>
      <c r="G750" s="12" t="s">
        <v>1625</v>
      </c>
      <c r="H750" s="13">
        <v>73125</v>
      </c>
      <c r="I750" s="12">
        <v>0.10199999999999999</v>
      </c>
      <c r="J750" s="12">
        <v>0.12694300518134699</v>
      </c>
      <c r="K750" s="12">
        <v>6.7357512953367796E-2</v>
      </c>
      <c r="L750" s="12">
        <v>1.39999999999999E-2</v>
      </c>
      <c r="M750" s="12">
        <v>0.46700000000000003</v>
      </c>
      <c r="N750" s="12">
        <v>-4.6583850931677002E-2</v>
      </c>
      <c r="O750" s="12">
        <v>0.36850393700787398</v>
      </c>
      <c r="P750" s="12">
        <v>8.5308056872037893E-2</v>
      </c>
      <c r="Q750" s="12">
        <v>0.16321243523316001</v>
      </c>
      <c r="R750" s="14">
        <v>0.65231788079470199</v>
      </c>
      <c r="S750" s="14">
        <v>0.53927813163481897</v>
      </c>
      <c r="T750" s="14">
        <v>0.67834394904458595</v>
      </c>
      <c r="U750" s="14">
        <v>0.790870488322717</v>
      </c>
      <c r="V750" s="14">
        <v>0.35957446808510601</v>
      </c>
      <c r="W750" s="14">
        <v>0.87367303609341795</v>
      </c>
      <c r="X750" s="14"/>
      <c r="Y750" s="14">
        <v>0.22823779193205901</v>
      </c>
      <c r="Z750" s="14">
        <v>0.436305732484076</v>
      </c>
      <c r="AA750" s="14">
        <v>0.40976645435244102</v>
      </c>
      <c r="AB750" s="5">
        <v>1</v>
      </c>
      <c r="AC750" s="5">
        <v>1</v>
      </c>
      <c r="AD750" s="5">
        <v>2</v>
      </c>
      <c r="AE750" s="5">
        <v>2</v>
      </c>
      <c r="AF750" s="5">
        <v>1</v>
      </c>
      <c r="AG750" s="5">
        <v>2</v>
      </c>
      <c r="AH750" s="5">
        <v>1</v>
      </c>
      <c r="AI750" s="5">
        <v>0</v>
      </c>
      <c r="AJ750" s="5">
        <v>1</v>
      </c>
      <c r="AK750" s="5">
        <v>1</v>
      </c>
      <c r="AL750" s="5">
        <v>12</v>
      </c>
    </row>
    <row r="751" spans="1:38" x14ac:dyDescent="0.3">
      <c r="A751" s="3">
        <v>1904375</v>
      </c>
      <c r="B751" s="3" t="s">
        <v>1200</v>
      </c>
      <c r="C751" s="3" t="s">
        <v>1201</v>
      </c>
      <c r="D751" s="3" t="s">
        <v>97</v>
      </c>
      <c r="E751" s="10">
        <v>79</v>
      </c>
      <c r="F751" s="11" t="s">
        <v>279</v>
      </c>
      <c r="G751" s="12" t="s">
        <v>1155</v>
      </c>
      <c r="H751" s="13">
        <v>103750</v>
      </c>
      <c r="I751" s="12">
        <v>2.79999999999999E-2</v>
      </c>
      <c r="J751" s="12">
        <v>0.08</v>
      </c>
      <c r="K751" s="12">
        <v>0</v>
      </c>
      <c r="L751" s="12">
        <v>0</v>
      </c>
      <c r="M751" s="12">
        <v>0.33299999999999902</v>
      </c>
      <c r="N751" s="12">
        <v>0.16176470588235201</v>
      </c>
      <c r="O751" s="12">
        <v>0.42</v>
      </c>
      <c r="P751" s="12">
        <v>0</v>
      </c>
      <c r="Q751" s="12">
        <v>0.28000000000000003</v>
      </c>
      <c r="R751" s="14">
        <v>0.943708609271523</v>
      </c>
      <c r="S751" s="14">
        <v>9.6602972399150694E-2</v>
      </c>
      <c r="T751" s="14">
        <v>0.43099787685774898</v>
      </c>
      <c r="U751" s="14">
        <v>0</v>
      </c>
      <c r="V751" s="14">
        <v>0</v>
      </c>
      <c r="W751" s="14">
        <v>0.40658174097664501</v>
      </c>
      <c r="X751" s="14"/>
      <c r="Y751" s="14">
        <v>0.371549893842887</v>
      </c>
      <c r="Z751" s="14">
        <v>0</v>
      </c>
      <c r="AA751" s="14">
        <v>0.87579617834394896</v>
      </c>
      <c r="AB751" s="5">
        <v>0</v>
      </c>
      <c r="AC751" s="5">
        <v>0</v>
      </c>
      <c r="AD751" s="5">
        <v>1</v>
      </c>
      <c r="AE751" s="5">
        <v>0</v>
      </c>
      <c r="AF751" s="5">
        <v>0</v>
      </c>
      <c r="AG751" s="5">
        <v>1</v>
      </c>
      <c r="AH751" s="5">
        <v>0</v>
      </c>
      <c r="AI751" s="5">
        <v>1</v>
      </c>
      <c r="AJ751" s="5">
        <v>0</v>
      </c>
      <c r="AK751" s="5">
        <v>2</v>
      </c>
      <c r="AL751" s="5">
        <v>5</v>
      </c>
    </row>
    <row r="752" spans="1:38" x14ac:dyDescent="0.3">
      <c r="A752" s="3">
        <v>1904510</v>
      </c>
      <c r="B752" s="3" t="s">
        <v>1204</v>
      </c>
      <c r="C752" s="3" t="s">
        <v>1205</v>
      </c>
      <c r="D752" s="3" t="s">
        <v>99</v>
      </c>
      <c r="E752" s="10">
        <v>23</v>
      </c>
      <c r="F752" s="11" t="s">
        <v>279</v>
      </c>
      <c r="G752" s="12" t="s">
        <v>1155</v>
      </c>
      <c r="H752" s="13" t="s">
        <v>3083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-0.08</v>
      </c>
      <c r="O752" s="12">
        <v>7.1428571428571397E-2</v>
      </c>
      <c r="P752" s="12">
        <v>0</v>
      </c>
      <c r="Q752" s="12">
        <v>0.14285714285714199</v>
      </c>
      <c r="R752" s="14">
        <v>0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/>
      <c r="Y752" s="14">
        <v>2.1231422505307799E-3</v>
      </c>
      <c r="Z752" s="14">
        <v>0</v>
      </c>
      <c r="AA752" s="14">
        <v>0.290870488322717</v>
      </c>
      <c r="AB752" s="5">
        <v>2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2</v>
      </c>
      <c r="AI752" s="5">
        <v>0</v>
      </c>
      <c r="AJ752" s="5">
        <v>0</v>
      </c>
      <c r="AK752" s="5">
        <v>0</v>
      </c>
      <c r="AL752" s="5">
        <v>4</v>
      </c>
    </row>
    <row r="753" spans="1:38" x14ac:dyDescent="0.3">
      <c r="A753" s="3">
        <v>1912630</v>
      </c>
      <c r="B753" s="3" t="s">
        <v>1409</v>
      </c>
      <c r="C753" s="3" t="s">
        <v>1410</v>
      </c>
      <c r="D753" s="3" t="s">
        <v>179</v>
      </c>
      <c r="E753" s="10">
        <v>116</v>
      </c>
      <c r="F753" s="11" t="s">
        <v>279</v>
      </c>
      <c r="G753" s="12" t="s">
        <v>1155</v>
      </c>
      <c r="H753" s="13">
        <v>77500</v>
      </c>
      <c r="I753" s="12">
        <v>0</v>
      </c>
      <c r="J753" s="12">
        <v>0</v>
      </c>
      <c r="K753" s="12">
        <v>0</v>
      </c>
      <c r="L753" s="12">
        <v>1.39999999999999E-2</v>
      </c>
      <c r="M753" s="12">
        <v>0.14599999999999999</v>
      </c>
      <c r="N753" s="12">
        <v>-0.134328358208955</v>
      </c>
      <c r="O753" s="12">
        <v>0.32432432432432401</v>
      </c>
      <c r="P753" s="12">
        <v>0</v>
      </c>
      <c r="Q753" s="12">
        <v>0.32</v>
      </c>
      <c r="R753" s="14">
        <v>0.73289183222957999</v>
      </c>
      <c r="S753" s="14">
        <v>0</v>
      </c>
      <c r="T753" s="14">
        <v>0</v>
      </c>
      <c r="U753" s="14">
        <v>0</v>
      </c>
      <c r="V753" s="14">
        <v>0.35957446808510601</v>
      </c>
      <c r="W753" s="14">
        <v>3.1847133757961698E-3</v>
      </c>
      <c r="X753" s="14"/>
      <c r="Y753" s="14">
        <v>0.13588110403397</v>
      </c>
      <c r="Z753" s="14">
        <v>0</v>
      </c>
      <c r="AA753" s="14">
        <v>0.94585987261146498</v>
      </c>
      <c r="AB753" s="5">
        <v>0</v>
      </c>
      <c r="AC753" s="5">
        <v>0</v>
      </c>
      <c r="AD753" s="5">
        <v>0</v>
      </c>
      <c r="AE753" s="5">
        <v>0</v>
      </c>
      <c r="AF753" s="5">
        <v>1</v>
      </c>
      <c r="AG753" s="5">
        <v>0</v>
      </c>
      <c r="AH753" s="5">
        <v>2</v>
      </c>
      <c r="AI753" s="5">
        <v>0</v>
      </c>
      <c r="AJ753" s="5">
        <v>0</v>
      </c>
      <c r="AK753" s="5">
        <v>2</v>
      </c>
      <c r="AL753" s="5">
        <v>5</v>
      </c>
    </row>
    <row r="754" spans="1:38" x14ac:dyDescent="0.3">
      <c r="A754" s="3">
        <v>1926760</v>
      </c>
      <c r="B754" s="3" t="s">
        <v>1730</v>
      </c>
      <c r="C754" s="3" t="s">
        <v>1731</v>
      </c>
      <c r="D754" s="3" t="s">
        <v>324</v>
      </c>
      <c r="E754" s="10">
        <v>1766</v>
      </c>
      <c r="F754" s="11" t="s">
        <v>279</v>
      </c>
      <c r="G754" s="12" t="s">
        <v>1155</v>
      </c>
      <c r="H754" s="13">
        <v>97143</v>
      </c>
      <c r="I754" s="12">
        <v>3.5999999999999997E-2</v>
      </c>
      <c r="J754" s="12">
        <v>5.2173913043478203E-2</v>
      </c>
      <c r="K754" s="12">
        <v>1.30434782608695E-2</v>
      </c>
      <c r="L754" s="12">
        <v>4.9000000000000002E-2</v>
      </c>
      <c r="M754" s="12">
        <v>0.27</v>
      </c>
      <c r="N754" s="12">
        <v>0.148991541964866</v>
      </c>
      <c r="O754" s="12">
        <v>0.439024390243902</v>
      </c>
      <c r="P754" s="12">
        <v>2.5423728813559299E-2</v>
      </c>
      <c r="Q754" s="12">
        <v>0.14492753623188401</v>
      </c>
      <c r="R754" s="14">
        <v>0.91501103752759305</v>
      </c>
      <c r="S754" s="14">
        <v>0.13057324840764301</v>
      </c>
      <c r="T754" s="14">
        <v>0.24734607218683599</v>
      </c>
      <c r="U754" s="14">
        <v>0.200636942675159</v>
      </c>
      <c r="V754" s="14">
        <v>0.77978723404255301</v>
      </c>
      <c r="W754" s="14">
        <v>0.16560509554140099</v>
      </c>
      <c r="X754" s="14"/>
      <c r="Y754" s="14">
        <v>0.450106157112526</v>
      </c>
      <c r="Z754" s="14">
        <v>0.15498938428874701</v>
      </c>
      <c r="AA754" s="14">
        <v>0.29830148619957497</v>
      </c>
      <c r="AB754" s="5">
        <v>0</v>
      </c>
      <c r="AC754" s="5">
        <v>0</v>
      </c>
      <c r="AD754" s="5">
        <v>0</v>
      </c>
      <c r="AE754" s="5">
        <v>0</v>
      </c>
      <c r="AF754" s="5">
        <v>2</v>
      </c>
      <c r="AG754" s="5">
        <v>0</v>
      </c>
      <c r="AH754" s="5">
        <v>0</v>
      </c>
      <c r="AI754" s="5">
        <v>1</v>
      </c>
      <c r="AJ754" s="5">
        <v>0</v>
      </c>
      <c r="AK754" s="5">
        <v>0</v>
      </c>
      <c r="AL754" s="5">
        <v>3</v>
      </c>
    </row>
    <row r="755" spans="1:38" x14ac:dyDescent="0.3">
      <c r="A755" s="3">
        <v>1966810</v>
      </c>
      <c r="B755" s="3" t="s">
        <v>2610</v>
      </c>
      <c r="C755" s="3" t="s">
        <v>2611</v>
      </c>
      <c r="D755" s="3" t="s">
        <v>759</v>
      </c>
      <c r="E755" s="10">
        <v>202</v>
      </c>
      <c r="F755" s="11" t="s">
        <v>279</v>
      </c>
      <c r="G755" s="12" t="s">
        <v>1155</v>
      </c>
      <c r="H755" s="13">
        <v>102500</v>
      </c>
      <c r="I755" s="12">
        <v>1.2999999999999999E-2</v>
      </c>
      <c r="J755" s="12">
        <v>0</v>
      </c>
      <c r="K755" s="12">
        <v>4.2553191489361701E-2</v>
      </c>
      <c r="L755" s="12">
        <v>3.1E-2</v>
      </c>
      <c r="M755" s="12">
        <v>0.28699999999999998</v>
      </c>
      <c r="N755" s="12">
        <v>0.109890109890109</v>
      </c>
      <c r="O755" s="12">
        <v>0.38857142857142801</v>
      </c>
      <c r="P755" s="12">
        <v>0</v>
      </c>
      <c r="Q755" s="12">
        <v>0.13829787234042501</v>
      </c>
      <c r="R755" s="14">
        <v>0.93818984547461304</v>
      </c>
      <c r="S755" s="14">
        <v>4.4585987261146397E-2</v>
      </c>
      <c r="T755" s="14">
        <v>0</v>
      </c>
      <c r="U755" s="14">
        <v>0.56900212314224996</v>
      </c>
      <c r="V755" s="14">
        <v>0.60957446808510596</v>
      </c>
      <c r="W755" s="14">
        <v>0.22080679405520101</v>
      </c>
      <c r="X755" s="14"/>
      <c r="Y755" s="14">
        <v>0.27707006369426701</v>
      </c>
      <c r="Z755" s="14">
        <v>0</v>
      </c>
      <c r="AA755" s="14">
        <v>0.27070063694267499</v>
      </c>
      <c r="AB755" s="5">
        <v>0</v>
      </c>
      <c r="AC755" s="5">
        <v>0</v>
      </c>
      <c r="AD755" s="5">
        <v>0</v>
      </c>
      <c r="AE755" s="5">
        <v>1</v>
      </c>
      <c r="AF755" s="5">
        <v>1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2</v>
      </c>
    </row>
    <row r="756" spans="1:38" x14ac:dyDescent="0.3">
      <c r="A756" s="3">
        <v>1969690</v>
      </c>
      <c r="B756" s="3" t="s">
        <v>2678</v>
      </c>
      <c r="C756" s="3" t="s">
        <v>2679</v>
      </c>
      <c r="D756" s="3" t="s">
        <v>793</v>
      </c>
      <c r="E756" s="10">
        <v>95</v>
      </c>
      <c r="F756" s="11" t="s">
        <v>279</v>
      </c>
      <c r="G756" s="12" t="s">
        <v>1155</v>
      </c>
      <c r="H756" s="13">
        <v>60625</v>
      </c>
      <c r="I756" s="12">
        <v>0.28399999999999997</v>
      </c>
      <c r="J756" s="12">
        <v>0.21621621621621601</v>
      </c>
      <c r="K756" s="12">
        <v>2.7027027027027001E-2</v>
      </c>
      <c r="L756" s="12">
        <v>0</v>
      </c>
      <c r="M756" s="12">
        <v>0.63</v>
      </c>
      <c r="N756" s="12">
        <v>-0.22131147540983601</v>
      </c>
      <c r="O756" s="12">
        <v>0.63157894736842102</v>
      </c>
      <c r="P756" s="12">
        <v>0.119047619047619</v>
      </c>
      <c r="Q756" s="12">
        <v>0.35135135135135098</v>
      </c>
      <c r="R756" s="14">
        <v>0.346578366445916</v>
      </c>
      <c r="S756" s="14">
        <v>0.96390658174097599</v>
      </c>
      <c r="T756" s="14">
        <v>0.92569002123142197</v>
      </c>
      <c r="U756" s="14">
        <v>0.369426751592356</v>
      </c>
      <c r="V756" s="14">
        <v>0</v>
      </c>
      <c r="W756" s="14">
        <v>0.98089171974522205</v>
      </c>
      <c r="X756" s="14"/>
      <c r="Y756" s="14">
        <v>0.92144373673036095</v>
      </c>
      <c r="Z756" s="14">
        <v>0.60828025477707004</v>
      </c>
      <c r="AA756" s="14">
        <v>0.97133757961783396</v>
      </c>
      <c r="AB756" s="5">
        <v>1</v>
      </c>
      <c r="AC756" s="5">
        <v>2</v>
      </c>
      <c r="AD756" s="5">
        <v>2</v>
      </c>
      <c r="AE756" s="5">
        <v>1</v>
      </c>
      <c r="AF756" s="5">
        <v>0</v>
      </c>
      <c r="AG756" s="5">
        <v>2</v>
      </c>
      <c r="AH756" s="5">
        <v>2</v>
      </c>
      <c r="AI756" s="5">
        <v>2</v>
      </c>
      <c r="AJ756" s="5">
        <v>1</v>
      </c>
      <c r="AK756" s="5">
        <v>2</v>
      </c>
      <c r="AL756" s="5">
        <v>15</v>
      </c>
    </row>
    <row r="757" spans="1:38" x14ac:dyDescent="0.3">
      <c r="A757" s="3">
        <v>1915015</v>
      </c>
      <c r="B757" s="3" t="s">
        <v>1480</v>
      </c>
      <c r="C757" s="3" t="s">
        <v>1481</v>
      </c>
      <c r="D757" s="3" t="s">
        <v>208</v>
      </c>
      <c r="E757" s="10">
        <v>386</v>
      </c>
      <c r="F757" s="11" t="s">
        <v>256</v>
      </c>
      <c r="G757" s="12" t="s">
        <v>1482</v>
      </c>
      <c r="H757" s="13">
        <v>51719</v>
      </c>
      <c r="I757" s="12">
        <v>4.3999999999999997E-2</v>
      </c>
      <c r="J757" s="12">
        <v>7.8740157480314904E-2</v>
      </c>
      <c r="K757" s="12">
        <v>0.14960629921259799</v>
      </c>
      <c r="L757" s="12">
        <v>4.3999999999999997E-2</v>
      </c>
      <c r="M757" s="12">
        <v>0.35899999999999999</v>
      </c>
      <c r="N757" s="12">
        <v>-4.4554455445544497E-2</v>
      </c>
      <c r="O757" s="12">
        <v>0.58352941176470496</v>
      </c>
      <c r="P757" s="12">
        <v>7.9710144927536197E-2</v>
      </c>
      <c r="Q757" s="12">
        <v>0.118110236220472</v>
      </c>
      <c r="R757" s="14">
        <v>0.15121412803532</v>
      </c>
      <c r="S757" s="14">
        <v>0.17409766454352399</v>
      </c>
      <c r="T757" s="14">
        <v>0.42250530785562601</v>
      </c>
      <c r="U757" s="14">
        <v>0.96496815286624205</v>
      </c>
      <c r="V757" s="14">
        <v>0.73829787234042499</v>
      </c>
      <c r="W757" s="14">
        <v>0.54033970276008403</v>
      </c>
      <c r="X757" s="14"/>
      <c r="Y757" s="14">
        <v>0.84501061571125202</v>
      </c>
      <c r="Z757" s="14">
        <v>0.40658174097664501</v>
      </c>
      <c r="AA757" s="14">
        <v>0.185774946921443</v>
      </c>
      <c r="AB757" s="5">
        <v>2</v>
      </c>
      <c r="AC757" s="5">
        <v>0</v>
      </c>
      <c r="AD757" s="5">
        <v>1</v>
      </c>
      <c r="AE757" s="5">
        <v>2</v>
      </c>
      <c r="AF757" s="5">
        <v>2</v>
      </c>
      <c r="AG757" s="5">
        <v>1</v>
      </c>
      <c r="AH757" s="5">
        <v>1</v>
      </c>
      <c r="AI757" s="5">
        <v>2</v>
      </c>
      <c r="AJ757" s="5">
        <v>1</v>
      </c>
      <c r="AK757" s="5">
        <v>0</v>
      </c>
      <c r="AL757" s="5">
        <v>12</v>
      </c>
    </row>
    <row r="758" spans="1:38" x14ac:dyDescent="0.3">
      <c r="A758" s="3">
        <v>1922800</v>
      </c>
      <c r="B758" s="3" t="s">
        <v>1642</v>
      </c>
      <c r="C758" s="3" t="s">
        <v>1643</v>
      </c>
      <c r="D758" s="3" t="s">
        <v>282</v>
      </c>
      <c r="E758" s="10">
        <v>198</v>
      </c>
      <c r="F758" s="11" t="s">
        <v>256</v>
      </c>
      <c r="G758" s="12" t="s">
        <v>1482</v>
      </c>
      <c r="H758" s="13">
        <v>51875</v>
      </c>
      <c r="I758" s="12">
        <v>0.107</v>
      </c>
      <c r="J758" s="12">
        <v>0.10606060606060599</v>
      </c>
      <c r="K758" s="12">
        <v>4.54545454545454E-2</v>
      </c>
      <c r="L758" s="12">
        <v>4.9000000000000002E-2</v>
      </c>
      <c r="M758" s="12">
        <v>0.38799999999999901</v>
      </c>
      <c r="N758" s="12">
        <v>0.13793103448275801</v>
      </c>
      <c r="O758" s="12">
        <v>0.58823529411764697</v>
      </c>
      <c r="P758" s="12">
        <v>0.14285714285714199</v>
      </c>
      <c r="Q758" s="12">
        <v>0.13636363636363599</v>
      </c>
      <c r="R758" s="14">
        <v>0.15452538631346499</v>
      </c>
      <c r="S758" s="14">
        <v>0.56687898089171895</v>
      </c>
      <c r="T758" s="14">
        <v>0.56794055201698501</v>
      </c>
      <c r="U758" s="14">
        <v>0.59872611464968095</v>
      </c>
      <c r="V758" s="14">
        <v>0.77978723404255301</v>
      </c>
      <c r="W758" s="14">
        <v>0.66985138004246203</v>
      </c>
      <c r="X758" s="14"/>
      <c r="Y758" s="14">
        <v>0.85350318471337505</v>
      </c>
      <c r="Z758" s="14">
        <v>0.70594479830148604</v>
      </c>
      <c r="AA758" s="14">
        <v>0.26008492569002101</v>
      </c>
      <c r="AB758" s="5">
        <v>2</v>
      </c>
      <c r="AC758" s="5">
        <v>1</v>
      </c>
      <c r="AD758" s="5">
        <v>1</v>
      </c>
      <c r="AE758" s="5">
        <v>1</v>
      </c>
      <c r="AF758" s="5">
        <v>2</v>
      </c>
      <c r="AG758" s="5">
        <v>1</v>
      </c>
      <c r="AH758" s="5">
        <v>0</v>
      </c>
      <c r="AI758" s="5">
        <v>2</v>
      </c>
      <c r="AJ758" s="5">
        <v>2</v>
      </c>
      <c r="AK758" s="5">
        <v>0</v>
      </c>
      <c r="AL758" s="5">
        <v>12</v>
      </c>
    </row>
    <row r="759" spans="1:38" x14ac:dyDescent="0.3">
      <c r="A759" s="3">
        <v>1969465</v>
      </c>
      <c r="B759" s="3" t="s">
        <v>2672</v>
      </c>
      <c r="C759" s="3" t="s">
        <v>2673</v>
      </c>
      <c r="D759" s="3" t="s">
        <v>790</v>
      </c>
      <c r="E759" s="10">
        <v>350</v>
      </c>
      <c r="F759" s="11" t="s">
        <v>256</v>
      </c>
      <c r="G759" s="12" t="s">
        <v>1482</v>
      </c>
      <c r="H759" s="13">
        <v>60625</v>
      </c>
      <c r="I759" s="12">
        <v>6.8000000000000005E-2</v>
      </c>
      <c r="J759" s="12">
        <v>4.6357615894039701E-2</v>
      </c>
      <c r="K759" s="12">
        <v>2.64900662251655E-2</v>
      </c>
      <c r="L759" s="12">
        <v>0</v>
      </c>
      <c r="M759" s="12">
        <v>0.37</v>
      </c>
      <c r="N759" s="12">
        <v>-3.0470914127423799E-2</v>
      </c>
      <c r="O759" s="12">
        <v>0.330578512396694</v>
      </c>
      <c r="P759" s="12">
        <v>9.375E-2</v>
      </c>
      <c r="Q759" s="12">
        <v>0.23841059602649001</v>
      </c>
      <c r="R759" s="14">
        <v>0.346578366445916</v>
      </c>
      <c r="S759" s="14">
        <v>0.33014861995753703</v>
      </c>
      <c r="T759" s="14">
        <v>0.21549893842887399</v>
      </c>
      <c r="U759" s="14">
        <v>0.36411889596602898</v>
      </c>
      <c r="V759" s="14">
        <v>0</v>
      </c>
      <c r="W759" s="14">
        <v>0.59341825902335399</v>
      </c>
      <c r="X759" s="14"/>
      <c r="Y759" s="14">
        <v>0.14331210191082799</v>
      </c>
      <c r="Z759" s="14">
        <v>0.483014861995753</v>
      </c>
      <c r="AA759" s="14">
        <v>0.77070063694267499</v>
      </c>
      <c r="AB759" s="5">
        <v>1</v>
      </c>
      <c r="AC759" s="5">
        <v>1</v>
      </c>
      <c r="AD759" s="5">
        <v>0</v>
      </c>
      <c r="AE759" s="5">
        <v>1</v>
      </c>
      <c r="AF759" s="5">
        <v>0</v>
      </c>
      <c r="AG759" s="5">
        <v>1</v>
      </c>
      <c r="AH759" s="5">
        <v>1</v>
      </c>
      <c r="AI759" s="5">
        <v>0</v>
      </c>
      <c r="AJ759" s="5">
        <v>1</v>
      </c>
      <c r="AK759" s="5">
        <v>2</v>
      </c>
      <c r="AL759" s="5">
        <v>8</v>
      </c>
    </row>
    <row r="760" spans="1:38" x14ac:dyDescent="0.3">
      <c r="A760" s="3">
        <v>1916815</v>
      </c>
      <c r="B760" s="3" t="s">
        <v>1525</v>
      </c>
      <c r="C760" s="3" t="s">
        <v>1526</v>
      </c>
      <c r="D760" s="3" t="s">
        <v>227</v>
      </c>
      <c r="E760" s="10">
        <v>219</v>
      </c>
      <c r="F760" s="11" t="s">
        <v>342</v>
      </c>
      <c r="G760" s="12" t="s">
        <v>1063</v>
      </c>
      <c r="H760" s="13">
        <v>62917</v>
      </c>
      <c r="I760" s="12">
        <v>0.16699999999999901</v>
      </c>
      <c r="J760" s="12">
        <v>0.14285714285714199</v>
      </c>
      <c r="K760" s="12">
        <v>3.5714285714285698E-2</v>
      </c>
      <c r="L760" s="12">
        <v>1.0999999999999999E-2</v>
      </c>
      <c r="M760" s="12">
        <v>0.377999999999999</v>
      </c>
      <c r="N760" s="12">
        <v>-0.220640569395017</v>
      </c>
      <c r="O760" s="12">
        <v>0.66666666666666596</v>
      </c>
      <c r="P760" s="12">
        <v>0.27522935779816499</v>
      </c>
      <c r="Q760" s="12">
        <v>0.107142857142857</v>
      </c>
      <c r="R760" s="14">
        <v>0.41390728476821098</v>
      </c>
      <c r="S760" s="14">
        <v>0.82484076433121001</v>
      </c>
      <c r="T760" s="14">
        <v>0.75371549893842804</v>
      </c>
      <c r="U760" s="14">
        <v>0.47876857749469198</v>
      </c>
      <c r="V760" s="14">
        <v>0.314893617021276</v>
      </c>
      <c r="W760" s="14">
        <v>0.62738853503184699</v>
      </c>
      <c r="X760" s="14"/>
      <c r="Y760" s="14">
        <v>0.95329087048832195</v>
      </c>
      <c r="Z760" s="14">
        <v>0.93205944798301399</v>
      </c>
      <c r="AA760" s="14">
        <v>0.15498938428874701</v>
      </c>
      <c r="AB760" s="5">
        <v>1</v>
      </c>
      <c r="AC760" s="5">
        <v>2</v>
      </c>
      <c r="AD760" s="5">
        <v>2</v>
      </c>
      <c r="AE760" s="5">
        <v>1</v>
      </c>
      <c r="AF760" s="5">
        <v>0</v>
      </c>
      <c r="AG760" s="5">
        <v>1</v>
      </c>
      <c r="AH760" s="5">
        <v>2</v>
      </c>
      <c r="AI760" s="5">
        <v>2</v>
      </c>
      <c r="AJ760" s="5">
        <v>2</v>
      </c>
      <c r="AK760" s="5">
        <v>0</v>
      </c>
      <c r="AL760" s="5">
        <v>13</v>
      </c>
    </row>
    <row r="761" spans="1:38" x14ac:dyDescent="0.3">
      <c r="A761" s="3">
        <v>1924645</v>
      </c>
      <c r="B761" s="3" t="s">
        <v>1682</v>
      </c>
      <c r="C761" s="3" t="s">
        <v>1683</v>
      </c>
      <c r="D761" s="3" t="s">
        <v>301</v>
      </c>
      <c r="E761" s="10">
        <v>685</v>
      </c>
      <c r="F761" s="11" t="s">
        <v>329</v>
      </c>
      <c r="G761" s="12" t="s">
        <v>1140</v>
      </c>
      <c r="H761" s="13">
        <v>54688</v>
      </c>
      <c r="I761" s="12">
        <v>3.6999999999999998E-2</v>
      </c>
      <c r="J761" s="12">
        <v>6.5902578796561598E-2</v>
      </c>
      <c r="K761" s="12">
        <v>4.01146131805157E-2</v>
      </c>
      <c r="L761" s="12">
        <v>2.8999999999999901E-2</v>
      </c>
      <c r="M761" s="12">
        <v>0.40699999999999997</v>
      </c>
      <c r="N761" s="12">
        <v>2.9282576866764198E-3</v>
      </c>
      <c r="O761" s="12">
        <v>0.438888888888888</v>
      </c>
      <c r="P761" s="12">
        <v>0.11868686868686799</v>
      </c>
      <c r="Q761" s="12">
        <v>0.23495702005730601</v>
      </c>
      <c r="R761" s="14">
        <v>0.211920529801324</v>
      </c>
      <c r="S761" s="14">
        <v>0.136942675159235</v>
      </c>
      <c r="T761" s="14">
        <v>0.34607218683651803</v>
      </c>
      <c r="U761" s="14">
        <v>0.54140127388534998</v>
      </c>
      <c r="V761" s="14">
        <v>0.58191489361702098</v>
      </c>
      <c r="W761" s="14">
        <v>0.73885350318471299</v>
      </c>
      <c r="X761" s="14"/>
      <c r="Y761" s="14">
        <v>0.44798301486199499</v>
      </c>
      <c r="Z761" s="14">
        <v>0.60615711252653903</v>
      </c>
      <c r="AA761" s="14">
        <v>0.75583864118895905</v>
      </c>
      <c r="AB761" s="5">
        <v>2</v>
      </c>
      <c r="AC761" s="5">
        <v>0</v>
      </c>
      <c r="AD761" s="5">
        <v>1</v>
      </c>
      <c r="AE761" s="5">
        <v>1</v>
      </c>
      <c r="AF761" s="5">
        <v>1</v>
      </c>
      <c r="AG761" s="5">
        <v>2</v>
      </c>
      <c r="AH761" s="5">
        <v>0</v>
      </c>
      <c r="AI761" s="5">
        <v>1</v>
      </c>
      <c r="AJ761" s="5">
        <v>1</v>
      </c>
      <c r="AK761" s="5">
        <v>2</v>
      </c>
      <c r="AL761" s="5">
        <v>11</v>
      </c>
    </row>
    <row r="762" spans="1:38" x14ac:dyDescent="0.3">
      <c r="A762" s="3">
        <v>1958620</v>
      </c>
      <c r="B762" s="3" t="s">
        <v>2430</v>
      </c>
      <c r="C762" s="3" t="s">
        <v>2431</v>
      </c>
      <c r="D762" s="3" t="s">
        <v>669</v>
      </c>
      <c r="E762" s="10">
        <v>5920</v>
      </c>
      <c r="F762" s="11" t="s">
        <v>329</v>
      </c>
      <c r="G762" s="12" t="s">
        <v>1140</v>
      </c>
      <c r="H762" s="13">
        <v>46653</v>
      </c>
      <c r="I762" s="12">
        <v>0.185</v>
      </c>
      <c r="J762" s="12">
        <v>0.16206896551724101</v>
      </c>
      <c r="K762" s="12">
        <v>6.6666666666666596E-2</v>
      </c>
      <c r="L762" s="12">
        <v>7.5999999999999998E-2</v>
      </c>
      <c r="M762" s="12">
        <v>0.46200000000000002</v>
      </c>
      <c r="N762" s="12">
        <v>-7.7162899454403702E-2</v>
      </c>
      <c r="O762" s="12">
        <v>0.54756214149139504</v>
      </c>
      <c r="P762" s="12">
        <v>0.12586685159500599</v>
      </c>
      <c r="Q762" s="12">
        <v>0.32260536398467399</v>
      </c>
      <c r="R762" s="14">
        <v>7.2847682119205295E-2</v>
      </c>
      <c r="S762" s="14">
        <v>0.854564755838641</v>
      </c>
      <c r="T762" s="14">
        <v>0.82059447983014799</v>
      </c>
      <c r="U762" s="14">
        <v>0.78768577494692105</v>
      </c>
      <c r="V762" s="14">
        <v>0.89787234042553099</v>
      </c>
      <c r="W762" s="14">
        <v>0.86411889596602898</v>
      </c>
      <c r="X762" s="14"/>
      <c r="Y762" s="14">
        <v>0.76963906581740904</v>
      </c>
      <c r="Z762" s="14">
        <v>0.63481953290870397</v>
      </c>
      <c r="AA762" s="14">
        <v>0.94904458598726105</v>
      </c>
      <c r="AB762" s="5">
        <v>2</v>
      </c>
      <c r="AC762" s="5">
        <v>2</v>
      </c>
      <c r="AD762" s="5">
        <v>2</v>
      </c>
      <c r="AE762" s="5">
        <v>2</v>
      </c>
      <c r="AF762" s="5">
        <v>2</v>
      </c>
      <c r="AG762" s="5">
        <v>2</v>
      </c>
      <c r="AH762" s="5">
        <v>2</v>
      </c>
      <c r="AI762" s="5">
        <v>2</v>
      </c>
      <c r="AJ762" s="5">
        <v>1</v>
      </c>
      <c r="AK762" s="5">
        <v>2</v>
      </c>
      <c r="AL762" s="5">
        <v>19</v>
      </c>
    </row>
    <row r="763" spans="1:38" x14ac:dyDescent="0.3">
      <c r="A763" s="3">
        <v>1947865</v>
      </c>
      <c r="B763" s="3" t="s">
        <v>2260</v>
      </c>
      <c r="C763" s="3" t="s">
        <v>2261</v>
      </c>
      <c r="D763" s="3" t="s">
        <v>585</v>
      </c>
      <c r="E763" s="10">
        <v>146</v>
      </c>
      <c r="F763" s="11" t="s">
        <v>1185</v>
      </c>
      <c r="G763" s="12" t="s">
        <v>1186</v>
      </c>
      <c r="H763" s="13">
        <v>108125</v>
      </c>
      <c r="I763" s="12">
        <v>0</v>
      </c>
      <c r="J763" s="12">
        <v>4.08163265306122E-2</v>
      </c>
      <c r="K763" s="12">
        <v>0</v>
      </c>
      <c r="L763" s="12">
        <v>0</v>
      </c>
      <c r="M763" s="12">
        <v>0.26700000000000002</v>
      </c>
      <c r="N763" s="12">
        <v>-3.3112582781456901E-2</v>
      </c>
      <c r="O763" s="12">
        <v>0.5</v>
      </c>
      <c r="P763" s="12">
        <v>0</v>
      </c>
      <c r="Q763" s="12">
        <v>0.183673469387755</v>
      </c>
      <c r="R763" s="14">
        <v>0.96026490066225101</v>
      </c>
      <c r="S763" s="14">
        <v>0</v>
      </c>
      <c r="T763" s="14">
        <v>0.193205944798301</v>
      </c>
      <c r="U763" s="14">
        <v>0</v>
      </c>
      <c r="V763" s="14">
        <v>0</v>
      </c>
      <c r="W763" s="14">
        <v>0.15605095541401201</v>
      </c>
      <c r="X763" s="14"/>
      <c r="Y763" s="14">
        <v>0.64437367303609305</v>
      </c>
      <c r="Z763" s="14">
        <v>0</v>
      </c>
      <c r="AA763" s="14">
        <v>0.51061571125265304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1</v>
      </c>
      <c r="AI763" s="5">
        <v>1</v>
      </c>
      <c r="AJ763" s="5">
        <v>0</v>
      </c>
      <c r="AK763" s="5">
        <v>1</v>
      </c>
      <c r="AL763" s="5">
        <v>3</v>
      </c>
    </row>
    <row r="764" spans="1:38" x14ac:dyDescent="0.3">
      <c r="A764" s="3">
        <v>1947955</v>
      </c>
      <c r="B764" s="3" t="s">
        <v>2184</v>
      </c>
      <c r="C764" s="3" t="s">
        <v>2185</v>
      </c>
      <c r="D764" s="3" t="s">
        <v>547</v>
      </c>
      <c r="E764" s="10">
        <v>267</v>
      </c>
      <c r="F764" s="11" t="s">
        <v>1185</v>
      </c>
      <c r="G764" s="12" t="s">
        <v>1186</v>
      </c>
      <c r="H764" s="13">
        <v>71042</v>
      </c>
      <c r="I764" s="12">
        <v>7.1999999999999995E-2</v>
      </c>
      <c r="J764" s="12">
        <v>4.5871559633027498E-2</v>
      </c>
      <c r="K764" s="12">
        <v>1.8348623853211E-2</v>
      </c>
      <c r="L764" s="12">
        <v>4.8000000000000001E-2</v>
      </c>
      <c r="M764" s="12">
        <v>0.26300000000000001</v>
      </c>
      <c r="N764" s="12">
        <v>8.5365853658536495E-2</v>
      </c>
      <c r="O764" s="12">
        <v>0.40123456790123402</v>
      </c>
      <c r="P764" s="12">
        <v>0.15503875968992201</v>
      </c>
      <c r="Q764" s="12">
        <v>0.13761467889908199</v>
      </c>
      <c r="R764" s="14">
        <v>0.60154525386313396</v>
      </c>
      <c r="S764" s="14">
        <v>0.35987261146496802</v>
      </c>
      <c r="T764" s="14">
        <v>0.21231422505307801</v>
      </c>
      <c r="U764" s="14">
        <v>0.256900212314225</v>
      </c>
      <c r="V764" s="14">
        <v>0.76489361702127601</v>
      </c>
      <c r="W764" s="14">
        <v>0.14118895966029699</v>
      </c>
      <c r="X764" s="14"/>
      <c r="Y764" s="14">
        <v>0.30785562632696301</v>
      </c>
      <c r="Z764" s="14">
        <v>0.743099787685774</v>
      </c>
      <c r="AA764" s="14">
        <v>0.26857749469214398</v>
      </c>
      <c r="AB764" s="5">
        <v>1</v>
      </c>
      <c r="AC764" s="5">
        <v>1</v>
      </c>
      <c r="AD764" s="5">
        <v>0</v>
      </c>
      <c r="AE764" s="5">
        <v>0</v>
      </c>
      <c r="AF764" s="5">
        <v>2</v>
      </c>
      <c r="AG764" s="5">
        <v>0</v>
      </c>
      <c r="AH764" s="5">
        <v>0</v>
      </c>
      <c r="AI764" s="5">
        <v>0</v>
      </c>
      <c r="AJ764" s="5">
        <v>2</v>
      </c>
      <c r="AK764" s="5">
        <v>0</v>
      </c>
      <c r="AL764" s="5">
        <v>6</v>
      </c>
    </row>
    <row r="765" spans="1:38" x14ac:dyDescent="0.3">
      <c r="A765" s="3">
        <v>1958080</v>
      </c>
      <c r="B765" s="3" t="s">
        <v>2422</v>
      </c>
      <c r="C765" s="3" t="s">
        <v>2423</v>
      </c>
      <c r="D765" s="3" t="s">
        <v>664</v>
      </c>
      <c r="E765" s="10">
        <v>1524</v>
      </c>
      <c r="F765" s="11" t="s">
        <v>1185</v>
      </c>
      <c r="G765" s="12" t="s">
        <v>1186</v>
      </c>
      <c r="H765" s="13">
        <v>81354</v>
      </c>
      <c r="I765" s="12">
        <v>0.14299999999999999</v>
      </c>
      <c r="J765" s="12">
        <v>0.17889087656529501</v>
      </c>
      <c r="K765" s="12">
        <v>0.116279069767441</v>
      </c>
      <c r="L765" s="12">
        <v>0</v>
      </c>
      <c r="M765" s="12">
        <v>0.42799999999999999</v>
      </c>
      <c r="N765" s="12">
        <v>-1.9646365422396799E-3</v>
      </c>
      <c r="O765" s="12">
        <v>0.46473029045643099</v>
      </c>
      <c r="P765" s="12">
        <v>0.119685039370078</v>
      </c>
      <c r="Q765" s="12">
        <v>0.18962432915921201</v>
      </c>
      <c r="R765" s="14">
        <v>0.798013245033112</v>
      </c>
      <c r="S765" s="14">
        <v>0.74628450106157096</v>
      </c>
      <c r="T765" s="14">
        <v>0.870488322717622</v>
      </c>
      <c r="U765" s="14">
        <v>0.93312101910828005</v>
      </c>
      <c r="V765" s="14">
        <v>0</v>
      </c>
      <c r="W765" s="14">
        <v>0.78556263269639004</v>
      </c>
      <c r="X765" s="14"/>
      <c r="Y765" s="14">
        <v>0.52760084925689998</v>
      </c>
      <c r="Z765" s="14">
        <v>0.613588110403397</v>
      </c>
      <c r="AA765" s="14">
        <v>0.54140127388534998</v>
      </c>
      <c r="AB765" s="5">
        <v>0</v>
      </c>
      <c r="AC765" s="5">
        <v>2</v>
      </c>
      <c r="AD765" s="5">
        <v>2</v>
      </c>
      <c r="AE765" s="5">
        <v>2</v>
      </c>
      <c r="AF765" s="5">
        <v>0</v>
      </c>
      <c r="AG765" s="5">
        <v>2</v>
      </c>
      <c r="AH765" s="5">
        <v>1</v>
      </c>
      <c r="AI765" s="5">
        <v>1</v>
      </c>
      <c r="AJ765" s="5">
        <v>1</v>
      </c>
      <c r="AK765" s="5">
        <v>1</v>
      </c>
      <c r="AL765" s="5">
        <v>12</v>
      </c>
    </row>
    <row r="766" spans="1:38" x14ac:dyDescent="0.3">
      <c r="A766" s="3">
        <v>1959115</v>
      </c>
      <c r="B766" s="3" t="s">
        <v>2442</v>
      </c>
      <c r="C766" s="3" t="s">
        <v>2443</v>
      </c>
      <c r="D766" s="3" t="s">
        <v>675</v>
      </c>
      <c r="E766" s="10">
        <v>2906</v>
      </c>
      <c r="F766" s="11" t="s">
        <v>614</v>
      </c>
      <c r="G766" s="12" t="s">
        <v>1287</v>
      </c>
      <c r="H766" s="13">
        <v>62143</v>
      </c>
      <c r="I766" s="12">
        <v>0.16300000000000001</v>
      </c>
      <c r="J766" s="12">
        <v>0.112261146496815</v>
      </c>
      <c r="K766" s="12">
        <v>7.0859872611464897E-2</v>
      </c>
      <c r="L766" s="12">
        <v>1.2E-2</v>
      </c>
      <c r="M766" s="12">
        <v>0.41099999999999998</v>
      </c>
      <c r="N766" s="12">
        <v>-3.0687124749833199E-2</v>
      </c>
      <c r="O766" s="12">
        <v>0.45788336933045298</v>
      </c>
      <c r="P766" s="12">
        <v>0.101533966398831</v>
      </c>
      <c r="Q766" s="12">
        <v>0.31289808917197398</v>
      </c>
      <c r="R766" s="14">
        <v>0.39403973509933699</v>
      </c>
      <c r="S766" s="14">
        <v>0.81422505307855597</v>
      </c>
      <c r="T766" s="14">
        <v>0.60297239915074297</v>
      </c>
      <c r="U766" s="14">
        <v>0.80573248407643305</v>
      </c>
      <c r="V766" s="14">
        <v>0.33510638297872303</v>
      </c>
      <c r="W766" s="14">
        <v>0.75053078556263197</v>
      </c>
      <c r="X766" s="14"/>
      <c r="Y766" s="14">
        <v>0.50212314225053001</v>
      </c>
      <c r="Z766" s="14">
        <v>0.53290870488322695</v>
      </c>
      <c r="AA766" s="14">
        <v>0.93842887473460701</v>
      </c>
      <c r="AB766" s="5">
        <v>1</v>
      </c>
      <c r="AC766" s="5">
        <v>2</v>
      </c>
      <c r="AD766" s="5">
        <v>1</v>
      </c>
      <c r="AE766" s="5">
        <v>2</v>
      </c>
      <c r="AF766" s="5">
        <v>1</v>
      </c>
      <c r="AG766" s="5">
        <v>2</v>
      </c>
      <c r="AH766" s="5">
        <v>1</v>
      </c>
      <c r="AI766" s="5">
        <v>1</v>
      </c>
      <c r="AJ766" s="5">
        <v>1</v>
      </c>
      <c r="AK766" s="5">
        <v>2</v>
      </c>
      <c r="AL766" s="5">
        <v>14</v>
      </c>
    </row>
    <row r="767" spans="1:38" x14ac:dyDescent="0.3">
      <c r="A767" s="3">
        <v>1973785</v>
      </c>
      <c r="B767" s="3" t="s">
        <v>2746</v>
      </c>
      <c r="C767" s="3" t="s">
        <v>2747</v>
      </c>
      <c r="D767" s="3" t="s">
        <v>827</v>
      </c>
      <c r="E767" s="10">
        <v>184</v>
      </c>
      <c r="F767" s="11" t="s">
        <v>614</v>
      </c>
      <c r="G767" s="12" t="s">
        <v>1287</v>
      </c>
      <c r="H767" s="13">
        <v>56250</v>
      </c>
      <c r="I767" s="12">
        <v>0.158</v>
      </c>
      <c r="J767" s="12">
        <v>1.4084507042253501E-2</v>
      </c>
      <c r="K767" s="12">
        <v>0</v>
      </c>
      <c r="L767" s="12">
        <v>0</v>
      </c>
      <c r="M767" s="12">
        <v>0.496</v>
      </c>
      <c r="N767" s="12">
        <v>5.7471264367816001E-2</v>
      </c>
      <c r="O767" s="12">
        <v>0.64423076923076905</v>
      </c>
      <c r="P767" s="12">
        <v>0.12345679012345601</v>
      </c>
      <c r="Q767" s="12">
        <v>0.183098591549295</v>
      </c>
      <c r="R767" s="14">
        <v>0.239514348785871</v>
      </c>
      <c r="S767" s="14">
        <v>0.80360934182590205</v>
      </c>
      <c r="T767" s="14">
        <v>8.0679405520169806E-2</v>
      </c>
      <c r="U767" s="14">
        <v>0</v>
      </c>
      <c r="V767" s="14">
        <v>0</v>
      </c>
      <c r="W767" s="14">
        <v>0.91082802547770703</v>
      </c>
      <c r="X767" s="14"/>
      <c r="Y767" s="14">
        <v>0.94161358811040297</v>
      </c>
      <c r="Z767" s="14">
        <v>0.62632696390658105</v>
      </c>
      <c r="AA767" s="14">
        <v>0.50849256900212303</v>
      </c>
      <c r="AB767" s="5">
        <v>2</v>
      </c>
      <c r="AC767" s="5">
        <v>2</v>
      </c>
      <c r="AD767" s="5">
        <v>0</v>
      </c>
      <c r="AE767" s="5">
        <v>0</v>
      </c>
      <c r="AF767" s="5">
        <v>0</v>
      </c>
      <c r="AG767" s="5">
        <v>2</v>
      </c>
      <c r="AH767" s="5">
        <v>0</v>
      </c>
      <c r="AI767" s="5">
        <v>2</v>
      </c>
      <c r="AJ767" s="5">
        <v>1</v>
      </c>
      <c r="AK767" s="5">
        <v>1</v>
      </c>
      <c r="AL767" s="5">
        <v>10</v>
      </c>
    </row>
    <row r="768" spans="1:38" x14ac:dyDescent="0.3">
      <c r="A768" s="3">
        <v>1910450</v>
      </c>
      <c r="B768" s="3" t="s">
        <v>1370</v>
      </c>
      <c r="C768" s="3" t="s">
        <v>1371</v>
      </c>
      <c r="D768" s="3" t="s">
        <v>163</v>
      </c>
      <c r="E768" s="10">
        <v>224</v>
      </c>
      <c r="F768" s="11" t="s">
        <v>1272</v>
      </c>
      <c r="G768" s="12" t="s">
        <v>1273</v>
      </c>
      <c r="H768" s="13">
        <v>40000</v>
      </c>
      <c r="I768" s="12">
        <v>8.1000000000000003E-2</v>
      </c>
      <c r="J768" s="12">
        <v>6.7567567567567502E-2</v>
      </c>
      <c r="K768" s="12">
        <v>6.08108108108108E-2</v>
      </c>
      <c r="L768" s="12">
        <v>4.8000000000000001E-2</v>
      </c>
      <c r="M768" s="12">
        <v>0.41199999999999998</v>
      </c>
      <c r="N768" s="12">
        <v>9.0090090090090003E-3</v>
      </c>
      <c r="O768" s="12">
        <v>0.629955947136563</v>
      </c>
      <c r="P768" s="12">
        <v>0.14792899408283999</v>
      </c>
      <c r="Q768" s="12">
        <v>0.12837837837837801</v>
      </c>
      <c r="R768" s="14">
        <v>2.53863134657836E-2</v>
      </c>
      <c r="S768" s="14">
        <v>0.41401273885350298</v>
      </c>
      <c r="T768" s="14">
        <v>0.353503184713375</v>
      </c>
      <c r="U768" s="14">
        <v>0.74416135881103995</v>
      </c>
      <c r="V768" s="14">
        <v>0.76489361702127601</v>
      </c>
      <c r="W768" s="14">
        <v>0.75265392781316298</v>
      </c>
      <c r="X768" s="14"/>
      <c r="Y768" s="14">
        <v>0.91932059447982994</v>
      </c>
      <c r="Z768" s="14">
        <v>0.72080679405520098</v>
      </c>
      <c r="AA768" s="14">
        <v>0.232484076433121</v>
      </c>
      <c r="AB768" s="5">
        <v>2</v>
      </c>
      <c r="AC768" s="5">
        <v>1</v>
      </c>
      <c r="AD768" s="5">
        <v>1</v>
      </c>
      <c r="AE768" s="5">
        <v>2</v>
      </c>
      <c r="AF768" s="5">
        <v>2</v>
      </c>
      <c r="AG768" s="5">
        <v>2</v>
      </c>
      <c r="AH768" s="5">
        <v>0</v>
      </c>
      <c r="AI768" s="5">
        <v>2</v>
      </c>
      <c r="AJ768" s="5">
        <v>2</v>
      </c>
      <c r="AK768" s="5">
        <v>0</v>
      </c>
      <c r="AL768" s="5">
        <v>14</v>
      </c>
    </row>
    <row r="769" spans="1:38" x14ac:dyDescent="0.3">
      <c r="A769" s="3">
        <v>1952500</v>
      </c>
      <c r="B769" s="3" t="s">
        <v>2298</v>
      </c>
      <c r="C769" s="3" t="s">
        <v>2299</v>
      </c>
      <c r="D769" s="3" t="s">
        <v>604</v>
      </c>
      <c r="E769" s="10">
        <v>380</v>
      </c>
      <c r="F769" s="11" t="s">
        <v>1272</v>
      </c>
      <c r="G769" s="12" t="s">
        <v>1273</v>
      </c>
      <c r="H769" s="13">
        <v>51500</v>
      </c>
      <c r="I769" s="12">
        <v>0.217</v>
      </c>
      <c r="J769" s="12">
        <v>0.13953488372093001</v>
      </c>
      <c r="K769" s="12">
        <v>2.9069767441860399E-2</v>
      </c>
      <c r="L769" s="12">
        <v>0</v>
      </c>
      <c r="M769" s="12">
        <v>0.36499999999999999</v>
      </c>
      <c r="N769" s="12">
        <v>-0.14221218961625201</v>
      </c>
      <c r="O769" s="12">
        <v>0.63188405797101399</v>
      </c>
      <c r="P769" s="12">
        <v>0.14646464646464599</v>
      </c>
      <c r="Q769" s="12">
        <v>0.16860465116279</v>
      </c>
      <c r="R769" s="14">
        <v>0.146799116997792</v>
      </c>
      <c r="S769" s="14">
        <v>0.90339702760084895</v>
      </c>
      <c r="T769" s="14">
        <v>0.74203821656050895</v>
      </c>
      <c r="U769" s="14">
        <v>0.39171974522292902</v>
      </c>
      <c r="V769" s="14">
        <v>0</v>
      </c>
      <c r="W769" s="14">
        <v>0.56263269639065805</v>
      </c>
      <c r="X769" s="14"/>
      <c r="Y769" s="14">
        <v>0.92250530785562601</v>
      </c>
      <c r="Z769" s="14">
        <v>0.71656050955413997</v>
      </c>
      <c r="AA769" s="14">
        <v>0.434182590233545</v>
      </c>
      <c r="AB769" s="5">
        <v>2</v>
      </c>
      <c r="AC769" s="5">
        <v>2</v>
      </c>
      <c r="AD769" s="5">
        <v>2</v>
      </c>
      <c r="AE769" s="5">
        <v>1</v>
      </c>
      <c r="AF769" s="5">
        <v>0</v>
      </c>
      <c r="AG769" s="5">
        <v>1</v>
      </c>
      <c r="AH769" s="5">
        <v>2</v>
      </c>
      <c r="AI769" s="5">
        <v>2</v>
      </c>
      <c r="AJ769" s="5">
        <v>2</v>
      </c>
      <c r="AK769" s="5">
        <v>1</v>
      </c>
      <c r="AL769" s="5">
        <v>15</v>
      </c>
    </row>
    <row r="770" spans="1:38" x14ac:dyDescent="0.3">
      <c r="A770" s="3">
        <v>1905680</v>
      </c>
      <c r="B770" s="3" t="s">
        <v>1246</v>
      </c>
      <c r="C770" s="3" t="s">
        <v>1247</v>
      </c>
      <c r="D770" s="3" t="s">
        <v>114</v>
      </c>
      <c r="E770" s="10">
        <v>2463</v>
      </c>
      <c r="F770" s="11" t="s">
        <v>1248</v>
      </c>
      <c r="G770" s="12" t="s">
        <v>1249</v>
      </c>
      <c r="H770" s="13">
        <v>56528</v>
      </c>
      <c r="I770" s="12">
        <v>0.19800000000000001</v>
      </c>
      <c r="J770" s="12">
        <v>0.17313150425733201</v>
      </c>
      <c r="K770" s="12">
        <v>4.4465468306527901E-2</v>
      </c>
      <c r="L770" s="12">
        <v>4.0999999999999898E-2</v>
      </c>
      <c r="M770" s="12">
        <v>0.54299999999999904</v>
      </c>
      <c r="N770" s="12">
        <v>3.6616161616161602E-2</v>
      </c>
      <c r="O770" s="12">
        <v>0.37521613832853001</v>
      </c>
      <c r="P770" s="12">
        <v>9.27038626609442E-2</v>
      </c>
      <c r="Q770" s="12">
        <v>0.13718070009460701</v>
      </c>
      <c r="R770" s="14">
        <v>0.25055187637969001</v>
      </c>
      <c r="S770" s="14">
        <v>0.88110403397027603</v>
      </c>
      <c r="T770" s="14">
        <v>0.85031847133757898</v>
      </c>
      <c r="U770" s="14">
        <v>0.59129511677282298</v>
      </c>
      <c r="V770" s="14">
        <v>0.71276595744680804</v>
      </c>
      <c r="W770" s="14">
        <v>0.94585987261146498</v>
      </c>
      <c r="X770" s="14"/>
      <c r="Y770" s="14">
        <v>0.243099787685774</v>
      </c>
      <c r="Z770" s="14">
        <v>0.47983014861995699</v>
      </c>
      <c r="AA770" s="14">
        <v>0.26645435244161297</v>
      </c>
      <c r="AB770" s="5">
        <v>2</v>
      </c>
      <c r="AC770" s="5">
        <v>2</v>
      </c>
      <c r="AD770" s="5">
        <v>2</v>
      </c>
      <c r="AE770" s="5">
        <v>1</v>
      </c>
      <c r="AF770" s="5">
        <v>2</v>
      </c>
      <c r="AG770" s="5">
        <v>2</v>
      </c>
      <c r="AH770" s="5">
        <v>0</v>
      </c>
      <c r="AI770" s="5">
        <v>0</v>
      </c>
      <c r="AJ770" s="5">
        <v>1</v>
      </c>
      <c r="AK770" s="5">
        <v>0</v>
      </c>
      <c r="AL770" s="5">
        <v>12</v>
      </c>
    </row>
    <row r="771" spans="1:38" x14ac:dyDescent="0.3">
      <c r="A771" s="3">
        <v>1931530</v>
      </c>
      <c r="B771" s="3" t="s">
        <v>1824</v>
      </c>
      <c r="C771" s="3" t="s">
        <v>1825</v>
      </c>
      <c r="D771" s="3" t="s">
        <v>368</v>
      </c>
      <c r="E771" s="10">
        <v>634</v>
      </c>
      <c r="F771" s="11" t="s">
        <v>1248</v>
      </c>
      <c r="G771" s="12" t="s">
        <v>1249</v>
      </c>
      <c r="H771" s="13">
        <v>53092</v>
      </c>
      <c r="I771" s="12">
        <v>0.13699999999999901</v>
      </c>
      <c r="J771" s="12">
        <v>9.6525096525096499E-2</v>
      </c>
      <c r="K771" s="12">
        <v>5.7915057915057903E-2</v>
      </c>
      <c r="L771" s="12">
        <v>0</v>
      </c>
      <c r="M771" s="12">
        <v>0.51300000000000001</v>
      </c>
      <c r="N771" s="12">
        <v>-1.5748031496062901E-3</v>
      </c>
      <c r="O771" s="12">
        <v>0.4</v>
      </c>
      <c r="P771" s="12">
        <v>0.190163934426229</v>
      </c>
      <c r="Q771" s="12">
        <v>0.111969111969111</v>
      </c>
      <c r="R771" s="14">
        <v>0.17660044150110299</v>
      </c>
      <c r="S771" s="14">
        <v>0.725053078556263</v>
      </c>
      <c r="T771" s="14">
        <v>0.52547770700636898</v>
      </c>
      <c r="U771" s="14">
        <v>0.71443736730360896</v>
      </c>
      <c r="V771" s="14">
        <v>0</v>
      </c>
      <c r="W771" s="14">
        <v>0.92569002123142197</v>
      </c>
      <c r="X771" s="14"/>
      <c r="Y771" s="14">
        <v>0.30148619957537098</v>
      </c>
      <c r="Z771" s="14">
        <v>0.83227176220806798</v>
      </c>
      <c r="AA771" s="14">
        <v>0.16560509554140099</v>
      </c>
      <c r="AB771" s="5">
        <v>2</v>
      </c>
      <c r="AC771" s="5">
        <v>2</v>
      </c>
      <c r="AD771" s="5">
        <v>1</v>
      </c>
      <c r="AE771" s="5">
        <v>2</v>
      </c>
      <c r="AF771" s="5">
        <v>0</v>
      </c>
      <c r="AG771" s="5">
        <v>2</v>
      </c>
      <c r="AH771" s="5">
        <v>1</v>
      </c>
      <c r="AI771" s="5">
        <v>0</v>
      </c>
      <c r="AJ771" s="5">
        <v>2</v>
      </c>
      <c r="AK771" s="5">
        <v>0</v>
      </c>
      <c r="AL771" s="5">
        <v>12</v>
      </c>
    </row>
    <row r="772" spans="1:38" x14ac:dyDescent="0.3">
      <c r="A772" s="3">
        <v>1945255</v>
      </c>
      <c r="B772" s="3" t="s">
        <v>2128</v>
      </c>
      <c r="C772" s="3" t="s">
        <v>2129</v>
      </c>
      <c r="D772" s="3" t="s">
        <v>519</v>
      </c>
      <c r="E772" s="10">
        <v>121</v>
      </c>
      <c r="F772" s="11" t="s">
        <v>871</v>
      </c>
      <c r="G772" s="12" t="s">
        <v>1425</v>
      </c>
      <c r="H772" s="13">
        <v>65000</v>
      </c>
      <c r="I772" s="12">
        <v>8.7999999999999995E-2</v>
      </c>
      <c r="J772" s="12">
        <v>0.12068965517241299</v>
      </c>
      <c r="K772" s="12">
        <v>3.4482758620689599E-2</v>
      </c>
      <c r="L772" s="12">
        <v>0</v>
      </c>
      <c r="M772" s="12">
        <v>0.313</v>
      </c>
      <c r="N772" s="12">
        <v>-0.25308641975308599</v>
      </c>
      <c r="O772" s="12">
        <v>0.35789473684210499</v>
      </c>
      <c r="P772" s="12">
        <v>0.292682926829268</v>
      </c>
      <c r="Q772" s="12">
        <v>0.18965517241379301</v>
      </c>
      <c r="R772" s="14">
        <v>0.45916114790286899</v>
      </c>
      <c r="S772" s="14">
        <v>0.452229299363057</v>
      </c>
      <c r="T772" s="14">
        <v>0.64861995753715496</v>
      </c>
      <c r="U772" s="14">
        <v>0.467091295116772</v>
      </c>
      <c r="V772" s="14">
        <v>0</v>
      </c>
      <c r="W772" s="14">
        <v>0.322717622080679</v>
      </c>
      <c r="X772" s="14"/>
      <c r="Y772" s="14">
        <v>0.19639065817409701</v>
      </c>
      <c r="Z772" s="14">
        <v>0.94161358811040297</v>
      </c>
      <c r="AA772" s="14">
        <v>0.54246284501061504</v>
      </c>
      <c r="AB772" s="5">
        <v>1</v>
      </c>
      <c r="AC772" s="5">
        <v>1</v>
      </c>
      <c r="AD772" s="5">
        <v>1</v>
      </c>
      <c r="AE772" s="5">
        <v>1</v>
      </c>
      <c r="AF772" s="5">
        <v>0</v>
      </c>
      <c r="AG772" s="5">
        <v>0</v>
      </c>
      <c r="AH772" s="5">
        <v>2</v>
      </c>
      <c r="AI772" s="5">
        <v>0</v>
      </c>
      <c r="AJ772" s="5">
        <v>2</v>
      </c>
      <c r="AK772" s="5">
        <v>1</v>
      </c>
      <c r="AL772" s="5">
        <v>9</v>
      </c>
    </row>
    <row r="773" spans="1:38" x14ac:dyDescent="0.3">
      <c r="A773" s="3">
        <v>1910765</v>
      </c>
      <c r="B773" s="3" t="s">
        <v>1376</v>
      </c>
      <c r="C773" s="3" t="s">
        <v>1377</v>
      </c>
      <c r="D773" s="3" t="s">
        <v>165</v>
      </c>
      <c r="E773" s="10">
        <v>4160</v>
      </c>
      <c r="F773" s="11" t="s">
        <v>1023</v>
      </c>
      <c r="G773" s="12" t="s">
        <v>1024</v>
      </c>
      <c r="H773" s="13">
        <v>109191</v>
      </c>
      <c r="I773" s="12">
        <v>3.1E-2</v>
      </c>
      <c r="J773" s="12">
        <v>8.6928525434642606E-2</v>
      </c>
      <c r="K773" s="12">
        <v>2.31809401159047E-2</v>
      </c>
      <c r="L773" s="12">
        <v>6.0999999999999999E-2</v>
      </c>
      <c r="M773" s="12">
        <v>0.24399999999999999</v>
      </c>
      <c r="N773" s="12">
        <v>7.3271413828689305E-2</v>
      </c>
      <c r="O773" s="12">
        <v>0.35963923337091303</v>
      </c>
      <c r="P773" s="12">
        <v>5.9357964869775799E-2</v>
      </c>
      <c r="Q773" s="12">
        <v>0.17772054088860201</v>
      </c>
      <c r="R773" s="14">
        <v>0.96357615894039705</v>
      </c>
      <c r="S773" s="14">
        <v>0.10721868365180399</v>
      </c>
      <c r="T773" s="14">
        <v>0.47664543524416098</v>
      </c>
      <c r="U773" s="14">
        <v>0.32696390658174002</v>
      </c>
      <c r="V773" s="14">
        <v>0.85425531914893604</v>
      </c>
      <c r="W773" s="14">
        <v>9.76645435244161E-2</v>
      </c>
      <c r="X773" s="14"/>
      <c r="Y773" s="14">
        <v>0.200636942675159</v>
      </c>
      <c r="Z773" s="14">
        <v>0.306794055201698</v>
      </c>
      <c r="AA773" s="14">
        <v>0.48619957537154901</v>
      </c>
      <c r="AB773" s="5">
        <v>0</v>
      </c>
      <c r="AC773" s="5">
        <v>0</v>
      </c>
      <c r="AD773" s="5">
        <v>1</v>
      </c>
      <c r="AE773" s="5">
        <v>0</v>
      </c>
      <c r="AF773" s="5">
        <v>2</v>
      </c>
      <c r="AG773" s="5">
        <v>0</v>
      </c>
      <c r="AH773" s="5">
        <v>0</v>
      </c>
      <c r="AI773" s="5">
        <v>0</v>
      </c>
      <c r="AJ773" s="5">
        <v>0</v>
      </c>
      <c r="AK773" s="5">
        <v>1</v>
      </c>
      <c r="AL773" s="5">
        <v>4</v>
      </c>
    </row>
    <row r="774" spans="1:38" x14ac:dyDescent="0.3">
      <c r="A774" s="3">
        <v>1974280</v>
      </c>
      <c r="B774" s="3" t="s">
        <v>2754</v>
      </c>
      <c r="C774" s="3" t="s">
        <v>2755</v>
      </c>
      <c r="D774" s="3" t="s">
        <v>831</v>
      </c>
      <c r="E774" s="10">
        <v>11325</v>
      </c>
      <c r="F774" s="11" t="s">
        <v>1612</v>
      </c>
      <c r="G774" s="12" t="s">
        <v>1613</v>
      </c>
      <c r="H774" s="13">
        <v>59667</v>
      </c>
      <c r="I774" s="12">
        <v>0.14000000000000001</v>
      </c>
      <c r="J774" s="12">
        <v>0.11709286675639299</v>
      </c>
      <c r="K774" s="12">
        <v>5.4028071524706699E-2</v>
      </c>
      <c r="L774" s="12">
        <v>4.4999999999999998E-2</v>
      </c>
      <c r="M774" s="12">
        <v>0.34899999999999998</v>
      </c>
      <c r="N774" s="12">
        <v>8.1901540105047601E-3</v>
      </c>
      <c r="O774" s="12">
        <v>0.35399899396378198</v>
      </c>
      <c r="P774" s="12">
        <v>9.7663797646232203E-2</v>
      </c>
      <c r="Q774" s="12">
        <v>0.25360507594693299</v>
      </c>
      <c r="R774" s="14">
        <v>0.32781456953642302</v>
      </c>
      <c r="S774" s="14">
        <v>0.73354564755838603</v>
      </c>
      <c r="T774" s="14">
        <v>0.62420382165605004</v>
      </c>
      <c r="U774" s="14">
        <v>0.68577494692144303</v>
      </c>
      <c r="V774" s="14">
        <v>0.74255319148936105</v>
      </c>
      <c r="W774" s="14">
        <v>0.48832271762208002</v>
      </c>
      <c r="X774" s="14"/>
      <c r="Y774" s="14">
        <v>0.185774946921443</v>
      </c>
      <c r="Z774" s="14">
        <v>0.51486199575371505</v>
      </c>
      <c r="AA774" s="14">
        <v>0.81422505307855597</v>
      </c>
      <c r="AB774" s="5">
        <v>2</v>
      </c>
      <c r="AC774" s="5">
        <v>2</v>
      </c>
      <c r="AD774" s="5">
        <v>1</v>
      </c>
      <c r="AE774" s="5">
        <v>2</v>
      </c>
      <c r="AF774" s="5">
        <v>2</v>
      </c>
      <c r="AG774" s="5">
        <v>1</v>
      </c>
      <c r="AH774" s="5">
        <v>0</v>
      </c>
      <c r="AI774" s="5">
        <v>0</v>
      </c>
      <c r="AJ774" s="5">
        <v>1</v>
      </c>
      <c r="AK774" s="5">
        <v>2</v>
      </c>
      <c r="AL774" s="5">
        <v>13</v>
      </c>
    </row>
    <row r="775" spans="1:38" x14ac:dyDescent="0.3">
      <c r="A775" s="3">
        <v>1986520</v>
      </c>
      <c r="B775" s="3" t="s">
        <v>3026</v>
      </c>
      <c r="C775" s="3" t="s">
        <v>3027</v>
      </c>
      <c r="D775" s="3" t="s">
        <v>966</v>
      </c>
      <c r="E775" s="10">
        <v>5353</v>
      </c>
      <c r="F775" s="11" t="s">
        <v>1268</v>
      </c>
      <c r="G775" s="12" t="s">
        <v>1269</v>
      </c>
      <c r="H775" s="13">
        <v>67708</v>
      </c>
      <c r="I775" s="12">
        <v>0.10299999999999999</v>
      </c>
      <c r="J775" s="12">
        <v>9.5018836333193801E-2</v>
      </c>
      <c r="K775" s="12">
        <v>1.8836333193804899E-2</v>
      </c>
      <c r="L775" s="12">
        <v>0.03</v>
      </c>
      <c r="M775" s="12">
        <v>0.33500000000000002</v>
      </c>
      <c r="N775" s="12">
        <v>3.1406551059730198E-2</v>
      </c>
      <c r="O775" s="12">
        <v>0.370704225352112</v>
      </c>
      <c r="P775" s="12">
        <v>3.20097244732577E-2</v>
      </c>
      <c r="Q775" s="12">
        <v>0.28631226454583503</v>
      </c>
      <c r="R775" s="14">
        <v>0.53311258278145601</v>
      </c>
      <c r="S775" s="14">
        <v>0.547770700636942</v>
      </c>
      <c r="T775" s="14">
        <v>0.51592356687898</v>
      </c>
      <c r="U775" s="14">
        <v>0.26857749469214398</v>
      </c>
      <c r="V775" s="14">
        <v>0.59574468085106302</v>
      </c>
      <c r="W775" s="14">
        <v>0.42144373673036001</v>
      </c>
      <c r="X775" s="14"/>
      <c r="Y775" s="14">
        <v>0.23142250530785499</v>
      </c>
      <c r="Z775" s="14">
        <v>0.17197452229299301</v>
      </c>
      <c r="AA775" s="14">
        <v>0.89596602972399098</v>
      </c>
      <c r="AB775" s="5">
        <v>1</v>
      </c>
      <c r="AC775" s="5">
        <v>1</v>
      </c>
      <c r="AD775" s="5">
        <v>1</v>
      </c>
      <c r="AE775" s="5">
        <v>0</v>
      </c>
      <c r="AF775" s="5">
        <v>1</v>
      </c>
      <c r="AG775" s="5">
        <v>1</v>
      </c>
      <c r="AH775" s="5">
        <v>0</v>
      </c>
      <c r="AI775" s="5">
        <v>0</v>
      </c>
      <c r="AJ775" s="5">
        <v>0</v>
      </c>
      <c r="AK775" s="5">
        <v>2</v>
      </c>
      <c r="AL775" s="5">
        <v>7</v>
      </c>
    </row>
    <row r="776" spans="1:38" x14ac:dyDescent="0.3">
      <c r="A776" s="3">
        <v>1942690</v>
      </c>
      <c r="B776" s="3" t="s">
        <v>2066</v>
      </c>
      <c r="C776" s="3" t="s">
        <v>2067</v>
      </c>
      <c r="D776" s="3" t="s">
        <v>488</v>
      </c>
      <c r="E776" s="10">
        <v>1113</v>
      </c>
      <c r="F776" s="11" t="s">
        <v>1171</v>
      </c>
      <c r="G776" s="12" t="s">
        <v>1172</v>
      </c>
      <c r="H776" s="13">
        <v>68618</v>
      </c>
      <c r="I776" s="12">
        <v>8.7999999999999995E-2</v>
      </c>
      <c r="J776" s="12">
        <v>9.2843326885879998E-2</v>
      </c>
      <c r="K776" s="12">
        <v>4.0618955512572497E-2</v>
      </c>
      <c r="L776" s="12">
        <v>6.0000000000000001E-3</v>
      </c>
      <c r="M776" s="12">
        <v>0.433</v>
      </c>
      <c r="N776" s="12">
        <v>-2.5394045534150599E-2</v>
      </c>
      <c r="O776" s="12">
        <v>0.44910179640718501</v>
      </c>
      <c r="P776" s="12">
        <v>0.62784810126582202</v>
      </c>
      <c r="Q776" s="12">
        <v>0.20696324951644099</v>
      </c>
      <c r="R776" s="14">
        <v>0.54966887417218502</v>
      </c>
      <c r="S776" s="14">
        <v>0.452229299363057</v>
      </c>
      <c r="T776" s="14">
        <v>0.50106157112526495</v>
      </c>
      <c r="U776" s="14">
        <v>0.54883227176220795</v>
      </c>
      <c r="V776" s="14">
        <v>0.244680851063829</v>
      </c>
      <c r="W776" s="14">
        <v>0.806794055201698</v>
      </c>
      <c r="X776" s="14"/>
      <c r="Y776" s="14">
        <v>0.47876857749469198</v>
      </c>
      <c r="Z776" s="14">
        <v>0.98938428874734596</v>
      </c>
      <c r="AA776" s="14">
        <v>0.63057324840764295</v>
      </c>
      <c r="AB776" s="5">
        <v>1</v>
      </c>
      <c r="AC776" s="5">
        <v>1</v>
      </c>
      <c r="AD776" s="5">
        <v>1</v>
      </c>
      <c r="AE776" s="5">
        <v>1</v>
      </c>
      <c r="AF776" s="5">
        <v>0</v>
      </c>
      <c r="AG776" s="5">
        <v>2</v>
      </c>
      <c r="AH776" s="5">
        <v>1</v>
      </c>
      <c r="AI776" s="5">
        <v>1</v>
      </c>
      <c r="AJ776" s="5">
        <v>2</v>
      </c>
      <c r="AK776" s="5">
        <v>1</v>
      </c>
      <c r="AL776" s="5">
        <v>11</v>
      </c>
    </row>
    <row r="777" spans="1:38" x14ac:dyDescent="0.3">
      <c r="A777" s="3">
        <v>1938010</v>
      </c>
      <c r="B777" s="3" t="s">
        <v>1968</v>
      </c>
      <c r="C777" s="3" t="s">
        <v>1969</v>
      </c>
      <c r="D777" s="3" t="s">
        <v>440</v>
      </c>
      <c r="E777" s="10">
        <v>2051</v>
      </c>
      <c r="F777" s="11" t="s">
        <v>1151</v>
      </c>
      <c r="G777" s="12" t="s">
        <v>1152</v>
      </c>
      <c r="H777" s="13">
        <v>61250</v>
      </c>
      <c r="I777" s="12">
        <v>8.3000000000000004E-2</v>
      </c>
      <c r="J777" s="12">
        <v>8.9414182939362694E-2</v>
      </c>
      <c r="K777" s="12">
        <v>3.5971223021582698E-2</v>
      </c>
      <c r="L777" s="12">
        <v>4.0999999999999898E-2</v>
      </c>
      <c r="M777" s="12">
        <v>0.35699999999999998</v>
      </c>
      <c r="N777" s="12">
        <v>-4.24836601307189E-2</v>
      </c>
      <c r="O777" s="12">
        <v>0.43271954674220903</v>
      </c>
      <c r="P777" s="12">
        <v>0.148731408573928</v>
      </c>
      <c r="Q777" s="12">
        <v>0.123329907502569</v>
      </c>
      <c r="R777" s="14">
        <v>0.36865342163355402</v>
      </c>
      <c r="S777" s="14">
        <v>0.42781316348195297</v>
      </c>
      <c r="T777" s="14">
        <v>0.48619957537154901</v>
      </c>
      <c r="U777" s="14">
        <v>0.484076433121019</v>
      </c>
      <c r="V777" s="14">
        <v>0.71276595744680804</v>
      </c>
      <c r="W777" s="14">
        <v>0.53078556263269605</v>
      </c>
      <c r="X777" s="14"/>
      <c r="Y777" s="14">
        <v>0.420382165605095</v>
      </c>
      <c r="Z777" s="14">
        <v>0.725053078556263</v>
      </c>
      <c r="AA777" s="14">
        <v>0.20488322717622001</v>
      </c>
      <c r="AB777" s="5">
        <v>1</v>
      </c>
      <c r="AC777" s="5">
        <v>1</v>
      </c>
      <c r="AD777" s="5">
        <v>1</v>
      </c>
      <c r="AE777" s="5">
        <v>1</v>
      </c>
      <c r="AF777" s="5">
        <v>2</v>
      </c>
      <c r="AG777" s="5">
        <v>1</v>
      </c>
      <c r="AH777" s="5">
        <v>1</v>
      </c>
      <c r="AI777" s="5">
        <v>1</v>
      </c>
      <c r="AJ777" s="5">
        <v>2</v>
      </c>
      <c r="AK777" s="5">
        <v>0</v>
      </c>
      <c r="AL777" s="5">
        <v>11</v>
      </c>
    </row>
    <row r="778" spans="1:38" x14ac:dyDescent="0.3">
      <c r="A778" s="3">
        <v>1975990</v>
      </c>
      <c r="B778" s="3" t="s">
        <v>2814</v>
      </c>
      <c r="C778" s="3" t="s">
        <v>2815</v>
      </c>
      <c r="D778" s="3" t="s">
        <v>861</v>
      </c>
      <c r="E778" s="10">
        <v>1782</v>
      </c>
      <c r="F778" s="11" t="s">
        <v>1196</v>
      </c>
      <c r="G778" s="12" t="s">
        <v>1197</v>
      </c>
      <c r="H778" s="13">
        <v>65000</v>
      </c>
      <c r="I778" s="12">
        <v>0.14000000000000001</v>
      </c>
      <c r="J778" s="12">
        <v>0.13360881542699701</v>
      </c>
      <c r="K778" s="12">
        <v>5.3719008264462798E-2</v>
      </c>
      <c r="L778" s="12">
        <v>4.7E-2</v>
      </c>
      <c r="M778" s="12">
        <v>0.374</v>
      </c>
      <c r="N778" s="12">
        <v>8.1310679611650394E-2</v>
      </c>
      <c r="O778" s="12">
        <v>0.49779735682819298</v>
      </c>
      <c r="P778" s="12">
        <v>6.8035943517329903E-2</v>
      </c>
      <c r="Q778" s="12">
        <v>0.20936639118457301</v>
      </c>
      <c r="R778" s="14">
        <v>0.45916114790286899</v>
      </c>
      <c r="S778" s="14">
        <v>0.73354564755838603</v>
      </c>
      <c r="T778" s="14">
        <v>0.71868365180466998</v>
      </c>
      <c r="U778" s="14">
        <v>0.68046709129511596</v>
      </c>
      <c r="V778" s="14">
        <v>0.76063829787234005</v>
      </c>
      <c r="W778" s="14">
        <v>0.611464968152866</v>
      </c>
      <c r="X778" s="14"/>
      <c r="Y778" s="14">
        <v>0.64118895966029699</v>
      </c>
      <c r="Z778" s="14">
        <v>0.36093418259023302</v>
      </c>
      <c r="AA778" s="14">
        <v>0.64437367303609305</v>
      </c>
      <c r="AB778" s="5">
        <v>1</v>
      </c>
      <c r="AC778" s="5">
        <v>2</v>
      </c>
      <c r="AD778" s="5">
        <v>2</v>
      </c>
      <c r="AE778" s="5">
        <v>2</v>
      </c>
      <c r="AF778" s="5">
        <v>2</v>
      </c>
      <c r="AG778" s="5">
        <v>1</v>
      </c>
      <c r="AH778" s="5">
        <v>0</v>
      </c>
      <c r="AI778" s="5">
        <v>1</v>
      </c>
      <c r="AJ778" s="5">
        <v>1</v>
      </c>
      <c r="AK778" s="5">
        <v>1</v>
      </c>
      <c r="AL778" s="5">
        <v>13</v>
      </c>
    </row>
    <row r="779" spans="1:38" x14ac:dyDescent="0.3">
      <c r="A779" s="3">
        <v>1936885</v>
      </c>
      <c r="B779" s="3" t="s">
        <v>1946</v>
      </c>
      <c r="C779" s="3" t="s">
        <v>1947</v>
      </c>
      <c r="D779" s="3" t="s">
        <v>429</v>
      </c>
      <c r="E779" s="10">
        <v>356</v>
      </c>
      <c r="F779" s="11" t="s">
        <v>279</v>
      </c>
      <c r="G779" s="12" t="s">
        <v>1155</v>
      </c>
      <c r="H779" s="13">
        <v>64375</v>
      </c>
      <c r="I779" s="12">
        <v>3.5999999999999997E-2</v>
      </c>
      <c r="J779" s="12">
        <v>1.3986013986013899E-2</v>
      </c>
      <c r="K779" s="12">
        <v>2.7972027972027899E-2</v>
      </c>
      <c r="L779" s="12">
        <v>1.9E-2</v>
      </c>
      <c r="M779" s="12">
        <v>0.34899999999999998</v>
      </c>
      <c r="N779" s="12">
        <v>-4.8128342245989303E-2</v>
      </c>
      <c r="O779" s="12">
        <v>0.45495495495495403</v>
      </c>
      <c r="P779" s="12">
        <v>0</v>
      </c>
      <c r="Q779" s="12">
        <v>0.11888111888111801</v>
      </c>
      <c r="R779" s="14">
        <v>0.44922737306843202</v>
      </c>
      <c r="S779" s="14">
        <v>0.13057324840764301</v>
      </c>
      <c r="T779" s="14">
        <v>7.9617834394904399E-2</v>
      </c>
      <c r="U779" s="14">
        <v>0.38004246284500998</v>
      </c>
      <c r="V779" s="14">
        <v>0.43723404255319098</v>
      </c>
      <c r="W779" s="14">
        <v>0.48832271762208002</v>
      </c>
      <c r="X779" s="14"/>
      <c r="Y779" s="14">
        <v>0.48938428874734602</v>
      </c>
      <c r="Z779" s="14">
        <v>0</v>
      </c>
      <c r="AA779" s="14">
        <v>0.19002123142250499</v>
      </c>
      <c r="AB779" s="5">
        <v>1</v>
      </c>
      <c r="AC779" s="5">
        <v>0</v>
      </c>
      <c r="AD779" s="5">
        <v>0</v>
      </c>
      <c r="AE779" s="5">
        <v>1</v>
      </c>
      <c r="AF779" s="5">
        <v>1</v>
      </c>
      <c r="AG779" s="5">
        <v>1</v>
      </c>
      <c r="AH779" s="5">
        <v>1</v>
      </c>
      <c r="AI779" s="5">
        <v>1</v>
      </c>
      <c r="AJ779" s="5">
        <v>0</v>
      </c>
      <c r="AK779" s="5">
        <v>0</v>
      </c>
      <c r="AL779" s="5">
        <v>6</v>
      </c>
    </row>
    <row r="780" spans="1:38" x14ac:dyDescent="0.3">
      <c r="A780" s="3">
        <v>1912855</v>
      </c>
      <c r="B780" s="3" t="s">
        <v>1417</v>
      </c>
      <c r="C780" s="3" t="s">
        <v>1418</v>
      </c>
      <c r="D780" s="3" t="s">
        <v>182</v>
      </c>
      <c r="E780" s="10">
        <v>389</v>
      </c>
      <c r="F780" s="11" t="s">
        <v>202</v>
      </c>
      <c r="G780" s="12" t="s">
        <v>1106</v>
      </c>
      <c r="H780" s="13">
        <v>61711</v>
      </c>
      <c r="I780" s="12">
        <v>0.16300000000000001</v>
      </c>
      <c r="J780" s="12">
        <v>9.2391304347825998E-2</v>
      </c>
      <c r="K780" s="12">
        <v>0.157608695652173</v>
      </c>
      <c r="L780" s="12">
        <v>2.79999999999999E-2</v>
      </c>
      <c r="M780" s="12">
        <v>0.32500000000000001</v>
      </c>
      <c r="N780" s="12">
        <v>-1.26903553299492E-2</v>
      </c>
      <c r="O780" s="12">
        <v>0.49466192170818502</v>
      </c>
      <c r="P780" s="12">
        <v>0.10606060606060599</v>
      </c>
      <c r="Q780" s="12">
        <v>0.21195652173912999</v>
      </c>
      <c r="R780" s="14">
        <v>0.38410596026490001</v>
      </c>
      <c r="S780" s="14">
        <v>0.81422505307855597</v>
      </c>
      <c r="T780" s="14">
        <v>0.498938428874734</v>
      </c>
      <c r="U780" s="14">
        <v>0.97452229299363002</v>
      </c>
      <c r="V780" s="14">
        <v>0.56595744680851001</v>
      </c>
      <c r="W780" s="14">
        <v>0.37685774946921402</v>
      </c>
      <c r="X780" s="14"/>
      <c r="Y780" s="14">
        <v>0.629511677282377</v>
      </c>
      <c r="Z780" s="14">
        <v>0.55414012738853502</v>
      </c>
      <c r="AA780" s="14">
        <v>0.65923566878980799</v>
      </c>
      <c r="AB780" s="5">
        <v>1</v>
      </c>
      <c r="AC780" s="5">
        <v>2</v>
      </c>
      <c r="AD780" s="5">
        <v>1</v>
      </c>
      <c r="AE780" s="5">
        <v>2</v>
      </c>
      <c r="AF780" s="5">
        <v>1</v>
      </c>
      <c r="AG780" s="5">
        <v>1</v>
      </c>
      <c r="AH780" s="5">
        <v>1</v>
      </c>
      <c r="AI780" s="5">
        <v>1</v>
      </c>
      <c r="AJ780" s="5">
        <v>1</v>
      </c>
      <c r="AK780" s="5">
        <v>1</v>
      </c>
      <c r="AL780" s="5">
        <v>12</v>
      </c>
    </row>
    <row r="781" spans="1:38" x14ac:dyDescent="0.3">
      <c r="A781" s="3">
        <v>1909235</v>
      </c>
      <c r="B781" s="3" t="s">
        <v>1346</v>
      </c>
      <c r="C781" s="3" t="s">
        <v>1347</v>
      </c>
      <c r="D781" s="3" t="s">
        <v>152</v>
      </c>
      <c r="E781" s="10">
        <v>1176</v>
      </c>
      <c r="F781" s="11" t="s">
        <v>1264</v>
      </c>
      <c r="G781" s="12" t="s">
        <v>1265</v>
      </c>
      <c r="H781" s="13">
        <v>69728</v>
      </c>
      <c r="I781" s="12">
        <v>0.188</v>
      </c>
      <c r="J781" s="12">
        <v>6.8607068607068597E-2</v>
      </c>
      <c r="K781" s="12">
        <v>3.7422037422037403E-2</v>
      </c>
      <c r="L781" s="12">
        <v>2.1000000000000001E-2</v>
      </c>
      <c r="M781" s="12">
        <v>0.35599999999999998</v>
      </c>
      <c r="N781" s="12">
        <v>-7.4015748031496006E-2</v>
      </c>
      <c r="O781" s="12">
        <v>0.387533875338753</v>
      </c>
      <c r="P781" s="12">
        <v>0.17753623188405701</v>
      </c>
      <c r="Q781" s="12">
        <v>0.15592515592515499</v>
      </c>
      <c r="R781" s="14">
        <v>0.57836644591611397</v>
      </c>
      <c r="S781" s="14">
        <v>0.86305732484076403</v>
      </c>
      <c r="T781" s="14">
        <v>0.35987261146496802</v>
      </c>
      <c r="U781" s="14">
        <v>0.50530785562632696</v>
      </c>
      <c r="V781" s="14">
        <v>0.47127659574468</v>
      </c>
      <c r="W781" s="14">
        <v>0.52123142250530696</v>
      </c>
      <c r="X781" s="14"/>
      <c r="Y781" s="14">
        <v>0.274946921443736</v>
      </c>
      <c r="Z781" s="14">
        <v>0.80785562632696395</v>
      </c>
      <c r="AA781" s="14">
        <v>0.36836518046709099</v>
      </c>
      <c r="AB781" s="5">
        <v>1</v>
      </c>
      <c r="AC781" s="5">
        <v>2</v>
      </c>
      <c r="AD781" s="5">
        <v>1</v>
      </c>
      <c r="AE781" s="5">
        <v>1</v>
      </c>
      <c r="AF781" s="5">
        <v>1</v>
      </c>
      <c r="AG781" s="5">
        <v>1</v>
      </c>
      <c r="AH781" s="5">
        <v>1</v>
      </c>
      <c r="AI781" s="5">
        <v>0</v>
      </c>
      <c r="AJ781" s="5">
        <v>2</v>
      </c>
      <c r="AK781" s="5">
        <v>1</v>
      </c>
      <c r="AL781" s="5">
        <v>11</v>
      </c>
    </row>
    <row r="782" spans="1:38" x14ac:dyDescent="0.3">
      <c r="A782" s="3">
        <v>1900640</v>
      </c>
      <c r="B782" s="3" t="s">
        <v>1035</v>
      </c>
      <c r="C782" s="3" t="s">
        <v>1036</v>
      </c>
      <c r="D782" s="3" t="s">
        <v>48</v>
      </c>
      <c r="E782" s="10">
        <v>620</v>
      </c>
      <c r="F782" s="11" t="s">
        <v>923</v>
      </c>
      <c r="G782" s="12" t="s">
        <v>1037</v>
      </c>
      <c r="H782" s="13">
        <v>67813</v>
      </c>
      <c r="I782" s="12">
        <v>0.08</v>
      </c>
      <c r="J782" s="12">
        <v>6.4220183486238494E-2</v>
      </c>
      <c r="K782" s="12">
        <v>4.1284403669724697E-2</v>
      </c>
      <c r="L782" s="12">
        <v>3.1E-2</v>
      </c>
      <c r="M782" s="12">
        <v>0.42199999999999999</v>
      </c>
      <c r="N782" s="12">
        <v>-2.8213166144200601E-2</v>
      </c>
      <c r="O782" s="12">
        <v>0.48022598870056499</v>
      </c>
      <c r="P782" s="12">
        <v>0.113821138211382</v>
      </c>
      <c r="Q782" s="12">
        <v>0.13302752293577899</v>
      </c>
      <c r="R782" s="14">
        <v>0.53532008830022004</v>
      </c>
      <c r="S782" s="14">
        <v>0.40764331210191002</v>
      </c>
      <c r="T782" s="14">
        <v>0.33227176220806698</v>
      </c>
      <c r="U782" s="14">
        <v>0.563694267515923</v>
      </c>
      <c r="V782" s="14">
        <v>0.60957446808510596</v>
      </c>
      <c r="W782" s="14">
        <v>0.77707006369426701</v>
      </c>
      <c r="X782" s="14"/>
      <c r="Y782" s="14">
        <v>0.581740976645435</v>
      </c>
      <c r="Z782" s="14">
        <v>0.58917197452229297</v>
      </c>
      <c r="AA782" s="14">
        <v>0.249469214437367</v>
      </c>
      <c r="AB782" s="5">
        <v>1</v>
      </c>
      <c r="AC782" s="5">
        <v>1</v>
      </c>
      <c r="AD782" s="5">
        <v>1</v>
      </c>
      <c r="AE782" s="5">
        <v>1</v>
      </c>
      <c r="AF782" s="5">
        <v>1</v>
      </c>
      <c r="AG782" s="5">
        <v>2</v>
      </c>
      <c r="AH782" s="5">
        <v>1</v>
      </c>
      <c r="AI782" s="5">
        <v>1</v>
      </c>
      <c r="AJ782" s="5">
        <v>1</v>
      </c>
      <c r="AK782" s="5">
        <v>0</v>
      </c>
      <c r="AL782" s="5">
        <v>10</v>
      </c>
    </row>
    <row r="783" spans="1:38" x14ac:dyDescent="0.3">
      <c r="A783" s="3">
        <v>1904105</v>
      </c>
      <c r="B783" s="3" t="s">
        <v>1187</v>
      </c>
      <c r="C783" s="3" t="s">
        <v>1188</v>
      </c>
      <c r="D783" s="3" t="s">
        <v>93</v>
      </c>
      <c r="E783" s="10">
        <v>133</v>
      </c>
      <c r="F783" s="11" t="s">
        <v>1189</v>
      </c>
      <c r="G783" s="12" t="s">
        <v>1190</v>
      </c>
      <c r="H783" s="13">
        <v>58906</v>
      </c>
      <c r="I783" s="12">
        <v>6.2E-2</v>
      </c>
      <c r="J783" s="12">
        <v>0.13043478260869501</v>
      </c>
      <c r="K783" s="12">
        <v>7.2463768115942004E-2</v>
      </c>
      <c r="L783" s="12">
        <v>0</v>
      </c>
      <c r="M783" s="12">
        <v>0.26</v>
      </c>
      <c r="N783" s="12">
        <v>-6.9930069930069894E-2</v>
      </c>
      <c r="O783" s="12">
        <v>0.44144144144144098</v>
      </c>
      <c r="P783" s="12">
        <v>0.32291666666666602</v>
      </c>
      <c r="Q783" s="12">
        <v>8.6956521739130405E-2</v>
      </c>
      <c r="R783" s="14">
        <v>0.31567328918322202</v>
      </c>
      <c r="S783" s="14">
        <v>0.28343949044585898</v>
      </c>
      <c r="T783" s="14">
        <v>0.69532908704883201</v>
      </c>
      <c r="U783" s="14">
        <v>0.81316348195329002</v>
      </c>
      <c r="V783" s="14">
        <v>0</v>
      </c>
      <c r="W783" s="14">
        <v>0.13375796178343899</v>
      </c>
      <c r="X783" s="14"/>
      <c r="Y783" s="14">
        <v>0.45859872611464902</v>
      </c>
      <c r="Z783" s="14">
        <v>0.950106157112526</v>
      </c>
      <c r="AA783" s="14">
        <v>9.8726114649681507E-2</v>
      </c>
      <c r="AB783" s="5">
        <v>2</v>
      </c>
      <c r="AC783" s="5">
        <v>0</v>
      </c>
      <c r="AD783" s="5">
        <v>2</v>
      </c>
      <c r="AE783" s="5">
        <v>2</v>
      </c>
      <c r="AF783" s="5">
        <v>0</v>
      </c>
      <c r="AG783" s="5">
        <v>0</v>
      </c>
      <c r="AH783" s="5">
        <v>1</v>
      </c>
      <c r="AI783" s="5">
        <v>1</v>
      </c>
      <c r="AJ783" s="5">
        <v>2</v>
      </c>
      <c r="AK783" s="5">
        <v>0</v>
      </c>
      <c r="AL783" s="5">
        <v>10</v>
      </c>
    </row>
    <row r="784" spans="1:38" x14ac:dyDescent="0.3">
      <c r="A784" s="3">
        <v>1913530</v>
      </c>
      <c r="B784" s="3" t="s">
        <v>1441</v>
      </c>
      <c r="C784" s="3" t="s">
        <v>1442</v>
      </c>
      <c r="D784" s="3" t="s">
        <v>192</v>
      </c>
      <c r="E784" s="10">
        <v>1039</v>
      </c>
      <c r="F784" s="11" t="s">
        <v>1252</v>
      </c>
      <c r="G784" s="12" t="s">
        <v>1253</v>
      </c>
      <c r="H784" s="13">
        <v>56250</v>
      </c>
      <c r="I784" s="12">
        <v>0.121</v>
      </c>
      <c r="J784" s="12">
        <v>0.17336152219873099</v>
      </c>
      <c r="K784" s="12">
        <v>6.13107822410148E-2</v>
      </c>
      <c r="L784" s="12">
        <v>1.39999999999999E-2</v>
      </c>
      <c r="M784" s="12">
        <v>0.437999999999999</v>
      </c>
      <c r="N784" s="12">
        <v>6.6735112936344904E-2</v>
      </c>
      <c r="O784" s="12">
        <v>0.476372924648786</v>
      </c>
      <c r="P784" s="12">
        <v>9.5602294455066905E-2</v>
      </c>
      <c r="Q784" s="12">
        <v>0.37632135306553899</v>
      </c>
      <c r="R784" s="14">
        <v>0.239514348785871</v>
      </c>
      <c r="S784" s="14">
        <v>0.63906581740976598</v>
      </c>
      <c r="T784" s="14">
        <v>0.85138004246284504</v>
      </c>
      <c r="U784" s="14">
        <v>0.74628450106157096</v>
      </c>
      <c r="V784" s="14">
        <v>0.35957446808510601</v>
      </c>
      <c r="W784" s="14">
        <v>0.82059447983014799</v>
      </c>
      <c r="X784" s="14"/>
      <c r="Y784" s="14">
        <v>0.56687898089171895</v>
      </c>
      <c r="Z784" s="14">
        <v>0.49469214437367298</v>
      </c>
      <c r="AA784" s="14">
        <v>0.984076433121019</v>
      </c>
      <c r="AB784" s="5">
        <v>2</v>
      </c>
      <c r="AC784" s="5">
        <v>1</v>
      </c>
      <c r="AD784" s="5">
        <v>2</v>
      </c>
      <c r="AE784" s="5">
        <v>2</v>
      </c>
      <c r="AF784" s="5">
        <v>1</v>
      </c>
      <c r="AG784" s="5">
        <v>2</v>
      </c>
      <c r="AH784" s="5">
        <v>0</v>
      </c>
      <c r="AI784" s="5">
        <v>1</v>
      </c>
      <c r="AJ784" s="5">
        <v>1</v>
      </c>
      <c r="AK784" s="5">
        <v>2</v>
      </c>
      <c r="AL784" s="5">
        <v>14</v>
      </c>
    </row>
    <row r="785" spans="1:38" x14ac:dyDescent="0.3">
      <c r="A785" s="3">
        <v>1942600</v>
      </c>
      <c r="B785" s="3" t="s">
        <v>2064</v>
      </c>
      <c r="C785" s="3" t="s">
        <v>2065</v>
      </c>
      <c r="D785" s="3" t="s">
        <v>487</v>
      </c>
      <c r="E785" s="10">
        <v>1167</v>
      </c>
      <c r="F785" s="11" t="s">
        <v>1147</v>
      </c>
      <c r="G785" s="12" t="s">
        <v>1148</v>
      </c>
      <c r="H785" s="13">
        <v>74500</v>
      </c>
      <c r="I785" s="12">
        <v>4.5999999999999999E-2</v>
      </c>
      <c r="J785" s="12">
        <v>0.116731517509727</v>
      </c>
      <c r="K785" s="12">
        <v>2.5291828793774299E-2</v>
      </c>
      <c r="L785" s="12">
        <v>1.6E-2</v>
      </c>
      <c r="M785" s="12">
        <v>0.29899999999999999</v>
      </c>
      <c r="N785" s="12">
        <v>5.6108597285067799E-2</v>
      </c>
      <c r="O785" s="12">
        <v>0.35680751173708902</v>
      </c>
      <c r="P785" s="12">
        <v>0.16382252559726901</v>
      </c>
      <c r="Q785" s="12">
        <v>0.22568093385214</v>
      </c>
      <c r="R785" s="14">
        <v>0.68653421633554002</v>
      </c>
      <c r="S785" s="14">
        <v>0.19002123142250499</v>
      </c>
      <c r="T785" s="14">
        <v>0.62208067940552003</v>
      </c>
      <c r="U785" s="14">
        <v>0.34925690021231398</v>
      </c>
      <c r="V785" s="14">
        <v>0.39361702127659498</v>
      </c>
      <c r="W785" s="14">
        <v>0.27600849256900201</v>
      </c>
      <c r="X785" s="14"/>
      <c r="Y785" s="14">
        <v>0.193205944798301</v>
      </c>
      <c r="Z785" s="14">
        <v>0.77813163481953296</v>
      </c>
      <c r="AA785" s="14">
        <v>0.72186836518046704</v>
      </c>
      <c r="AB785" s="5">
        <v>0</v>
      </c>
      <c r="AC785" s="5">
        <v>0</v>
      </c>
      <c r="AD785" s="5">
        <v>1</v>
      </c>
      <c r="AE785" s="5">
        <v>1</v>
      </c>
      <c r="AF785" s="5">
        <v>1</v>
      </c>
      <c r="AG785" s="5">
        <v>0</v>
      </c>
      <c r="AH785" s="5">
        <v>0</v>
      </c>
      <c r="AI785" s="5">
        <v>0</v>
      </c>
      <c r="AJ785" s="5">
        <v>2</v>
      </c>
      <c r="AK785" s="5">
        <v>2</v>
      </c>
      <c r="AL785" s="5">
        <v>7</v>
      </c>
    </row>
    <row r="786" spans="1:38" x14ac:dyDescent="0.3">
      <c r="A786" s="3">
        <v>1979770</v>
      </c>
      <c r="B786" s="3" t="s">
        <v>2886</v>
      </c>
      <c r="C786" s="3" t="s">
        <v>2887</v>
      </c>
      <c r="D786" s="3" t="s">
        <v>897</v>
      </c>
      <c r="E786" s="10">
        <v>1228</v>
      </c>
      <c r="F786" s="11" t="s">
        <v>1513</v>
      </c>
      <c r="G786" s="12" t="s">
        <v>1514</v>
      </c>
      <c r="H786" s="13">
        <v>111406</v>
      </c>
      <c r="I786" s="12">
        <v>0.14499999999999999</v>
      </c>
      <c r="J786" s="12">
        <v>3.46715328467153E-2</v>
      </c>
      <c r="K786" s="12">
        <v>3.1021897810218899E-2</v>
      </c>
      <c r="L786" s="12">
        <v>1.0999999999999999E-2</v>
      </c>
      <c r="M786" s="12">
        <v>0.24</v>
      </c>
      <c r="N786" s="12">
        <v>0.16841103710751601</v>
      </c>
      <c r="O786" s="12">
        <v>2.5094102885821801E-2</v>
      </c>
      <c r="P786" s="12">
        <v>0.20338983050847401</v>
      </c>
      <c r="Q786" s="12">
        <v>0.29927007299269998</v>
      </c>
      <c r="R786" s="14">
        <v>0.967991169977924</v>
      </c>
      <c r="S786" s="14">
        <v>0.75796178343949006</v>
      </c>
      <c r="T786" s="14">
        <v>0.16454352441613501</v>
      </c>
      <c r="U786" s="14">
        <v>0.41613588110403399</v>
      </c>
      <c r="V786" s="14">
        <v>0.314893617021276</v>
      </c>
      <c r="W786" s="14">
        <v>9.1295116772823703E-2</v>
      </c>
      <c r="X786" s="14"/>
      <c r="Y786" s="14">
        <v>0</v>
      </c>
      <c r="Z786" s="14">
        <v>0.85031847133757898</v>
      </c>
      <c r="AA786" s="14">
        <v>0.91932059447982994</v>
      </c>
      <c r="AB786" s="5">
        <v>0</v>
      </c>
      <c r="AC786" s="5">
        <v>2</v>
      </c>
      <c r="AD786" s="5">
        <v>0</v>
      </c>
      <c r="AE786" s="5">
        <v>1</v>
      </c>
      <c r="AF786" s="5">
        <v>0</v>
      </c>
      <c r="AG786" s="5">
        <v>0</v>
      </c>
      <c r="AH786" s="5">
        <v>0</v>
      </c>
      <c r="AI786" s="5">
        <v>0</v>
      </c>
      <c r="AJ786" s="5">
        <v>2</v>
      </c>
      <c r="AK786" s="5">
        <v>2</v>
      </c>
      <c r="AL786" s="5">
        <v>7</v>
      </c>
    </row>
    <row r="787" spans="1:38" x14ac:dyDescent="0.3">
      <c r="A787" s="3">
        <v>1926355</v>
      </c>
      <c r="B787" s="3" t="s">
        <v>1724</v>
      </c>
      <c r="C787" s="3" t="s">
        <v>1725</v>
      </c>
      <c r="D787" s="3" t="s">
        <v>321</v>
      </c>
      <c r="E787" s="10">
        <v>1111</v>
      </c>
      <c r="F787" s="11" t="s">
        <v>1181</v>
      </c>
      <c r="G787" s="12" t="s">
        <v>1182</v>
      </c>
      <c r="H787" s="13">
        <v>89712</v>
      </c>
      <c r="I787" s="12">
        <v>4.0999999999999898E-2</v>
      </c>
      <c r="J787" s="12">
        <v>7.8895463510848095E-3</v>
      </c>
      <c r="K787" s="12">
        <v>1.7751479289940801E-2</v>
      </c>
      <c r="L787" s="12">
        <v>1.39999999999999E-2</v>
      </c>
      <c r="M787" s="12">
        <v>0.34</v>
      </c>
      <c r="N787" s="12">
        <v>-1.7969451931715999E-3</v>
      </c>
      <c r="O787" s="12">
        <v>0.47560975609756001</v>
      </c>
      <c r="P787" s="12">
        <v>7.3170731707316999E-2</v>
      </c>
      <c r="Q787" s="12">
        <v>0.183431952662721</v>
      </c>
      <c r="R787" s="14">
        <v>0.87417218543046304</v>
      </c>
      <c r="S787" s="14">
        <v>0.15817409766454299</v>
      </c>
      <c r="T787" s="14">
        <v>6.6878980891719703E-2</v>
      </c>
      <c r="U787" s="14">
        <v>0.25053078556263197</v>
      </c>
      <c r="V787" s="14">
        <v>0.35957446808510601</v>
      </c>
      <c r="W787" s="14">
        <v>0.44055201698513802</v>
      </c>
      <c r="X787" s="14"/>
      <c r="Y787" s="14">
        <v>0.56475583864118895</v>
      </c>
      <c r="Z787" s="14">
        <v>0.37579617834394902</v>
      </c>
      <c r="AA787" s="14">
        <v>0.50955414012738798</v>
      </c>
      <c r="AB787" s="5">
        <v>0</v>
      </c>
      <c r="AC787" s="5">
        <v>0</v>
      </c>
      <c r="AD787" s="5">
        <v>0</v>
      </c>
      <c r="AE787" s="5">
        <v>0</v>
      </c>
      <c r="AF787" s="5">
        <v>1</v>
      </c>
      <c r="AG787" s="5">
        <v>1</v>
      </c>
      <c r="AH787" s="5">
        <v>1</v>
      </c>
      <c r="AI787" s="5">
        <v>1</v>
      </c>
      <c r="AJ787" s="5">
        <v>1</v>
      </c>
      <c r="AK787" s="5">
        <v>1</v>
      </c>
      <c r="AL787" s="5">
        <v>6</v>
      </c>
    </row>
    <row r="788" spans="1:38" x14ac:dyDescent="0.3">
      <c r="A788" s="3">
        <v>1960465</v>
      </c>
      <c r="B788" s="3" t="s">
        <v>2470</v>
      </c>
      <c r="C788" s="3" t="s">
        <v>2471</v>
      </c>
      <c r="D788" s="3" t="s">
        <v>689</v>
      </c>
      <c r="E788" s="10">
        <v>25529</v>
      </c>
      <c r="F788" s="11" t="s">
        <v>923</v>
      </c>
      <c r="G788" s="12" t="s">
        <v>1037</v>
      </c>
      <c r="H788" s="13">
        <v>61103</v>
      </c>
      <c r="I788" s="12">
        <v>0.17199999999999999</v>
      </c>
      <c r="J788" s="12">
        <v>0.19989979959919801</v>
      </c>
      <c r="K788" s="12">
        <v>5.6613226452905799E-2</v>
      </c>
      <c r="L788" s="12">
        <v>4.5999999999999999E-2</v>
      </c>
      <c r="M788" s="12">
        <v>0.371</v>
      </c>
      <c r="N788" s="12">
        <v>2.02213963153898E-2</v>
      </c>
      <c r="O788" s="12">
        <v>0.51189053537284801</v>
      </c>
      <c r="P788" s="12">
        <v>0.13400614304519501</v>
      </c>
      <c r="Q788" s="12">
        <v>0.264929859719438</v>
      </c>
      <c r="R788" s="14">
        <v>0.36423841059602602</v>
      </c>
      <c r="S788" s="14">
        <v>0.83121019108280203</v>
      </c>
      <c r="T788" s="14">
        <v>0.90552016985137995</v>
      </c>
      <c r="U788" s="14">
        <v>0.70276008492568998</v>
      </c>
      <c r="V788" s="14">
        <v>0.75106382978723396</v>
      </c>
      <c r="W788" s="14">
        <v>0.60191082802547702</v>
      </c>
      <c r="X788" s="14"/>
      <c r="Y788" s="14">
        <v>0.67091295116772798</v>
      </c>
      <c r="Z788" s="14">
        <v>0.67091295116772798</v>
      </c>
      <c r="AA788" s="14">
        <v>0.83970276008492495</v>
      </c>
      <c r="AB788" s="5">
        <v>1</v>
      </c>
      <c r="AC788" s="5">
        <v>2</v>
      </c>
      <c r="AD788" s="5">
        <v>2</v>
      </c>
      <c r="AE788" s="5">
        <v>2</v>
      </c>
      <c r="AF788" s="5">
        <v>2</v>
      </c>
      <c r="AG788" s="5">
        <v>1</v>
      </c>
      <c r="AH788" s="5">
        <v>0</v>
      </c>
      <c r="AI788" s="5">
        <v>2</v>
      </c>
      <c r="AJ788" s="5">
        <v>2</v>
      </c>
      <c r="AK788" s="5">
        <v>2</v>
      </c>
      <c r="AL788" s="5">
        <v>16</v>
      </c>
    </row>
    <row r="789" spans="1:38" x14ac:dyDescent="0.3">
      <c r="A789" s="3">
        <v>1973290</v>
      </c>
      <c r="B789" s="3" t="s">
        <v>2734</v>
      </c>
      <c r="C789" s="3" t="s">
        <v>2735</v>
      </c>
      <c r="D789" s="3" t="s">
        <v>821</v>
      </c>
      <c r="E789" s="10">
        <v>8229</v>
      </c>
      <c r="F789" s="11" t="s">
        <v>1088</v>
      </c>
      <c r="G789" s="12" t="s">
        <v>1089</v>
      </c>
      <c r="H789" s="13">
        <v>92983</v>
      </c>
      <c r="I789" s="12">
        <v>2.1999999999999999E-2</v>
      </c>
      <c r="J789" s="12">
        <v>6.6179031696272997E-3</v>
      </c>
      <c r="K789" s="12">
        <v>1.9505398815743601E-2</v>
      </c>
      <c r="L789" s="12">
        <v>1.2E-2</v>
      </c>
      <c r="M789" s="12">
        <v>0.25900000000000001</v>
      </c>
      <c r="N789" s="12">
        <v>0.16756526674233799</v>
      </c>
      <c r="O789" s="12">
        <v>0.30797335052654201</v>
      </c>
      <c r="P789" s="12">
        <v>2.60809883321894E-2</v>
      </c>
      <c r="Q789" s="12">
        <v>0.16788575409265</v>
      </c>
      <c r="R789" s="14">
        <v>0.89955849889624695</v>
      </c>
      <c r="S789" s="14">
        <v>6.9002123142250502E-2</v>
      </c>
      <c r="T789" s="14">
        <v>6.4755838641188904E-2</v>
      </c>
      <c r="U789" s="14">
        <v>0.27919320594479802</v>
      </c>
      <c r="V789" s="14">
        <v>0.33510638297872303</v>
      </c>
      <c r="W789" s="14">
        <v>0.129511677282377</v>
      </c>
      <c r="X789" s="14"/>
      <c r="Y789" s="14">
        <v>0.11464968152866201</v>
      </c>
      <c r="Z789" s="14">
        <v>0.15817409766454299</v>
      </c>
      <c r="AA789" s="14">
        <v>0.42887473460721798</v>
      </c>
      <c r="AB789" s="5">
        <v>0</v>
      </c>
      <c r="AC789" s="5">
        <v>0</v>
      </c>
      <c r="AD789" s="5">
        <v>0</v>
      </c>
      <c r="AE789" s="5">
        <v>0</v>
      </c>
      <c r="AF789" s="5">
        <v>1</v>
      </c>
      <c r="AG789" s="5">
        <v>0</v>
      </c>
      <c r="AH789" s="5">
        <v>0</v>
      </c>
      <c r="AI789" s="5">
        <v>0</v>
      </c>
      <c r="AJ789" s="5">
        <v>0</v>
      </c>
      <c r="AK789" s="5">
        <v>1</v>
      </c>
      <c r="AL789" s="5">
        <v>2</v>
      </c>
    </row>
    <row r="790" spans="1:38" x14ac:dyDescent="0.3">
      <c r="A790" s="3">
        <v>1908470</v>
      </c>
      <c r="B790" s="3" t="s">
        <v>1323</v>
      </c>
      <c r="C790" s="3" t="s">
        <v>1324</v>
      </c>
      <c r="D790" s="3" t="s">
        <v>144</v>
      </c>
      <c r="E790" s="10">
        <v>600</v>
      </c>
      <c r="F790" s="11" t="s">
        <v>924</v>
      </c>
      <c r="G790" s="12" t="s">
        <v>1040</v>
      </c>
      <c r="H790" s="13">
        <v>50481</v>
      </c>
      <c r="I790" s="12">
        <v>0.29699999999999999</v>
      </c>
      <c r="J790" s="12">
        <v>0.170212765957446</v>
      </c>
      <c r="K790" s="12">
        <v>5.1063829787233998E-2</v>
      </c>
      <c r="L790" s="12">
        <v>3.1E-2</v>
      </c>
      <c r="M790" s="12">
        <v>0.43099999999999999</v>
      </c>
      <c r="N790" s="12">
        <v>-7.9754601226993793E-2</v>
      </c>
      <c r="O790" s="12">
        <v>0.55980861244019098</v>
      </c>
      <c r="P790" s="12">
        <v>3.6885245901639302E-2</v>
      </c>
      <c r="Q790" s="12">
        <v>0.31063829787233999</v>
      </c>
      <c r="R790" s="14">
        <v>0.123620309050772</v>
      </c>
      <c r="S790" s="14">
        <v>0.968152866242038</v>
      </c>
      <c r="T790" s="14">
        <v>0.83864118895966</v>
      </c>
      <c r="U790" s="14">
        <v>0.66242038216560495</v>
      </c>
      <c r="V790" s="14">
        <v>0.60957446808510596</v>
      </c>
      <c r="W790" s="14">
        <v>0.79511677282377902</v>
      </c>
      <c r="X790" s="14"/>
      <c r="Y790" s="14">
        <v>0.80360934182590205</v>
      </c>
      <c r="Z790" s="14">
        <v>0.19639065817409701</v>
      </c>
      <c r="AA790" s="14">
        <v>0.93524416135881105</v>
      </c>
      <c r="AB790" s="5">
        <v>2</v>
      </c>
      <c r="AC790" s="5">
        <v>2</v>
      </c>
      <c r="AD790" s="5">
        <v>2</v>
      </c>
      <c r="AE790" s="5">
        <v>1</v>
      </c>
      <c r="AF790" s="5">
        <v>1</v>
      </c>
      <c r="AG790" s="5">
        <v>2</v>
      </c>
      <c r="AH790" s="5">
        <v>2</v>
      </c>
      <c r="AI790" s="5">
        <v>2</v>
      </c>
      <c r="AJ790" s="5">
        <v>0</v>
      </c>
      <c r="AK790" s="5">
        <v>2</v>
      </c>
      <c r="AL790" s="5">
        <v>16</v>
      </c>
    </row>
    <row r="791" spans="1:38" x14ac:dyDescent="0.3">
      <c r="A791" s="3">
        <v>1945480</v>
      </c>
      <c r="B791" s="3" t="s">
        <v>2134</v>
      </c>
      <c r="C791" s="3" t="s">
        <v>2135</v>
      </c>
      <c r="D791" s="3" t="s">
        <v>522</v>
      </c>
      <c r="E791" s="10">
        <v>163</v>
      </c>
      <c r="F791" s="11" t="s">
        <v>1046</v>
      </c>
      <c r="G791" s="12" t="s">
        <v>1047</v>
      </c>
      <c r="H791" s="13">
        <v>62250</v>
      </c>
      <c r="I791" s="12">
        <v>9.2999999999999999E-2</v>
      </c>
      <c r="J791" s="12">
        <v>0.126582278481012</v>
      </c>
      <c r="K791" s="12">
        <v>0</v>
      </c>
      <c r="L791" s="12">
        <v>2.1999999999999999E-2</v>
      </c>
      <c r="M791" s="12">
        <v>0.39</v>
      </c>
      <c r="N791" s="12">
        <v>5.8441558441558399E-2</v>
      </c>
      <c r="O791" s="12">
        <v>0.44881889763779498</v>
      </c>
      <c r="P791" s="12">
        <v>0.10344827586206801</v>
      </c>
      <c r="Q791" s="12">
        <v>8.8607594936708806E-2</v>
      </c>
      <c r="R791" s="14">
        <v>0.39735099337748297</v>
      </c>
      <c r="S791" s="14">
        <v>0.48832271762208002</v>
      </c>
      <c r="T791" s="14">
        <v>0.67409766454352404</v>
      </c>
      <c r="U791" s="14">
        <v>0</v>
      </c>
      <c r="V791" s="14">
        <v>0.489361702127659</v>
      </c>
      <c r="W791" s="14">
        <v>0.67728237791932</v>
      </c>
      <c r="X791" s="14"/>
      <c r="Y791" s="14">
        <v>0.47664543524416098</v>
      </c>
      <c r="Z791" s="14">
        <v>0.53927813163481897</v>
      </c>
      <c r="AA791" s="14">
        <v>0.104033970276008</v>
      </c>
      <c r="AB791" s="5">
        <v>1</v>
      </c>
      <c r="AC791" s="5">
        <v>1</v>
      </c>
      <c r="AD791" s="5">
        <v>2</v>
      </c>
      <c r="AE791" s="5">
        <v>0</v>
      </c>
      <c r="AF791" s="5">
        <v>1</v>
      </c>
      <c r="AG791" s="5">
        <v>2</v>
      </c>
      <c r="AH791" s="5">
        <v>0</v>
      </c>
      <c r="AI791" s="5">
        <v>1</v>
      </c>
      <c r="AJ791" s="5">
        <v>1</v>
      </c>
      <c r="AK791" s="5">
        <v>0</v>
      </c>
      <c r="AL791" s="5">
        <v>9</v>
      </c>
    </row>
    <row r="792" spans="1:38" x14ac:dyDescent="0.3">
      <c r="A792" s="3">
        <v>1953760</v>
      </c>
      <c r="B792" s="3" t="s">
        <v>2328</v>
      </c>
      <c r="C792" s="3" t="s">
        <v>2329</v>
      </c>
      <c r="D792" s="3" t="s">
        <v>619</v>
      </c>
      <c r="E792" s="10">
        <v>738</v>
      </c>
      <c r="F792" s="11" t="s">
        <v>1624</v>
      </c>
      <c r="G792" s="12" t="s">
        <v>1625</v>
      </c>
      <c r="H792" s="13">
        <v>66250</v>
      </c>
      <c r="I792" s="12">
        <v>0.11699999999999899</v>
      </c>
      <c r="J792" s="12">
        <v>0.222591362126245</v>
      </c>
      <c r="K792" s="12">
        <v>9.9667774086378697E-3</v>
      </c>
      <c r="L792" s="12">
        <v>0.01</v>
      </c>
      <c r="M792" s="12">
        <v>0.34499999999999997</v>
      </c>
      <c r="N792" s="12">
        <v>-0.17817371937639101</v>
      </c>
      <c r="O792" s="12">
        <v>0.47803163444639701</v>
      </c>
      <c r="P792" s="12">
        <v>8.2317073170731697E-2</v>
      </c>
      <c r="Q792" s="12">
        <v>0.13953488372093001</v>
      </c>
      <c r="R792" s="14">
        <v>0.49337748344370802</v>
      </c>
      <c r="S792" s="14">
        <v>0.62101910828025397</v>
      </c>
      <c r="T792" s="14">
        <v>0.934182590233545</v>
      </c>
      <c r="U792" s="14">
        <v>0.17409766454352399</v>
      </c>
      <c r="V792" s="14">
        <v>0.3</v>
      </c>
      <c r="W792" s="14">
        <v>0.46921443736730301</v>
      </c>
      <c r="X792" s="14"/>
      <c r="Y792" s="14">
        <v>0.57430997876857703</v>
      </c>
      <c r="Z792" s="14">
        <v>0.42250530785562601</v>
      </c>
      <c r="AA792" s="14">
        <v>0.27813163481953201</v>
      </c>
      <c r="AB792" s="5">
        <v>1</v>
      </c>
      <c r="AC792" s="5">
        <v>1</v>
      </c>
      <c r="AD792" s="5">
        <v>2</v>
      </c>
      <c r="AE792" s="5">
        <v>0</v>
      </c>
      <c r="AF792" s="5">
        <v>0</v>
      </c>
      <c r="AG792" s="5">
        <v>1</v>
      </c>
      <c r="AH792" s="5">
        <v>2</v>
      </c>
      <c r="AI792" s="5">
        <v>1</v>
      </c>
      <c r="AJ792" s="5">
        <v>1</v>
      </c>
      <c r="AK792" s="5">
        <v>0</v>
      </c>
      <c r="AL792" s="5">
        <v>9</v>
      </c>
    </row>
    <row r="793" spans="1:38" x14ac:dyDescent="0.3">
      <c r="A793" s="3">
        <v>1959520</v>
      </c>
      <c r="B793" s="3" t="s">
        <v>2448</v>
      </c>
      <c r="C793" s="3" t="s">
        <v>2449</v>
      </c>
      <c r="D793" s="3" t="s">
        <v>678</v>
      </c>
      <c r="E793" s="10">
        <v>68</v>
      </c>
      <c r="F793" s="11" t="s">
        <v>609</v>
      </c>
      <c r="G793" s="12" t="s">
        <v>1380</v>
      </c>
      <c r="H793" s="13">
        <v>59167</v>
      </c>
      <c r="I793" s="12">
        <v>7.1999999999999995E-2</v>
      </c>
      <c r="J793" s="12">
        <v>2.77777777777777E-2</v>
      </c>
      <c r="K793" s="12">
        <v>0</v>
      </c>
      <c r="L793" s="12">
        <v>0</v>
      </c>
      <c r="M793" s="12">
        <v>0.32200000000000001</v>
      </c>
      <c r="N793" s="12">
        <v>-4.22535211267605E-2</v>
      </c>
      <c r="O793" s="12">
        <v>0.19230769230769201</v>
      </c>
      <c r="P793" s="12">
        <v>0.38</v>
      </c>
      <c r="Q793" s="12">
        <v>0.194444444444444</v>
      </c>
      <c r="R793" s="14">
        <v>0.31898454746136801</v>
      </c>
      <c r="S793" s="14">
        <v>0.35987261146496802</v>
      </c>
      <c r="T793" s="14">
        <v>0.13375796178343899</v>
      </c>
      <c r="U793" s="14">
        <v>0</v>
      </c>
      <c r="V793" s="14">
        <v>0</v>
      </c>
      <c r="W793" s="14">
        <v>0.36730360934182499</v>
      </c>
      <c r="X793" s="14"/>
      <c r="Y793" s="14">
        <v>1.6985138004246201E-2</v>
      </c>
      <c r="Z793" s="14">
        <v>0.97133757961783396</v>
      </c>
      <c r="AA793" s="14">
        <v>0.563694267515923</v>
      </c>
      <c r="AB793" s="5">
        <v>2</v>
      </c>
      <c r="AC793" s="5">
        <v>1</v>
      </c>
      <c r="AD793" s="5">
        <v>0</v>
      </c>
      <c r="AE793" s="5">
        <v>0</v>
      </c>
      <c r="AF793" s="5">
        <v>0</v>
      </c>
      <c r="AG793" s="5">
        <v>1</v>
      </c>
      <c r="AH793" s="5">
        <v>1</v>
      </c>
      <c r="AI793" s="5">
        <v>0</v>
      </c>
      <c r="AJ793" s="5">
        <v>2</v>
      </c>
      <c r="AK793" s="5">
        <v>1</v>
      </c>
      <c r="AL793" s="5">
        <v>8</v>
      </c>
    </row>
    <row r="794" spans="1:38" x14ac:dyDescent="0.3">
      <c r="A794" s="3">
        <v>1939765</v>
      </c>
      <c r="B794" s="3" t="s">
        <v>2000</v>
      </c>
      <c r="C794" s="3" t="s">
        <v>2001</v>
      </c>
      <c r="D794" s="3" t="s">
        <v>456</v>
      </c>
      <c r="E794" s="10">
        <v>24064</v>
      </c>
      <c r="F794" s="11" t="s">
        <v>1070</v>
      </c>
      <c r="G794" s="12" t="s">
        <v>1071</v>
      </c>
      <c r="H794" s="13">
        <v>106551</v>
      </c>
      <c r="I794" s="12">
        <v>0.10199999999999999</v>
      </c>
      <c r="J794" s="12">
        <v>7.2362026136731802E-2</v>
      </c>
      <c r="K794" s="12">
        <v>2.0844583648342099E-2</v>
      </c>
      <c r="L794" s="12">
        <v>2.1000000000000001E-2</v>
      </c>
      <c r="M794" s="12">
        <v>0.28799999999999998</v>
      </c>
      <c r="N794" s="12">
        <v>0.39275379094802598</v>
      </c>
      <c r="O794" s="12">
        <v>0.16764953664700899</v>
      </c>
      <c r="P794" s="12">
        <v>5.4012345679012301E-2</v>
      </c>
      <c r="Q794" s="12">
        <v>0.22410627497569899</v>
      </c>
      <c r="R794" s="14">
        <v>0.95584988962472395</v>
      </c>
      <c r="S794" s="14">
        <v>0.53927813163481897</v>
      </c>
      <c r="T794" s="14">
        <v>0.38322717622080599</v>
      </c>
      <c r="U794" s="14">
        <v>0.29617834394904402</v>
      </c>
      <c r="V794" s="14">
        <v>0.47127659574468</v>
      </c>
      <c r="W794" s="14">
        <v>0.22292993630573199</v>
      </c>
      <c r="X794" s="14"/>
      <c r="Y794" s="14">
        <v>1.0615711252653899E-2</v>
      </c>
      <c r="Z794" s="14">
        <v>0.273885350318471</v>
      </c>
      <c r="AA794" s="14">
        <v>0.71443736730360896</v>
      </c>
      <c r="AB794" s="5">
        <v>0</v>
      </c>
      <c r="AC794" s="5">
        <v>1</v>
      </c>
      <c r="AD794" s="5">
        <v>1</v>
      </c>
      <c r="AE794" s="5">
        <v>0</v>
      </c>
      <c r="AF794" s="5">
        <v>1</v>
      </c>
      <c r="AG794" s="5">
        <v>0</v>
      </c>
      <c r="AH794" s="5">
        <v>0</v>
      </c>
      <c r="AI794" s="5">
        <v>0</v>
      </c>
      <c r="AJ794" s="5">
        <v>0</v>
      </c>
      <c r="AK794" s="5">
        <v>2</v>
      </c>
      <c r="AL794" s="5">
        <v>5</v>
      </c>
    </row>
    <row r="795" spans="1:38" x14ac:dyDescent="0.3">
      <c r="A795" s="3">
        <v>1924870</v>
      </c>
      <c r="B795" s="3" t="s">
        <v>1686</v>
      </c>
      <c r="C795" s="3" t="s">
        <v>1687</v>
      </c>
      <c r="D795" s="3" t="s">
        <v>303</v>
      </c>
      <c r="E795" s="10">
        <v>1069</v>
      </c>
      <c r="F795" s="11" t="s">
        <v>1397</v>
      </c>
      <c r="G795" s="12" t="s">
        <v>1398</v>
      </c>
      <c r="H795" s="13">
        <v>76500</v>
      </c>
      <c r="I795" s="12">
        <v>0.04</v>
      </c>
      <c r="J795" s="12">
        <v>5.22727272727272E-2</v>
      </c>
      <c r="K795" s="12">
        <v>3.6363636363636299E-2</v>
      </c>
      <c r="L795" s="12">
        <v>0.01</v>
      </c>
      <c r="M795" s="12">
        <v>0.40299999999999903</v>
      </c>
      <c r="N795" s="12">
        <v>-4.2972247090420697E-2</v>
      </c>
      <c r="O795" s="12">
        <v>0.40605296343001201</v>
      </c>
      <c r="P795" s="12">
        <v>5.5793991416309002E-2</v>
      </c>
      <c r="Q795" s="12">
        <v>0.16590909090909001</v>
      </c>
      <c r="R795" s="14">
        <v>0.71633554083885198</v>
      </c>
      <c r="S795" s="14">
        <v>0.14968152866241999</v>
      </c>
      <c r="T795" s="14">
        <v>0.248407643312101</v>
      </c>
      <c r="U795" s="14">
        <v>0.48832271762208002</v>
      </c>
      <c r="V795" s="14">
        <v>0.3</v>
      </c>
      <c r="W795" s="14">
        <v>0.72611464968152795</v>
      </c>
      <c r="X795" s="14"/>
      <c r="Y795" s="14">
        <v>0.32590233545647501</v>
      </c>
      <c r="Z795" s="14">
        <v>0.28343949044585898</v>
      </c>
      <c r="AA795" s="14">
        <v>0.41932059447983</v>
      </c>
      <c r="AB795" s="5">
        <v>0</v>
      </c>
      <c r="AC795" s="5">
        <v>0</v>
      </c>
      <c r="AD795" s="5">
        <v>0</v>
      </c>
      <c r="AE795" s="5">
        <v>1</v>
      </c>
      <c r="AF795" s="5">
        <v>0</v>
      </c>
      <c r="AG795" s="5">
        <v>2</v>
      </c>
      <c r="AH795" s="5">
        <v>1</v>
      </c>
      <c r="AI795" s="5">
        <v>0</v>
      </c>
      <c r="AJ795" s="5">
        <v>0</v>
      </c>
      <c r="AK795" s="5">
        <v>1</v>
      </c>
      <c r="AL795" s="5">
        <v>5</v>
      </c>
    </row>
    <row r="796" spans="1:38" x14ac:dyDescent="0.3">
      <c r="A796" s="3">
        <v>1945795</v>
      </c>
      <c r="B796" s="3" t="s">
        <v>2140</v>
      </c>
      <c r="C796" s="3" t="s">
        <v>2141</v>
      </c>
      <c r="D796" s="3" t="s">
        <v>525</v>
      </c>
      <c r="E796" s="10">
        <v>439</v>
      </c>
      <c r="F796" s="11" t="s">
        <v>1094</v>
      </c>
      <c r="G796" s="12" t="s">
        <v>1095</v>
      </c>
      <c r="H796" s="13">
        <v>68194</v>
      </c>
      <c r="I796" s="12">
        <v>5.5999999999999897E-2</v>
      </c>
      <c r="J796" s="12">
        <v>6.8322981366459604E-2</v>
      </c>
      <c r="K796" s="12">
        <v>3.7267080745341602E-2</v>
      </c>
      <c r="L796" s="12">
        <v>0</v>
      </c>
      <c r="M796" s="12">
        <v>0.33500000000000002</v>
      </c>
      <c r="N796" s="12">
        <v>-4.3572984749455299E-2</v>
      </c>
      <c r="O796" s="12">
        <v>0.50194552529182801</v>
      </c>
      <c r="P796" s="12">
        <v>0.101694915254237</v>
      </c>
      <c r="Q796" s="12">
        <v>0.15527950310558999</v>
      </c>
      <c r="R796" s="14">
        <v>0.54194260485651202</v>
      </c>
      <c r="S796" s="14">
        <v>0.25053078556263197</v>
      </c>
      <c r="T796" s="14">
        <v>0.35774946921443701</v>
      </c>
      <c r="U796" s="14">
        <v>0.50212314225053001</v>
      </c>
      <c r="V796" s="14">
        <v>0</v>
      </c>
      <c r="W796" s="14">
        <v>0.42144373673036001</v>
      </c>
      <c r="X796" s="14"/>
      <c r="Y796" s="14">
        <v>0.65605095541401204</v>
      </c>
      <c r="Z796" s="14">
        <v>0.53397027600849201</v>
      </c>
      <c r="AA796" s="14">
        <v>0.36199575371549803</v>
      </c>
      <c r="AB796" s="5">
        <v>1</v>
      </c>
      <c r="AC796" s="5">
        <v>0</v>
      </c>
      <c r="AD796" s="5">
        <v>1</v>
      </c>
      <c r="AE796" s="5">
        <v>1</v>
      </c>
      <c r="AF796" s="5">
        <v>0</v>
      </c>
      <c r="AG796" s="5">
        <v>1</v>
      </c>
      <c r="AH796" s="5">
        <v>1</v>
      </c>
      <c r="AI796" s="5">
        <v>1</v>
      </c>
      <c r="AJ796" s="5">
        <v>1</v>
      </c>
      <c r="AK796" s="5">
        <v>1</v>
      </c>
      <c r="AL796" s="5">
        <v>8</v>
      </c>
    </row>
    <row r="797" spans="1:38" x14ac:dyDescent="0.3">
      <c r="A797" s="3">
        <v>1949170</v>
      </c>
      <c r="B797" s="3" t="s">
        <v>2212</v>
      </c>
      <c r="C797" s="3" t="s">
        <v>2213</v>
      </c>
      <c r="D797" s="3" t="s">
        <v>561</v>
      </c>
      <c r="E797" s="10">
        <v>1165</v>
      </c>
      <c r="F797" s="11" t="s">
        <v>614</v>
      </c>
      <c r="G797" s="12" t="s">
        <v>1287</v>
      </c>
      <c r="H797" s="13">
        <v>55208</v>
      </c>
      <c r="I797" s="12">
        <v>8.4000000000000005E-2</v>
      </c>
      <c r="J797" s="12">
        <v>9.4567404426559296E-2</v>
      </c>
      <c r="K797" s="12">
        <v>8.0482897384305793E-2</v>
      </c>
      <c r="L797" s="12">
        <v>2.1000000000000001E-2</v>
      </c>
      <c r="M797" s="12">
        <v>0.437</v>
      </c>
      <c r="N797" s="12">
        <v>-4.82026143790849E-2</v>
      </c>
      <c r="O797" s="12">
        <v>0.53974358974358905</v>
      </c>
      <c r="P797" s="12">
        <v>0.14411247803163399</v>
      </c>
      <c r="Q797" s="12">
        <v>0.26156941649899301</v>
      </c>
      <c r="R797" s="14">
        <v>0.22075055187637899</v>
      </c>
      <c r="S797" s="14">
        <v>0.436305732484076</v>
      </c>
      <c r="T797" s="14">
        <v>0.51380042462844999</v>
      </c>
      <c r="U797" s="14">
        <v>0.84501061571125202</v>
      </c>
      <c r="V797" s="14">
        <v>0.47127659574468</v>
      </c>
      <c r="W797" s="14">
        <v>0.81953290870488305</v>
      </c>
      <c r="X797" s="14"/>
      <c r="Y797" s="14">
        <v>0.74840764331210097</v>
      </c>
      <c r="Z797" s="14">
        <v>0.71125265392781301</v>
      </c>
      <c r="AA797" s="14">
        <v>0.83227176220806798</v>
      </c>
      <c r="AB797" s="5">
        <v>2</v>
      </c>
      <c r="AC797" s="5">
        <v>1</v>
      </c>
      <c r="AD797" s="5">
        <v>1</v>
      </c>
      <c r="AE797" s="5">
        <v>2</v>
      </c>
      <c r="AF797" s="5">
        <v>1</v>
      </c>
      <c r="AG797" s="5">
        <v>2</v>
      </c>
      <c r="AH797" s="5">
        <v>1</v>
      </c>
      <c r="AI797" s="5">
        <v>2</v>
      </c>
      <c r="AJ797" s="5">
        <v>2</v>
      </c>
      <c r="AK797" s="5">
        <v>2</v>
      </c>
      <c r="AL797" s="5">
        <v>16</v>
      </c>
    </row>
    <row r="798" spans="1:38" x14ac:dyDescent="0.3">
      <c r="A798" s="3">
        <v>1970320</v>
      </c>
      <c r="B798" s="3" t="s">
        <v>2682</v>
      </c>
      <c r="C798" s="3" t="s">
        <v>2683</v>
      </c>
      <c r="D798" s="3" t="s">
        <v>795</v>
      </c>
      <c r="E798" s="10">
        <v>295</v>
      </c>
      <c r="F798" s="11" t="s">
        <v>1119</v>
      </c>
      <c r="G798" s="12" t="s">
        <v>1120</v>
      </c>
      <c r="H798" s="13">
        <v>62500</v>
      </c>
      <c r="I798" s="12">
        <v>1.7000000000000001E-2</v>
      </c>
      <c r="J798" s="12">
        <v>7.5581395348837205E-2</v>
      </c>
      <c r="K798" s="12">
        <v>5.8139534883720902E-2</v>
      </c>
      <c r="L798" s="12">
        <v>2.79999999999999E-2</v>
      </c>
      <c r="M798" s="12">
        <v>0.28199999999999997</v>
      </c>
      <c r="N798" s="12">
        <v>-0.18732782369146</v>
      </c>
      <c r="O798" s="12">
        <v>0.50384615384615306</v>
      </c>
      <c r="P798" s="12">
        <v>4.4444444444444398E-2</v>
      </c>
      <c r="Q798" s="12">
        <v>0.15116279069767399</v>
      </c>
      <c r="R798" s="14">
        <v>0.39955849889624701</v>
      </c>
      <c r="S798" s="14">
        <v>5.7324840764331197E-2</v>
      </c>
      <c r="T798" s="14">
        <v>0.402335456475583</v>
      </c>
      <c r="U798" s="14">
        <v>0.71549893842887402</v>
      </c>
      <c r="V798" s="14">
        <v>0.56595744680851001</v>
      </c>
      <c r="W798" s="14">
        <v>0.20276008492569</v>
      </c>
      <c r="X798" s="14"/>
      <c r="Y798" s="14">
        <v>0.66029723991507405</v>
      </c>
      <c r="Z798" s="14">
        <v>0.23566878980891701</v>
      </c>
      <c r="AA798" s="14">
        <v>0.33333333333333298</v>
      </c>
      <c r="AB798" s="5">
        <v>1</v>
      </c>
      <c r="AC798" s="5">
        <v>0</v>
      </c>
      <c r="AD798" s="5">
        <v>1</v>
      </c>
      <c r="AE798" s="5">
        <v>2</v>
      </c>
      <c r="AF798" s="5">
        <v>1</v>
      </c>
      <c r="AG798" s="5">
        <v>0</v>
      </c>
      <c r="AH798" s="5">
        <v>2</v>
      </c>
      <c r="AI798" s="5">
        <v>1</v>
      </c>
      <c r="AJ798" s="5">
        <v>0</v>
      </c>
      <c r="AK798" s="5">
        <v>1</v>
      </c>
      <c r="AL798" s="5">
        <v>9</v>
      </c>
    </row>
    <row r="799" spans="1:38" x14ac:dyDescent="0.3">
      <c r="A799" s="3">
        <v>1919585</v>
      </c>
      <c r="B799" s="3" t="s">
        <v>1581</v>
      </c>
      <c r="C799" s="3" t="s">
        <v>1582</v>
      </c>
      <c r="D799" s="3" t="s">
        <v>255</v>
      </c>
      <c r="E799" s="10">
        <v>245</v>
      </c>
      <c r="F799" s="11" t="s">
        <v>809</v>
      </c>
      <c r="G799" s="12" t="s">
        <v>1583</v>
      </c>
      <c r="H799" s="13">
        <v>53542</v>
      </c>
      <c r="I799" s="12">
        <v>0.11599999999999901</v>
      </c>
      <c r="J799" s="12">
        <v>0.10084033613445301</v>
      </c>
      <c r="K799" s="12">
        <v>1.6806722689075598E-2</v>
      </c>
      <c r="L799" s="12">
        <v>6.9999999999999897E-3</v>
      </c>
      <c r="M799" s="12">
        <v>0.28799999999999998</v>
      </c>
      <c r="N799" s="12">
        <v>-0.13732394366197101</v>
      </c>
      <c r="O799" s="12">
        <v>0.53465346534653402</v>
      </c>
      <c r="P799" s="12">
        <v>3.2520325203252001E-2</v>
      </c>
      <c r="Q799" s="12">
        <v>0.218487394957983</v>
      </c>
      <c r="R799" s="14">
        <v>0.18432671081677701</v>
      </c>
      <c r="S799" s="14">
        <v>0.61783439490445802</v>
      </c>
      <c r="T799" s="14">
        <v>0.53927813163481897</v>
      </c>
      <c r="U799" s="14">
        <v>0.23885350318471299</v>
      </c>
      <c r="V799" s="14">
        <v>0.25957446808510598</v>
      </c>
      <c r="W799" s="14">
        <v>0.22292993630573199</v>
      </c>
      <c r="X799" s="14"/>
      <c r="Y799" s="14">
        <v>0.73779193205944704</v>
      </c>
      <c r="Z799" s="14">
        <v>0.17515923566878899</v>
      </c>
      <c r="AA799" s="14">
        <v>0.68683651804670898</v>
      </c>
      <c r="AB799" s="5">
        <v>2</v>
      </c>
      <c r="AC799" s="5">
        <v>1</v>
      </c>
      <c r="AD799" s="5">
        <v>1</v>
      </c>
      <c r="AE799" s="5">
        <v>0</v>
      </c>
      <c r="AF799" s="5">
        <v>0</v>
      </c>
      <c r="AG799" s="5">
        <v>0</v>
      </c>
      <c r="AH799" s="5">
        <v>2</v>
      </c>
      <c r="AI799" s="5">
        <v>2</v>
      </c>
      <c r="AJ799" s="5">
        <v>0</v>
      </c>
      <c r="AK799" s="5">
        <v>2</v>
      </c>
      <c r="AL799" s="5">
        <v>10</v>
      </c>
    </row>
    <row r="800" spans="1:38" x14ac:dyDescent="0.3">
      <c r="A800" s="3">
        <v>1902395</v>
      </c>
      <c r="B800" s="3" t="s">
        <v>1121</v>
      </c>
      <c r="C800" s="3" t="s">
        <v>1122</v>
      </c>
      <c r="D800" s="3" t="s">
        <v>72</v>
      </c>
      <c r="E800" s="10">
        <v>1116</v>
      </c>
      <c r="F800" s="11" t="s">
        <v>1078</v>
      </c>
      <c r="G800" s="12" t="s">
        <v>1079</v>
      </c>
      <c r="H800" s="13">
        <v>74773</v>
      </c>
      <c r="I800" s="12">
        <v>4.5999999999999999E-2</v>
      </c>
      <c r="J800" s="12">
        <v>6.9711538461538394E-2</v>
      </c>
      <c r="K800" s="12">
        <v>9.6153846153846104E-2</v>
      </c>
      <c r="L800" s="12">
        <v>8.9999999999999993E-3</v>
      </c>
      <c r="M800" s="12">
        <v>0.35</v>
      </c>
      <c r="N800" s="12">
        <v>-1.0638297872340399E-2</v>
      </c>
      <c r="O800" s="12">
        <v>0.43716577540106899</v>
      </c>
      <c r="P800" s="12">
        <v>0.15031315240083501</v>
      </c>
      <c r="Q800" s="12">
        <v>0.103365384615384</v>
      </c>
      <c r="R800" s="14">
        <v>0.69094922737306796</v>
      </c>
      <c r="S800" s="14">
        <v>0.19002123142250499</v>
      </c>
      <c r="T800" s="14">
        <v>0.370488322717622</v>
      </c>
      <c r="U800" s="14">
        <v>0.89596602972399098</v>
      </c>
      <c r="V800" s="14">
        <v>0.28829787234042498</v>
      </c>
      <c r="W800" s="14">
        <v>0.49469214437367298</v>
      </c>
      <c r="X800" s="14"/>
      <c r="Y800" s="14">
        <v>0.43736730360934101</v>
      </c>
      <c r="Z800" s="14">
        <v>0.72823779193205895</v>
      </c>
      <c r="AA800" s="14">
        <v>0.14012738853503101</v>
      </c>
      <c r="AB800" s="5">
        <v>0</v>
      </c>
      <c r="AC800" s="5">
        <v>0</v>
      </c>
      <c r="AD800" s="5">
        <v>1</v>
      </c>
      <c r="AE800" s="5">
        <v>2</v>
      </c>
      <c r="AF800" s="5">
        <v>0</v>
      </c>
      <c r="AG800" s="5">
        <v>1</v>
      </c>
      <c r="AH800" s="5">
        <v>1</v>
      </c>
      <c r="AI800" s="5">
        <v>1</v>
      </c>
      <c r="AJ800" s="5">
        <v>2</v>
      </c>
      <c r="AK800" s="5">
        <v>0</v>
      </c>
      <c r="AL800" s="5">
        <v>8</v>
      </c>
    </row>
    <row r="801" spans="1:38" x14ac:dyDescent="0.3">
      <c r="A801" s="3">
        <v>1962760</v>
      </c>
      <c r="B801" s="3" t="s">
        <v>2514</v>
      </c>
      <c r="C801" s="3" t="s">
        <v>2515</v>
      </c>
      <c r="D801" s="3" t="s">
        <v>711</v>
      </c>
      <c r="E801" s="10">
        <v>337</v>
      </c>
      <c r="F801" s="11" t="s">
        <v>1119</v>
      </c>
      <c r="G801" s="12" t="s">
        <v>1120</v>
      </c>
      <c r="H801" s="13">
        <v>75000</v>
      </c>
      <c r="I801" s="12">
        <v>7.2999999999999995E-2</v>
      </c>
      <c r="J801" s="12">
        <v>0.160377358490566</v>
      </c>
      <c r="K801" s="12">
        <v>3.7735849056603703E-2</v>
      </c>
      <c r="L801" s="12">
        <v>0.05</v>
      </c>
      <c r="M801" s="12">
        <v>0.38700000000000001</v>
      </c>
      <c r="N801" s="12">
        <v>-7.9234972677595605E-2</v>
      </c>
      <c r="O801" s="12">
        <v>0.425414364640884</v>
      </c>
      <c r="P801" s="12">
        <v>0.13114754098360601</v>
      </c>
      <c r="Q801" s="12">
        <v>0.18867924528301799</v>
      </c>
      <c r="R801" s="14">
        <v>0.69205298013244998</v>
      </c>
      <c r="S801" s="14">
        <v>0.369426751592356</v>
      </c>
      <c r="T801" s="14">
        <v>0.81210191082802496</v>
      </c>
      <c r="U801" s="14">
        <v>0.50849256900212303</v>
      </c>
      <c r="V801" s="14">
        <v>0.78936170212765899</v>
      </c>
      <c r="W801" s="14">
        <v>0.66348195329087001</v>
      </c>
      <c r="X801" s="14"/>
      <c r="Y801" s="14">
        <v>0.387473460721868</v>
      </c>
      <c r="Z801" s="14">
        <v>0.661358811040339</v>
      </c>
      <c r="AA801" s="14">
        <v>0.53821656050955402</v>
      </c>
      <c r="AB801" s="5">
        <v>0</v>
      </c>
      <c r="AC801" s="5">
        <v>1</v>
      </c>
      <c r="AD801" s="5">
        <v>2</v>
      </c>
      <c r="AE801" s="5">
        <v>1</v>
      </c>
      <c r="AF801" s="5">
        <v>2</v>
      </c>
      <c r="AG801" s="5">
        <v>1</v>
      </c>
      <c r="AH801" s="5">
        <v>2</v>
      </c>
      <c r="AI801" s="5">
        <v>1</v>
      </c>
      <c r="AJ801" s="5">
        <v>1</v>
      </c>
      <c r="AK801" s="5">
        <v>1</v>
      </c>
      <c r="AL801" s="5">
        <v>12</v>
      </c>
    </row>
    <row r="802" spans="1:38" x14ac:dyDescent="0.3">
      <c r="A802" s="3">
        <v>1968205</v>
      </c>
      <c r="B802" s="3" t="s">
        <v>2634</v>
      </c>
      <c r="C802" s="3" t="s">
        <v>2635</v>
      </c>
      <c r="D802" s="3" t="s">
        <v>771</v>
      </c>
      <c r="E802" s="10">
        <v>4059</v>
      </c>
      <c r="F802" s="11" t="s">
        <v>1088</v>
      </c>
      <c r="G802" s="12" t="s">
        <v>1089</v>
      </c>
      <c r="H802" s="13">
        <v>76250</v>
      </c>
      <c r="I802" s="12">
        <v>9.2999999999999999E-2</v>
      </c>
      <c r="J802" s="12">
        <v>0.10812672176308501</v>
      </c>
      <c r="K802" s="12">
        <v>6.1983471074380098E-2</v>
      </c>
      <c r="L802" s="12">
        <v>4.0000000000000001E-3</v>
      </c>
      <c r="M802" s="12">
        <v>0.29299999999999998</v>
      </c>
      <c r="N802" s="12">
        <v>0.21019677996422101</v>
      </c>
      <c r="O802" s="12">
        <v>0.60385438972162697</v>
      </c>
      <c r="P802" s="12">
        <v>9.5497953615279602E-3</v>
      </c>
      <c r="Q802" s="12">
        <v>0.206611570247933</v>
      </c>
      <c r="R802" s="14">
        <v>0.70971302428256</v>
      </c>
      <c r="S802" s="14">
        <v>0.48832271762208002</v>
      </c>
      <c r="T802" s="14">
        <v>0.58280254777069995</v>
      </c>
      <c r="U802" s="14">
        <v>0.75053078556263197</v>
      </c>
      <c r="V802" s="14">
        <v>0.22765957446808499</v>
      </c>
      <c r="W802" s="14">
        <v>0.25053078556263197</v>
      </c>
      <c r="X802" s="14"/>
      <c r="Y802" s="14">
        <v>0.88004246284500998</v>
      </c>
      <c r="Z802" s="14">
        <v>0.113588110403397</v>
      </c>
      <c r="AA802" s="14">
        <v>0.62845010615711205</v>
      </c>
      <c r="AB802" s="5">
        <v>0</v>
      </c>
      <c r="AC802" s="5">
        <v>1</v>
      </c>
      <c r="AD802" s="5">
        <v>1</v>
      </c>
      <c r="AE802" s="5">
        <v>2</v>
      </c>
      <c r="AF802" s="5">
        <v>0</v>
      </c>
      <c r="AG802" s="5">
        <v>0</v>
      </c>
      <c r="AH802" s="5">
        <v>0</v>
      </c>
      <c r="AI802" s="5">
        <v>2</v>
      </c>
      <c r="AJ802" s="5">
        <v>0</v>
      </c>
      <c r="AK802" s="5">
        <v>1</v>
      </c>
      <c r="AL802" s="5">
        <v>7</v>
      </c>
    </row>
    <row r="803" spans="1:38" x14ac:dyDescent="0.3">
      <c r="A803" s="3">
        <v>1966720</v>
      </c>
      <c r="B803" s="3" t="s">
        <v>2608</v>
      </c>
      <c r="C803" s="3" t="s">
        <v>2609</v>
      </c>
      <c r="D803" s="3" t="s">
        <v>758</v>
      </c>
      <c r="E803" s="10">
        <v>542</v>
      </c>
      <c r="F803" s="11" t="s">
        <v>466</v>
      </c>
      <c r="G803" s="12" t="s">
        <v>1594</v>
      </c>
      <c r="H803" s="13">
        <v>60446</v>
      </c>
      <c r="I803" s="12">
        <v>0.109</v>
      </c>
      <c r="J803" s="12">
        <v>0.10152284263959301</v>
      </c>
      <c r="K803" s="12">
        <v>6.0913705583756299E-2</v>
      </c>
      <c r="L803" s="12">
        <v>2.5999999999999999E-2</v>
      </c>
      <c r="M803" s="12">
        <v>0.27200000000000002</v>
      </c>
      <c r="N803" s="12">
        <v>-7.1917808219177995E-2</v>
      </c>
      <c r="O803" s="12">
        <v>0.420886075949367</v>
      </c>
      <c r="P803" s="12">
        <v>0.100456621004566</v>
      </c>
      <c r="Q803" s="12">
        <v>0.26395939086294401</v>
      </c>
      <c r="R803" s="14">
        <v>0.34326710816777001</v>
      </c>
      <c r="S803" s="14">
        <v>0.58386411889596601</v>
      </c>
      <c r="T803" s="14">
        <v>0.54352441613588098</v>
      </c>
      <c r="U803" s="14">
        <v>0.74522292993630501</v>
      </c>
      <c r="V803" s="14">
        <v>0.54468085106382902</v>
      </c>
      <c r="W803" s="14">
        <v>0.17409766454352399</v>
      </c>
      <c r="X803" s="14"/>
      <c r="Y803" s="14">
        <v>0.37685774946921402</v>
      </c>
      <c r="Z803" s="14">
        <v>0.52653927813163404</v>
      </c>
      <c r="AA803" s="14">
        <v>0.83545647558386404</v>
      </c>
      <c r="AB803" s="5">
        <v>1</v>
      </c>
      <c r="AC803" s="5">
        <v>1</v>
      </c>
      <c r="AD803" s="5">
        <v>1</v>
      </c>
      <c r="AE803" s="5">
        <v>2</v>
      </c>
      <c r="AF803" s="5">
        <v>1</v>
      </c>
      <c r="AG803" s="5">
        <v>0</v>
      </c>
      <c r="AH803" s="5">
        <v>1</v>
      </c>
      <c r="AI803" s="5">
        <v>1</v>
      </c>
      <c r="AJ803" s="5">
        <v>1</v>
      </c>
      <c r="AK803" s="5">
        <v>2</v>
      </c>
      <c r="AL803" s="5">
        <v>11</v>
      </c>
    </row>
    <row r="804" spans="1:38" x14ac:dyDescent="0.3">
      <c r="A804" s="3">
        <v>1985260</v>
      </c>
      <c r="B804" s="3" t="s">
        <v>3008</v>
      </c>
      <c r="C804" s="3" t="s">
        <v>3009</v>
      </c>
      <c r="D804" s="3" t="s">
        <v>957</v>
      </c>
      <c r="E804" s="10">
        <v>497</v>
      </c>
      <c r="F804" s="11" t="s">
        <v>1066</v>
      </c>
      <c r="G804" s="12" t="s">
        <v>1067</v>
      </c>
      <c r="H804" s="13">
        <v>78702</v>
      </c>
      <c r="I804" s="12">
        <v>4.2000000000000003E-2</v>
      </c>
      <c r="J804" s="12">
        <v>1.8450184501845001E-2</v>
      </c>
      <c r="K804" s="12">
        <v>4.7970479704797002E-2</v>
      </c>
      <c r="L804" s="12">
        <v>0</v>
      </c>
      <c r="M804" s="12">
        <v>0.249</v>
      </c>
      <c r="N804" s="12">
        <v>-1.38888888888888E-2</v>
      </c>
      <c r="O804" s="12">
        <v>0.33665835411471301</v>
      </c>
      <c r="P804" s="12">
        <v>0.122977346278317</v>
      </c>
      <c r="Q804" s="12">
        <v>0.11439114391143899</v>
      </c>
      <c r="R804" s="14">
        <v>0.75275938189845404</v>
      </c>
      <c r="S804" s="14">
        <v>0.16348195329087001</v>
      </c>
      <c r="T804" s="14">
        <v>9.5541401273885301E-2</v>
      </c>
      <c r="U804" s="14">
        <v>0.63163481953290801</v>
      </c>
      <c r="V804" s="14">
        <v>0</v>
      </c>
      <c r="W804" s="14">
        <v>0.109341825902335</v>
      </c>
      <c r="X804" s="14"/>
      <c r="Y804" s="14">
        <v>0.15605095541401201</v>
      </c>
      <c r="Z804" s="14">
        <v>0.62420382165605004</v>
      </c>
      <c r="AA804" s="14">
        <v>0.168789808917197</v>
      </c>
      <c r="AB804" s="5">
        <v>0</v>
      </c>
      <c r="AC804" s="5">
        <v>0</v>
      </c>
      <c r="AD804" s="5">
        <v>0</v>
      </c>
      <c r="AE804" s="5">
        <v>1</v>
      </c>
      <c r="AF804" s="5">
        <v>0</v>
      </c>
      <c r="AG804" s="5">
        <v>0</v>
      </c>
      <c r="AH804" s="5">
        <v>1</v>
      </c>
      <c r="AI804" s="5">
        <v>0</v>
      </c>
      <c r="AJ804" s="5">
        <v>1</v>
      </c>
      <c r="AK804" s="5">
        <v>0</v>
      </c>
      <c r="AL804" s="5">
        <v>3</v>
      </c>
    </row>
    <row r="805" spans="1:38" x14ac:dyDescent="0.3">
      <c r="A805" s="3">
        <v>1909730</v>
      </c>
      <c r="B805" s="3" t="s">
        <v>1353</v>
      </c>
      <c r="C805" s="3" t="s">
        <v>1354</v>
      </c>
      <c r="D805" s="3" t="s">
        <v>156</v>
      </c>
      <c r="E805" s="10">
        <v>387</v>
      </c>
      <c r="F805" s="11" t="s">
        <v>567</v>
      </c>
      <c r="G805" s="12" t="s">
        <v>1355</v>
      </c>
      <c r="H805" s="13">
        <v>43125</v>
      </c>
      <c r="I805" s="12">
        <v>0.15</v>
      </c>
      <c r="J805" s="12">
        <v>0.19886363636363599</v>
      </c>
      <c r="K805" s="12">
        <v>6.8181818181818094E-2</v>
      </c>
      <c r="L805" s="12">
        <v>0.04</v>
      </c>
      <c r="M805" s="12">
        <v>0.44799999999999901</v>
      </c>
      <c r="N805" s="12">
        <v>-8.2938388625592399E-2</v>
      </c>
      <c r="O805" s="12">
        <v>0.56756756756756699</v>
      </c>
      <c r="P805" s="12">
        <v>0.14000000000000001</v>
      </c>
      <c r="Q805" s="12">
        <v>0.170454545454545</v>
      </c>
      <c r="R805" s="14">
        <v>3.86313465783664E-2</v>
      </c>
      <c r="S805" s="14">
        <v>0.77176220806794005</v>
      </c>
      <c r="T805" s="14">
        <v>0.90339702760084895</v>
      </c>
      <c r="U805" s="14">
        <v>0.79405520169851296</v>
      </c>
      <c r="V805" s="14">
        <v>0.70106382978723403</v>
      </c>
      <c r="W805" s="14">
        <v>0.83970276008492495</v>
      </c>
      <c r="X805" s="14"/>
      <c r="Y805" s="14">
        <v>0.81634819532908698</v>
      </c>
      <c r="Z805" s="14">
        <v>0.693205944798301</v>
      </c>
      <c r="AA805" s="14">
        <v>0.44692144373672998</v>
      </c>
      <c r="AB805" s="5">
        <v>2</v>
      </c>
      <c r="AC805" s="5">
        <v>2</v>
      </c>
      <c r="AD805" s="5">
        <v>2</v>
      </c>
      <c r="AE805" s="5">
        <v>2</v>
      </c>
      <c r="AF805" s="5">
        <v>2</v>
      </c>
      <c r="AG805" s="5">
        <v>2</v>
      </c>
      <c r="AH805" s="5">
        <v>2</v>
      </c>
      <c r="AI805" s="5">
        <v>2</v>
      </c>
      <c r="AJ805" s="5">
        <v>2</v>
      </c>
      <c r="AK805" s="5">
        <v>1</v>
      </c>
      <c r="AL805" s="5">
        <v>19</v>
      </c>
    </row>
    <row r="806" spans="1:38" x14ac:dyDescent="0.3">
      <c r="A806" s="3">
        <v>1940845</v>
      </c>
      <c r="B806" s="3" t="s">
        <v>2020</v>
      </c>
      <c r="C806" s="3" t="s">
        <v>2021</v>
      </c>
      <c r="D806" s="3" t="s">
        <v>466</v>
      </c>
      <c r="E806" s="10">
        <v>9900</v>
      </c>
      <c r="F806" s="11" t="s">
        <v>1624</v>
      </c>
      <c r="G806" s="12" t="s">
        <v>1625</v>
      </c>
      <c r="H806" s="13">
        <v>52711</v>
      </c>
      <c r="I806" s="12">
        <v>0.183</v>
      </c>
      <c r="J806" s="12">
        <v>0.213563218390804</v>
      </c>
      <c r="K806" s="12">
        <v>8.2528735632183894E-2</v>
      </c>
      <c r="L806" s="12">
        <v>4.9000000000000002E-2</v>
      </c>
      <c r="M806" s="12">
        <v>0.43</v>
      </c>
      <c r="N806" s="12">
        <v>-8.16326530612244E-2</v>
      </c>
      <c r="O806" s="12">
        <v>0.46048456879146199</v>
      </c>
      <c r="P806" s="12">
        <v>0.14391365180891399</v>
      </c>
      <c r="Q806" s="12">
        <v>0.294252873563218</v>
      </c>
      <c r="R806" s="14">
        <v>0.17218543046357601</v>
      </c>
      <c r="S806" s="14">
        <v>0.85244161358810999</v>
      </c>
      <c r="T806" s="14">
        <v>0.92144373673036095</v>
      </c>
      <c r="U806" s="14">
        <v>0.85244161358810999</v>
      </c>
      <c r="V806" s="14">
        <v>0.77978723404255301</v>
      </c>
      <c r="W806" s="14">
        <v>0.78980891719745205</v>
      </c>
      <c r="X806" s="14"/>
      <c r="Y806" s="14">
        <v>0.51167728237791898</v>
      </c>
      <c r="Z806" s="14">
        <v>0.71019108280254695</v>
      </c>
      <c r="AA806" s="14">
        <v>0.90976645435244097</v>
      </c>
      <c r="AB806" s="5">
        <v>2</v>
      </c>
      <c r="AC806" s="5">
        <v>2</v>
      </c>
      <c r="AD806" s="5">
        <v>2</v>
      </c>
      <c r="AE806" s="5">
        <v>2</v>
      </c>
      <c r="AF806" s="5">
        <v>2</v>
      </c>
      <c r="AG806" s="5">
        <v>2</v>
      </c>
      <c r="AH806" s="5">
        <v>2</v>
      </c>
      <c r="AI806" s="5">
        <v>1</v>
      </c>
      <c r="AJ806" s="5">
        <v>2</v>
      </c>
      <c r="AK806" s="5">
        <v>2</v>
      </c>
      <c r="AL806" s="5">
        <v>19</v>
      </c>
    </row>
    <row r="807" spans="1:38" x14ac:dyDescent="0.3">
      <c r="A807" s="3">
        <v>1983145</v>
      </c>
      <c r="B807" s="3" t="s">
        <v>2960</v>
      </c>
      <c r="C807" s="3" t="s">
        <v>2961</v>
      </c>
      <c r="D807" s="3" t="s">
        <v>935</v>
      </c>
      <c r="E807" s="10">
        <v>7825</v>
      </c>
      <c r="F807" s="11" t="s">
        <v>398</v>
      </c>
      <c r="G807" s="12" t="s">
        <v>1276</v>
      </c>
      <c r="H807" s="13">
        <v>63430</v>
      </c>
      <c r="I807" s="12">
        <v>8.5999999999999993E-2</v>
      </c>
      <c r="J807" s="12">
        <v>0.113230769230769</v>
      </c>
      <c r="K807" s="12">
        <v>3.2307692307692301E-2</v>
      </c>
      <c r="L807" s="12">
        <v>7.0000000000000007E-2</v>
      </c>
      <c r="M807" s="12">
        <v>0.33</v>
      </c>
      <c r="N807" s="12">
        <v>-3.0359355638166E-2</v>
      </c>
      <c r="O807" s="12">
        <v>0.38428034052662802</v>
      </c>
      <c r="P807" s="12">
        <v>8.5022522522522501E-2</v>
      </c>
      <c r="Q807" s="12">
        <v>0.16646153846153799</v>
      </c>
      <c r="R807" s="14">
        <v>0.427152317880794</v>
      </c>
      <c r="S807" s="14">
        <v>0.44161358811040302</v>
      </c>
      <c r="T807" s="14">
        <v>0.60828025477707004</v>
      </c>
      <c r="U807" s="14">
        <v>0.44479830148619898</v>
      </c>
      <c r="V807" s="14">
        <v>0.88404255319148894</v>
      </c>
      <c r="W807" s="14">
        <v>0.39490445859872603</v>
      </c>
      <c r="X807" s="14"/>
      <c r="Y807" s="14">
        <v>0.26857749469214398</v>
      </c>
      <c r="Z807" s="14">
        <v>0.435244161358811</v>
      </c>
      <c r="AA807" s="14">
        <v>0.42250530785562601</v>
      </c>
      <c r="AB807" s="5">
        <v>1</v>
      </c>
      <c r="AC807" s="5">
        <v>1</v>
      </c>
      <c r="AD807" s="5">
        <v>1</v>
      </c>
      <c r="AE807" s="5">
        <v>1</v>
      </c>
      <c r="AF807" s="5">
        <v>2</v>
      </c>
      <c r="AG807" s="5">
        <v>1</v>
      </c>
      <c r="AH807" s="5">
        <v>1</v>
      </c>
      <c r="AI807" s="5">
        <v>0</v>
      </c>
      <c r="AJ807" s="5">
        <v>1</v>
      </c>
      <c r="AK807" s="5">
        <v>1</v>
      </c>
      <c r="AL807" s="5">
        <v>10</v>
      </c>
    </row>
    <row r="808" spans="1:38" x14ac:dyDescent="0.3">
      <c r="A808" s="3">
        <v>1914250</v>
      </c>
      <c r="B808" s="3" t="s">
        <v>1462</v>
      </c>
      <c r="C808" s="3" t="s">
        <v>1463</v>
      </c>
      <c r="D808" s="3" t="s">
        <v>201</v>
      </c>
      <c r="E808" s="10">
        <v>586</v>
      </c>
      <c r="F808" s="11" t="s">
        <v>329</v>
      </c>
      <c r="G808" s="12" t="s">
        <v>1140</v>
      </c>
      <c r="H808" s="13">
        <v>85625</v>
      </c>
      <c r="I808" s="12">
        <v>0.04</v>
      </c>
      <c r="J808" s="12">
        <v>9.85915492957746E-2</v>
      </c>
      <c r="K808" s="12">
        <v>3.8732394366197097E-2</v>
      </c>
      <c r="L808" s="12">
        <v>3.5999999999999997E-2</v>
      </c>
      <c r="M808" s="12">
        <v>0.28399999999999997</v>
      </c>
      <c r="N808" s="12">
        <v>-7.2784810126582195E-2</v>
      </c>
      <c r="O808" s="12">
        <v>0.38993710691823902</v>
      </c>
      <c r="P808" s="12">
        <v>0.200598802395209</v>
      </c>
      <c r="Q808" s="12">
        <v>0.15845070422535201</v>
      </c>
      <c r="R808" s="14">
        <v>0.84105960264900603</v>
      </c>
      <c r="S808" s="14">
        <v>0.14968152866241999</v>
      </c>
      <c r="T808" s="14">
        <v>0.53078556263269605</v>
      </c>
      <c r="U808" s="14">
        <v>0.52335456475583797</v>
      </c>
      <c r="V808" s="14">
        <v>0.66595744680850999</v>
      </c>
      <c r="W808" s="14">
        <v>0.20806794055201699</v>
      </c>
      <c r="X808" s="14"/>
      <c r="Y808" s="14">
        <v>0.28025477707006302</v>
      </c>
      <c r="Z808" s="14">
        <v>0.84819532908704798</v>
      </c>
      <c r="AA808" s="14">
        <v>0.38853503184713301</v>
      </c>
      <c r="AB808" s="5">
        <v>0</v>
      </c>
      <c r="AC808" s="5">
        <v>0</v>
      </c>
      <c r="AD808" s="5">
        <v>1</v>
      </c>
      <c r="AE808" s="5">
        <v>1</v>
      </c>
      <c r="AF808" s="5">
        <v>1</v>
      </c>
      <c r="AG808" s="5">
        <v>0</v>
      </c>
      <c r="AH808" s="5">
        <v>1</v>
      </c>
      <c r="AI808" s="5">
        <v>0</v>
      </c>
      <c r="AJ808" s="5">
        <v>2</v>
      </c>
      <c r="AK808" s="5">
        <v>1</v>
      </c>
      <c r="AL808" s="5">
        <v>7</v>
      </c>
    </row>
    <row r="809" spans="1:38" x14ac:dyDescent="0.3">
      <c r="A809" s="3">
        <v>1930135</v>
      </c>
      <c r="B809" s="3" t="s">
        <v>1802</v>
      </c>
      <c r="C809" s="3" t="s">
        <v>1803</v>
      </c>
      <c r="D809" s="3" t="s">
        <v>357</v>
      </c>
      <c r="E809" s="10">
        <v>136</v>
      </c>
      <c r="F809" s="11" t="s">
        <v>342</v>
      </c>
      <c r="G809" s="12" t="s">
        <v>1063</v>
      </c>
      <c r="H809" s="13">
        <v>56250</v>
      </c>
      <c r="I809" s="12">
        <v>0.191</v>
      </c>
      <c r="J809" s="12">
        <v>6.3492063492063405E-2</v>
      </c>
      <c r="K809" s="12">
        <v>1.5873015873015799E-2</v>
      </c>
      <c r="L809" s="12">
        <v>0</v>
      </c>
      <c r="M809" s="12">
        <v>0.441</v>
      </c>
      <c r="N809" s="12">
        <v>-0.175757575757575</v>
      </c>
      <c r="O809" s="12">
        <v>0.48245614035087703</v>
      </c>
      <c r="P809" s="12">
        <v>0.23170731707316999</v>
      </c>
      <c r="Q809" s="12">
        <v>0.14285714285714199</v>
      </c>
      <c r="R809" s="14">
        <v>0.239514348785871</v>
      </c>
      <c r="S809" s="14">
        <v>0.870488322717622</v>
      </c>
      <c r="T809" s="14">
        <v>0.32696390658174002</v>
      </c>
      <c r="U809" s="14">
        <v>0.22929936305732401</v>
      </c>
      <c r="V809" s="14">
        <v>0</v>
      </c>
      <c r="W809" s="14">
        <v>0.82590233545647496</v>
      </c>
      <c r="X809" s="14"/>
      <c r="Y809" s="14">
        <v>0.59341825902335399</v>
      </c>
      <c r="Z809" s="14">
        <v>0.88959660297239895</v>
      </c>
      <c r="AA809" s="14">
        <v>0.290870488322717</v>
      </c>
      <c r="AB809" s="5">
        <v>2</v>
      </c>
      <c r="AC809" s="5">
        <v>2</v>
      </c>
      <c r="AD809" s="5">
        <v>0</v>
      </c>
      <c r="AE809" s="5">
        <v>0</v>
      </c>
      <c r="AF809" s="5">
        <v>0</v>
      </c>
      <c r="AG809" s="5">
        <v>2</v>
      </c>
      <c r="AH809" s="5">
        <v>2</v>
      </c>
      <c r="AI809" s="5">
        <v>1</v>
      </c>
      <c r="AJ809" s="5">
        <v>2</v>
      </c>
      <c r="AK809" s="5">
        <v>0</v>
      </c>
      <c r="AL809" s="5">
        <v>11</v>
      </c>
    </row>
    <row r="810" spans="1:38" x14ac:dyDescent="0.3">
      <c r="A810" s="3">
        <v>1911485</v>
      </c>
      <c r="B810" s="3" t="s">
        <v>1391</v>
      </c>
      <c r="C810" s="3" t="s">
        <v>1392</v>
      </c>
      <c r="D810" s="3" t="s">
        <v>172</v>
      </c>
      <c r="E810" s="10">
        <v>145</v>
      </c>
      <c r="F810" s="11" t="s">
        <v>1362</v>
      </c>
      <c r="G810" s="12" t="s">
        <v>1363</v>
      </c>
      <c r="H810" s="13">
        <v>61250</v>
      </c>
      <c r="I810" s="12">
        <v>7.9000000000000001E-2</v>
      </c>
      <c r="J810" s="12">
        <v>0.11111111111111099</v>
      </c>
      <c r="K810" s="12">
        <v>2.77777777777777E-2</v>
      </c>
      <c r="L810" s="12">
        <v>0</v>
      </c>
      <c r="M810" s="12">
        <v>0.379</v>
      </c>
      <c r="N810" s="12">
        <v>-0.16184971098265799</v>
      </c>
      <c r="O810" s="12">
        <v>0.55737704918032704</v>
      </c>
      <c r="P810" s="12">
        <v>0.04</v>
      </c>
      <c r="Q810" s="12">
        <v>0.20833333333333301</v>
      </c>
      <c r="R810" s="14">
        <v>0.36865342163355402</v>
      </c>
      <c r="S810" s="14">
        <v>0.402335456475583</v>
      </c>
      <c r="T810" s="14">
        <v>0.59660297239914994</v>
      </c>
      <c r="U810" s="14">
        <v>0.37367303609341801</v>
      </c>
      <c r="V810" s="14">
        <v>0</v>
      </c>
      <c r="W810" s="14">
        <v>0.63269639065817396</v>
      </c>
      <c r="X810" s="14"/>
      <c r="Y810" s="14">
        <v>0.79405520169851296</v>
      </c>
      <c r="Z810" s="14">
        <v>0.21549893842887399</v>
      </c>
      <c r="AA810" s="14">
        <v>0.63694267515923497</v>
      </c>
      <c r="AB810" s="5">
        <v>1</v>
      </c>
      <c r="AC810" s="5">
        <v>1</v>
      </c>
      <c r="AD810" s="5">
        <v>1</v>
      </c>
      <c r="AE810" s="5">
        <v>1</v>
      </c>
      <c r="AF810" s="5">
        <v>0</v>
      </c>
      <c r="AG810" s="5">
        <v>1</v>
      </c>
      <c r="AH810" s="5">
        <v>2</v>
      </c>
      <c r="AI810" s="5">
        <v>2</v>
      </c>
      <c r="AJ810" s="5">
        <v>0</v>
      </c>
      <c r="AK810" s="5">
        <v>1</v>
      </c>
      <c r="AL810" s="5">
        <v>10</v>
      </c>
    </row>
    <row r="811" spans="1:38" x14ac:dyDescent="0.3">
      <c r="A811" s="3">
        <v>1975180</v>
      </c>
      <c r="B811" s="3" t="s">
        <v>2796</v>
      </c>
      <c r="C811" s="3" t="s">
        <v>2797</v>
      </c>
      <c r="D811" s="3" t="s">
        <v>852</v>
      </c>
      <c r="E811" s="10">
        <v>264</v>
      </c>
      <c r="F811" s="11" t="s">
        <v>1019</v>
      </c>
      <c r="G811" s="12" t="s">
        <v>1020</v>
      </c>
      <c r="H811" s="13">
        <v>47188</v>
      </c>
      <c r="I811" s="12">
        <v>6.0999999999999999E-2</v>
      </c>
      <c r="J811" s="12">
        <v>0.21232876712328699</v>
      </c>
      <c r="K811" s="12">
        <v>4.1095890410958902E-2</v>
      </c>
      <c r="L811" s="12">
        <v>3.7999999999999999E-2</v>
      </c>
      <c r="M811" s="12">
        <v>0.38200000000000001</v>
      </c>
      <c r="N811" s="12">
        <v>-0.14838709677419301</v>
      </c>
      <c r="O811" s="12">
        <v>0.367965367965367</v>
      </c>
      <c r="P811" s="12">
        <v>0.13609467455621299</v>
      </c>
      <c r="Q811" s="12">
        <v>0.198630136986301</v>
      </c>
      <c r="R811" s="14">
        <v>8.1677704194260403E-2</v>
      </c>
      <c r="S811" s="14">
        <v>0.27707006369426701</v>
      </c>
      <c r="T811" s="14">
        <v>0.91932059447982994</v>
      </c>
      <c r="U811" s="14">
        <v>0.55944798301486198</v>
      </c>
      <c r="V811" s="14">
        <v>0.68617021276595702</v>
      </c>
      <c r="W811" s="14">
        <v>0.64118895966029699</v>
      </c>
      <c r="X811" s="14"/>
      <c r="Y811" s="14">
        <v>0.22399150743099699</v>
      </c>
      <c r="Z811" s="14">
        <v>0.68046709129511596</v>
      </c>
      <c r="AA811" s="14">
        <v>0.581740976645435</v>
      </c>
      <c r="AB811" s="5">
        <v>2</v>
      </c>
      <c r="AC811" s="5">
        <v>0</v>
      </c>
      <c r="AD811" s="5">
        <v>2</v>
      </c>
      <c r="AE811" s="5">
        <v>1</v>
      </c>
      <c r="AF811" s="5">
        <v>2</v>
      </c>
      <c r="AG811" s="5">
        <v>1</v>
      </c>
      <c r="AH811" s="5">
        <v>2</v>
      </c>
      <c r="AI811" s="5">
        <v>0</v>
      </c>
      <c r="AJ811" s="5">
        <v>2</v>
      </c>
      <c r="AK811" s="5">
        <v>1</v>
      </c>
      <c r="AL811" s="5">
        <v>13</v>
      </c>
    </row>
    <row r="812" spans="1:38" x14ac:dyDescent="0.3">
      <c r="A812" s="3">
        <v>1915060</v>
      </c>
      <c r="B812" s="3" t="s">
        <v>1483</v>
      </c>
      <c r="C812" s="3" t="s">
        <v>1484</v>
      </c>
      <c r="D812" s="3" t="s">
        <v>209</v>
      </c>
      <c r="E812" s="10">
        <v>2255</v>
      </c>
      <c r="F812" s="11" t="s">
        <v>1221</v>
      </c>
      <c r="G812" s="12" t="s">
        <v>1222</v>
      </c>
      <c r="H812" s="13">
        <v>79318</v>
      </c>
      <c r="I812" s="12">
        <v>9.0999999999999998E-2</v>
      </c>
      <c r="J812" s="12">
        <v>0.18794326241134701</v>
      </c>
      <c r="K812" s="12">
        <v>5.4373522458628802E-2</v>
      </c>
      <c r="L812" s="12">
        <v>0.04</v>
      </c>
      <c r="M812" s="12">
        <v>0.34299999999999897</v>
      </c>
      <c r="N812" s="12">
        <v>7.7400860009555594E-2</v>
      </c>
      <c r="O812" s="12">
        <v>0.49217154526889001</v>
      </c>
      <c r="P812" s="12">
        <v>7.1350164654226098E-2</v>
      </c>
      <c r="Q812" s="12">
        <v>0.21158392434988099</v>
      </c>
      <c r="R812" s="14">
        <v>0.76379690949227297</v>
      </c>
      <c r="S812" s="14">
        <v>0.47770700636942598</v>
      </c>
      <c r="T812" s="14">
        <v>0.88853503184713301</v>
      </c>
      <c r="U812" s="14">
        <v>0.68683651804670898</v>
      </c>
      <c r="V812" s="14">
        <v>0.70106382978723403</v>
      </c>
      <c r="W812" s="14">
        <v>0.45647558386411802</v>
      </c>
      <c r="X812" s="14"/>
      <c r="Y812" s="14">
        <v>0.61995753715498902</v>
      </c>
      <c r="Z812" s="14">
        <v>0.371549893842887</v>
      </c>
      <c r="AA812" s="14">
        <v>0.65605095541401204</v>
      </c>
      <c r="AB812" s="5">
        <v>0</v>
      </c>
      <c r="AC812" s="5">
        <v>1</v>
      </c>
      <c r="AD812" s="5">
        <v>2</v>
      </c>
      <c r="AE812" s="5">
        <v>2</v>
      </c>
      <c r="AF812" s="5">
        <v>2</v>
      </c>
      <c r="AG812" s="5">
        <v>1</v>
      </c>
      <c r="AH812" s="5">
        <v>0</v>
      </c>
      <c r="AI812" s="5">
        <v>1</v>
      </c>
      <c r="AJ812" s="5">
        <v>1</v>
      </c>
      <c r="AK812" s="5">
        <v>1</v>
      </c>
      <c r="AL812" s="5">
        <v>11</v>
      </c>
    </row>
    <row r="813" spans="1:38" x14ac:dyDescent="0.3">
      <c r="A813" s="3">
        <v>1953355</v>
      </c>
      <c r="B813" s="3" t="s">
        <v>2320</v>
      </c>
      <c r="C813" s="3" t="s">
        <v>2321</v>
      </c>
      <c r="D813" s="3" t="s">
        <v>615</v>
      </c>
      <c r="E813" s="10">
        <v>1967</v>
      </c>
      <c r="F813" s="11" t="s">
        <v>1221</v>
      </c>
      <c r="G813" s="12" t="s">
        <v>1222</v>
      </c>
      <c r="H813" s="13">
        <v>80375</v>
      </c>
      <c r="I813" s="12">
        <v>8.1000000000000003E-2</v>
      </c>
      <c r="J813" s="12">
        <v>6.7274800456100306E-2</v>
      </c>
      <c r="K813" s="12">
        <v>8.0957810718358003E-2</v>
      </c>
      <c r="L813" s="12">
        <v>0.06</v>
      </c>
      <c r="M813" s="12">
        <v>0.22699999999999901</v>
      </c>
      <c r="N813" s="12">
        <v>7.4863387978142001E-2</v>
      </c>
      <c r="O813" s="12">
        <v>0.43736878936319101</v>
      </c>
      <c r="P813" s="12">
        <v>9.0395480225988704E-3</v>
      </c>
      <c r="Q813" s="12">
        <v>0.15507411630558701</v>
      </c>
      <c r="R813" s="14">
        <v>0.782560706401766</v>
      </c>
      <c r="S813" s="14">
        <v>0.41401273885350298</v>
      </c>
      <c r="T813" s="14">
        <v>0.35244161358810999</v>
      </c>
      <c r="U813" s="14">
        <v>0.84607218683651797</v>
      </c>
      <c r="V813" s="14">
        <v>0.84680851063829699</v>
      </c>
      <c r="W813" s="14">
        <v>6.9002123142250502E-2</v>
      </c>
      <c r="X813" s="14"/>
      <c r="Y813" s="14">
        <v>0.43949044585987201</v>
      </c>
      <c r="Z813" s="14">
        <v>0.111464968152866</v>
      </c>
      <c r="AA813" s="14">
        <v>0.35774946921443701</v>
      </c>
      <c r="AB813" s="5">
        <v>0</v>
      </c>
      <c r="AC813" s="5">
        <v>1</v>
      </c>
      <c r="AD813" s="5">
        <v>1</v>
      </c>
      <c r="AE813" s="5">
        <v>2</v>
      </c>
      <c r="AF813" s="5">
        <v>2</v>
      </c>
      <c r="AG813" s="5">
        <v>0</v>
      </c>
      <c r="AH813" s="5">
        <v>0</v>
      </c>
      <c r="AI813" s="5">
        <v>1</v>
      </c>
      <c r="AJ813" s="5">
        <v>0</v>
      </c>
      <c r="AK813" s="5">
        <v>1</v>
      </c>
      <c r="AL813" s="5">
        <v>8</v>
      </c>
    </row>
    <row r="814" spans="1:38" x14ac:dyDescent="0.3">
      <c r="A814" s="3">
        <v>1983325</v>
      </c>
      <c r="B814" s="3" t="s">
        <v>2968</v>
      </c>
      <c r="C814" s="3" t="s">
        <v>2969</v>
      </c>
      <c r="D814" s="3" t="s">
        <v>938</v>
      </c>
      <c r="E814" s="10">
        <v>720</v>
      </c>
      <c r="F814" s="11" t="s">
        <v>1233</v>
      </c>
      <c r="G814" s="12" t="s">
        <v>1234</v>
      </c>
      <c r="H814" s="13">
        <v>64375</v>
      </c>
      <c r="I814" s="12">
        <v>4.4999999999999998E-2</v>
      </c>
      <c r="J814" s="12">
        <v>5.2631578947368397E-2</v>
      </c>
      <c r="K814" s="12">
        <v>5.8823529411764698E-2</v>
      </c>
      <c r="L814" s="12">
        <v>5.8999999999999997E-2</v>
      </c>
      <c r="M814" s="12">
        <v>0.374</v>
      </c>
      <c r="N814" s="12">
        <v>1.8387553041018301E-2</v>
      </c>
      <c r="O814" s="12">
        <v>0.42322097378277101</v>
      </c>
      <c r="P814" s="12">
        <v>0.13903743315507999</v>
      </c>
      <c r="Q814" s="12">
        <v>0.13931888544891599</v>
      </c>
      <c r="R814" s="14">
        <v>0.44922737306843202</v>
      </c>
      <c r="S814" s="14">
        <v>0.18152866242038199</v>
      </c>
      <c r="T814" s="14">
        <v>0.25159235668789798</v>
      </c>
      <c r="U814" s="14">
        <v>0.72080679405520098</v>
      </c>
      <c r="V814" s="14">
        <v>0.84361702127659499</v>
      </c>
      <c r="W814" s="14">
        <v>0.611464968152866</v>
      </c>
      <c r="X814" s="14"/>
      <c r="Y814" s="14">
        <v>0.38110403397027598</v>
      </c>
      <c r="Z814" s="14">
        <v>0.69108280254776999</v>
      </c>
      <c r="AA814" s="14">
        <v>0.27707006369426701</v>
      </c>
      <c r="AB814" s="5">
        <v>1</v>
      </c>
      <c r="AC814" s="5">
        <v>0</v>
      </c>
      <c r="AD814" s="5">
        <v>0</v>
      </c>
      <c r="AE814" s="5">
        <v>2</v>
      </c>
      <c r="AF814" s="5">
        <v>2</v>
      </c>
      <c r="AG814" s="5">
        <v>1</v>
      </c>
      <c r="AH814" s="5">
        <v>0</v>
      </c>
      <c r="AI814" s="5">
        <v>1</v>
      </c>
      <c r="AJ814" s="5">
        <v>2</v>
      </c>
      <c r="AK814" s="5">
        <v>0</v>
      </c>
      <c r="AL814" s="5">
        <v>9</v>
      </c>
    </row>
    <row r="815" spans="1:38" x14ac:dyDescent="0.3">
      <c r="A815" s="3">
        <v>1924735</v>
      </c>
      <c r="B815" s="3" t="s">
        <v>1690</v>
      </c>
      <c r="C815" s="3" t="s">
        <v>1691</v>
      </c>
      <c r="D815" s="3" t="s">
        <v>305</v>
      </c>
      <c r="E815" s="10">
        <v>882</v>
      </c>
      <c r="F815" s="11" t="s">
        <v>1070</v>
      </c>
      <c r="G815" s="12" t="s">
        <v>1071</v>
      </c>
      <c r="H815" s="13">
        <v>84554</v>
      </c>
      <c r="I815" s="12">
        <v>0.11699999999999899</v>
      </c>
      <c r="J815" s="12">
        <v>0.114613180515759</v>
      </c>
      <c r="K815" s="12">
        <v>2.0057306590257801E-2</v>
      </c>
      <c r="L815" s="12">
        <v>1.2999999999999999E-2</v>
      </c>
      <c r="M815" s="12">
        <v>0.21099999999999999</v>
      </c>
      <c r="N815" s="12">
        <v>0.29136163982430402</v>
      </c>
      <c r="O815" s="12">
        <v>0.27192982456140302</v>
      </c>
      <c r="P815" s="12">
        <v>7.6719576719576701E-2</v>
      </c>
      <c r="Q815" s="12">
        <v>0.25787965616045799</v>
      </c>
      <c r="R815" s="14">
        <v>0.83554083885209696</v>
      </c>
      <c r="S815" s="14">
        <v>0.62101910828025397</v>
      </c>
      <c r="T815" s="14">
        <v>0.613588110403397</v>
      </c>
      <c r="U815" s="14">
        <v>0.28662420382165599</v>
      </c>
      <c r="V815" s="14">
        <v>0.34893617021276502</v>
      </c>
      <c r="W815" s="14">
        <v>4.5647558386411803E-2</v>
      </c>
      <c r="X815" s="14"/>
      <c r="Y815" s="14">
        <v>7.5371549893842801E-2</v>
      </c>
      <c r="Z815" s="14">
        <v>0.39702760084925598</v>
      </c>
      <c r="AA815" s="14">
        <v>0.82484076433121001</v>
      </c>
      <c r="AB815" s="5">
        <v>0</v>
      </c>
      <c r="AC815" s="5">
        <v>1</v>
      </c>
      <c r="AD815" s="5">
        <v>1</v>
      </c>
      <c r="AE815" s="5">
        <v>0</v>
      </c>
      <c r="AF815" s="5">
        <v>1</v>
      </c>
      <c r="AG815" s="5">
        <v>0</v>
      </c>
      <c r="AH815" s="5">
        <v>0</v>
      </c>
      <c r="AI815" s="5">
        <v>0</v>
      </c>
      <c r="AJ815" s="5">
        <v>1</v>
      </c>
      <c r="AK815" s="5">
        <v>2</v>
      </c>
      <c r="AL815" s="5">
        <v>6</v>
      </c>
    </row>
    <row r="816" spans="1:38" x14ac:dyDescent="0.3">
      <c r="A816" s="3">
        <v>1905770</v>
      </c>
      <c r="B816" s="3" t="s">
        <v>1250</v>
      </c>
      <c r="C816" s="3" t="s">
        <v>1251</v>
      </c>
      <c r="D816" s="3" t="s">
        <v>115</v>
      </c>
      <c r="E816" s="10">
        <v>347</v>
      </c>
      <c r="F816" s="11" t="s">
        <v>1252</v>
      </c>
      <c r="G816" s="12" t="s">
        <v>1253</v>
      </c>
      <c r="H816" s="13">
        <v>69375</v>
      </c>
      <c r="I816" s="12">
        <v>0.11899999999999999</v>
      </c>
      <c r="J816" s="12">
        <v>0.125</v>
      </c>
      <c r="K816" s="12">
        <v>0.1125</v>
      </c>
      <c r="L816" s="12">
        <v>3.2000000000000001E-2</v>
      </c>
      <c r="M816" s="12">
        <v>0.34100000000000003</v>
      </c>
      <c r="N816" s="12">
        <v>-0.14320987654320899</v>
      </c>
      <c r="O816" s="12">
        <v>0.59589041095890405</v>
      </c>
      <c r="P816" s="12">
        <v>0.135135135135135</v>
      </c>
      <c r="Q816" s="12">
        <v>0.31874999999999998</v>
      </c>
      <c r="R816" s="14">
        <v>0.57174392935982299</v>
      </c>
      <c r="S816" s="14">
        <v>0.63057324840764295</v>
      </c>
      <c r="T816" s="14">
        <v>0.66560509554140102</v>
      </c>
      <c r="U816" s="14">
        <v>0.92462845010615702</v>
      </c>
      <c r="V816" s="14">
        <v>0.61702127659574402</v>
      </c>
      <c r="W816" s="14">
        <v>0.44479830148619898</v>
      </c>
      <c r="X816" s="14"/>
      <c r="Y816" s="14">
        <v>0.870488322717622</v>
      </c>
      <c r="Z816" s="14">
        <v>0.67622080679405505</v>
      </c>
      <c r="AA816" s="14">
        <v>0.94479830148619903</v>
      </c>
      <c r="AB816" s="5">
        <v>1</v>
      </c>
      <c r="AC816" s="5">
        <v>1</v>
      </c>
      <c r="AD816" s="5">
        <v>1</v>
      </c>
      <c r="AE816" s="5">
        <v>2</v>
      </c>
      <c r="AF816" s="5">
        <v>1</v>
      </c>
      <c r="AG816" s="5">
        <v>1</v>
      </c>
      <c r="AH816" s="5">
        <v>2</v>
      </c>
      <c r="AI816" s="5">
        <v>2</v>
      </c>
      <c r="AJ816" s="5">
        <v>2</v>
      </c>
      <c r="AK816" s="5">
        <v>2</v>
      </c>
      <c r="AL816" s="5">
        <v>15</v>
      </c>
    </row>
    <row r="817" spans="1:38" x14ac:dyDescent="0.3">
      <c r="A817" s="3">
        <v>1982965</v>
      </c>
      <c r="B817" s="3" t="s">
        <v>2956</v>
      </c>
      <c r="C817" s="3" t="s">
        <v>2957</v>
      </c>
      <c r="D817" s="3" t="s">
        <v>932</v>
      </c>
      <c r="E817" s="10">
        <v>964</v>
      </c>
      <c r="F817" s="11" t="s">
        <v>1509</v>
      </c>
      <c r="G817" s="12" t="s">
        <v>1510</v>
      </c>
      <c r="H817" s="13">
        <v>70774</v>
      </c>
      <c r="I817" s="12">
        <v>0.09</v>
      </c>
      <c r="J817" s="12">
        <v>0.16624685138539</v>
      </c>
      <c r="K817" s="12">
        <v>5.54156171284634E-2</v>
      </c>
      <c r="L817" s="12">
        <v>0</v>
      </c>
      <c r="M817" s="12">
        <v>0.38600000000000001</v>
      </c>
      <c r="N817" s="12">
        <v>-2.0703933747412001E-3</v>
      </c>
      <c r="O817" s="12">
        <v>0.45412311265969801</v>
      </c>
      <c r="P817" s="12">
        <v>7.0257611241217793E-2</v>
      </c>
      <c r="Q817" s="12">
        <v>0.15617128463475999</v>
      </c>
      <c r="R817" s="14">
        <v>0.597130242825607</v>
      </c>
      <c r="S817" s="14">
        <v>0.47239915074309902</v>
      </c>
      <c r="T817" s="14">
        <v>0.83121019108280203</v>
      </c>
      <c r="U817" s="14">
        <v>0.69532908704883201</v>
      </c>
      <c r="V817" s="14">
        <v>0</v>
      </c>
      <c r="W817" s="14">
        <v>0.65711252653927799</v>
      </c>
      <c r="X817" s="14"/>
      <c r="Y817" s="14">
        <v>0.48726114649681501</v>
      </c>
      <c r="Z817" s="14">
        <v>0.369426751592356</v>
      </c>
      <c r="AA817" s="14">
        <v>0.370488322717622</v>
      </c>
      <c r="AB817" s="5">
        <v>1</v>
      </c>
      <c r="AC817" s="5">
        <v>1</v>
      </c>
      <c r="AD817" s="5">
        <v>2</v>
      </c>
      <c r="AE817" s="5">
        <v>2</v>
      </c>
      <c r="AF817" s="5">
        <v>0</v>
      </c>
      <c r="AG817" s="5">
        <v>1</v>
      </c>
      <c r="AH817" s="5">
        <v>1</v>
      </c>
      <c r="AI817" s="5">
        <v>1</v>
      </c>
      <c r="AJ817" s="5">
        <v>1</v>
      </c>
      <c r="AK817" s="5">
        <v>1</v>
      </c>
      <c r="AL817" s="5">
        <v>11</v>
      </c>
    </row>
    <row r="818" spans="1:38" x14ac:dyDescent="0.3">
      <c r="A818" s="3">
        <v>1943590</v>
      </c>
      <c r="B818" s="3" t="s">
        <v>2086</v>
      </c>
      <c r="C818" s="3" t="s">
        <v>2087</v>
      </c>
      <c r="D818" s="3" t="s">
        <v>498</v>
      </c>
      <c r="E818" s="10">
        <v>477</v>
      </c>
      <c r="F818" s="11" t="s">
        <v>342</v>
      </c>
      <c r="G818" s="12" t="s">
        <v>1063</v>
      </c>
      <c r="H818" s="13">
        <v>61042</v>
      </c>
      <c r="I818" s="12">
        <v>0.19500000000000001</v>
      </c>
      <c r="J818" s="12">
        <v>7.4349442379182104E-2</v>
      </c>
      <c r="K818" s="12">
        <v>7.4349442379182101E-3</v>
      </c>
      <c r="L818" s="12">
        <v>1.2999999999999999E-2</v>
      </c>
      <c r="M818" s="12">
        <v>0.36899999999999999</v>
      </c>
      <c r="N818" s="12">
        <v>-5.9171597633136001E-2</v>
      </c>
      <c r="O818" s="12">
        <v>0.35665914221218897</v>
      </c>
      <c r="P818" s="12">
        <v>0.10738255033557</v>
      </c>
      <c r="Q818" s="12">
        <v>9.2936802973977606E-2</v>
      </c>
      <c r="R818" s="14">
        <v>0.36203090507726199</v>
      </c>
      <c r="S818" s="14">
        <v>0.87685774946921402</v>
      </c>
      <c r="T818" s="14">
        <v>0.39384288747346002</v>
      </c>
      <c r="U818" s="14">
        <v>0.15498938428874701</v>
      </c>
      <c r="V818" s="14">
        <v>0.34893617021276502</v>
      </c>
      <c r="W818" s="14">
        <v>0.58598726114649602</v>
      </c>
      <c r="X818" s="14"/>
      <c r="Y818" s="14">
        <v>0.192144373673036</v>
      </c>
      <c r="Z818" s="14">
        <v>0.55944798301486198</v>
      </c>
      <c r="AA818" s="14">
        <v>0.111464968152866</v>
      </c>
      <c r="AB818" s="5">
        <v>1</v>
      </c>
      <c r="AC818" s="5">
        <v>2</v>
      </c>
      <c r="AD818" s="5">
        <v>1</v>
      </c>
      <c r="AE818" s="5">
        <v>0</v>
      </c>
      <c r="AF818" s="5">
        <v>1</v>
      </c>
      <c r="AG818" s="5">
        <v>1</v>
      </c>
      <c r="AH818" s="5">
        <v>1</v>
      </c>
      <c r="AI818" s="5">
        <v>0</v>
      </c>
      <c r="AJ818" s="5">
        <v>1</v>
      </c>
      <c r="AK818" s="5">
        <v>0</v>
      </c>
      <c r="AL818" s="5">
        <v>8</v>
      </c>
    </row>
    <row r="819" spans="1:38" x14ac:dyDescent="0.3">
      <c r="A819" s="3">
        <v>1905905</v>
      </c>
      <c r="B819" s="3" t="s">
        <v>1254</v>
      </c>
      <c r="C819" s="3" t="s">
        <v>1255</v>
      </c>
      <c r="D819" s="3" t="s">
        <v>116</v>
      </c>
      <c r="E819" s="10">
        <v>39</v>
      </c>
      <c r="F819" s="11" t="s">
        <v>1229</v>
      </c>
      <c r="G819" s="12" t="s">
        <v>1230</v>
      </c>
      <c r="H819" s="13">
        <v>51250</v>
      </c>
      <c r="I819" s="12">
        <v>0</v>
      </c>
      <c r="J819" s="12">
        <v>0</v>
      </c>
      <c r="K819" s="12">
        <v>0</v>
      </c>
      <c r="L819" s="12">
        <v>0</v>
      </c>
      <c r="M819" s="12">
        <v>0.51900000000000002</v>
      </c>
      <c r="N819" s="12">
        <v>-4.8780487804878002E-2</v>
      </c>
      <c r="O819" s="12">
        <v>0.434782608695652</v>
      </c>
      <c r="P819" s="12">
        <v>0.31578947368421001</v>
      </c>
      <c r="Q819" s="12">
        <v>0.15384615384615299</v>
      </c>
      <c r="R819" s="14">
        <v>0.13796909492273701</v>
      </c>
      <c r="S819" s="14">
        <v>0</v>
      </c>
      <c r="T819" s="14">
        <v>0</v>
      </c>
      <c r="U819" s="14">
        <v>0</v>
      </c>
      <c r="V819" s="14">
        <v>0</v>
      </c>
      <c r="W819" s="14">
        <v>0.93312101910828005</v>
      </c>
      <c r="X819" s="14"/>
      <c r="Y819" s="14">
        <v>0.42887473460721798</v>
      </c>
      <c r="Z819" s="14">
        <v>0.94692144373673004</v>
      </c>
      <c r="AA819" s="14">
        <v>0.34925690021231398</v>
      </c>
      <c r="AB819" s="5">
        <v>2</v>
      </c>
      <c r="AC819" s="5">
        <v>0</v>
      </c>
      <c r="AD819" s="5">
        <v>0</v>
      </c>
      <c r="AE819" s="5">
        <v>0</v>
      </c>
      <c r="AF819" s="5">
        <v>0</v>
      </c>
      <c r="AG819" s="5">
        <v>2</v>
      </c>
      <c r="AH819" s="5">
        <v>1</v>
      </c>
      <c r="AI819" s="5">
        <v>1</v>
      </c>
      <c r="AJ819" s="5">
        <v>2</v>
      </c>
      <c r="AK819" s="5">
        <v>1</v>
      </c>
      <c r="AL819" s="5">
        <v>9</v>
      </c>
    </row>
    <row r="820" spans="1:38" x14ac:dyDescent="0.3">
      <c r="A820" s="3">
        <v>1919630</v>
      </c>
      <c r="B820" s="3" t="s">
        <v>1584</v>
      </c>
      <c r="C820" s="3" t="s">
        <v>1585</v>
      </c>
      <c r="D820" s="3" t="s">
        <v>256</v>
      </c>
      <c r="E820" s="10">
        <v>142</v>
      </c>
      <c r="F820" s="11" t="s">
        <v>256</v>
      </c>
      <c r="G820" s="12" t="s">
        <v>1482</v>
      </c>
      <c r="H820" s="13">
        <v>78750</v>
      </c>
      <c r="I820" s="12">
        <v>2.8999999999999901E-2</v>
      </c>
      <c r="J820" s="12">
        <v>5.8823529411764698E-2</v>
      </c>
      <c r="K820" s="12">
        <v>0.11764705882352899</v>
      </c>
      <c r="L820" s="12">
        <v>2.5000000000000001E-2</v>
      </c>
      <c r="M820" s="12">
        <v>0.31900000000000001</v>
      </c>
      <c r="N820" s="12">
        <v>-0.10691823899371</v>
      </c>
      <c r="O820" s="12">
        <v>0.495652173913043</v>
      </c>
      <c r="P820" s="12">
        <v>5.5555555555555497E-2</v>
      </c>
      <c r="Q820" s="12">
        <v>0.13235294117647001</v>
      </c>
      <c r="R820" s="14">
        <v>0.75386313465783605</v>
      </c>
      <c r="S820" s="14">
        <v>9.9787685774946899E-2</v>
      </c>
      <c r="T820" s="14">
        <v>0.30148619957537098</v>
      </c>
      <c r="U820" s="14">
        <v>0.93524416135881105</v>
      </c>
      <c r="V820" s="14">
        <v>0.52978723404255301</v>
      </c>
      <c r="W820" s="14">
        <v>0.35031847133757898</v>
      </c>
      <c r="X820" s="14"/>
      <c r="Y820" s="14">
        <v>0.63375796178343902</v>
      </c>
      <c r="Z820" s="14">
        <v>0.28237791932059397</v>
      </c>
      <c r="AA820" s="14">
        <v>0.24628450106157099</v>
      </c>
      <c r="AB820" s="5">
        <v>0</v>
      </c>
      <c r="AC820" s="5">
        <v>0</v>
      </c>
      <c r="AD820" s="5">
        <v>0</v>
      </c>
      <c r="AE820" s="5">
        <v>2</v>
      </c>
      <c r="AF820" s="5">
        <v>1</v>
      </c>
      <c r="AG820" s="5">
        <v>1</v>
      </c>
      <c r="AH820" s="5">
        <v>2</v>
      </c>
      <c r="AI820" s="5">
        <v>1</v>
      </c>
      <c r="AJ820" s="5">
        <v>0</v>
      </c>
      <c r="AK820" s="5">
        <v>0</v>
      </c>
      <c r="AL820" s="5">
        <v>7</v>
      </c>
    </row>
    <row r="821" spans="1:38" x14ac:dyDescent="0.3">
      <c r="A821" s="3">
        <v>1959925</v>
      </c>
      <c r="B821" s="3" t="s">
        <v>2458</v>
      </c>
      <c r="C821" s="3" t="s">
        <v>2459</v>
      </c>
      <c r="D821" s="3" t="s">
        <v>683</v>
      </c>
      <c r="E821" s="10">
        <v>11558</v>
      </c>
      <c r="F821" s="11" t="s">
        <v>1208</v>
      </c>
      <c r="G821" s="12" t="s">
        <v>1209</v>
      </c>
      <c r="H821" s="13">
        <v>64004</v>
      </c>
      <c r="I821" s="12">
        <v>0.16600000000000001</v>
      </c>
      <c r="J821" s="12">
        <v>0.191503267973856</v>
      </c>
      <c r="K821" s="12">
        <v>6.3398692810457499E-2</v>
      </c>
      <c r="L821" s="12">
        <v>4.8000000000000001E-2</v>
      </c>
      <c r="M821" s="12">
        <v>0.36199999999999999</v>
      </c>
      <c r="N821" s="12">
        <v>8.2875338044141999E-3</v>
      </c>
      <c r="O821" s="12">
        <v>0.42798948751642502</v>
      </c>
      <c r="P821" s="12">
        <v>0.132313056954668</v>
      </c>
      <c r="Q821" s="12">
        <v>0.23420479302832201</v>
      </c>
      <c r="R821" s="14">
        <v>0.44150110375275903</v>
      </c>
      <c r="S821" s="14">
        <v>0.82059447983014799</v>
      </c>
      <c r="T821" s="14">
        <v>0.89278131634819502</v>
      </c>
      <c r="U821" s="14">
        <v>0.76114649681528601</v>
      </c>
      <c r="V821" s="14">
        <v>0.76489361702127601</v>
      </c>
      <c r="W821" s="14">
        <v>0.55201698513800401</v>
      </c>
      <c r="X821" s="14"/>
      <c r="Y821" s="14">
        <v>0.39490445859872603</v>
      </c>
      <c r="Z821" s="14">
        <v>0.66666666666666596</v>
      </c>
      <c r="AA821" s="14">
        <v>0.75265392781316298</v>
      </c>
      <c r="AB821" s="5">
        <v>1</v>
      </c>
      <c r="AC821" s="5">
        <v>2</v>
      </c>
      <c r="AD821" s="5">
        <v>2</v>
      </c>
      <c r="AE821" s="5">
        <v>2</v>
      </c>
      <c r="AF821" s="5">
        <v>2</v>
      </c>
      <c r="AG821" s="5">
        <v>1</v>
      </c>
      <c r="AH821" s="5">
        <v>0</v>
      </c>
      <c r="AI821" s="5">
        <v>1</v>
      </c>
      <c r="AJ821" s="5">
        <v>1</v>
      </c>
      <c r="AK821" s="5">
        <v>2</v>
      </c>
      <c r="AL821" s="5">
        <v>14</v>
      </c>
    </row>
    <row r="822" spans="1:38" x14ac:dyDescent="0.3">
      <c r="A822" s="3">
        <v>1907030</v>
      </c>
      <c r="B822" s="3" t="s">
        <v>1290</v>
      </c>
      <c r="C822" s="3" t="s">
        <v>1291</v>
      </c>
      <c r="D822" s="3" t="s">
        <v>129</v>
      </c>
      <c r="E822" s="10">
        <v>2682</v>
      </c>
      <c r="F822" s="11" t="s">
        <v>1292</v>
      </c>
      <c r="G822" s="12" t="s">
        <v>1293</v>
      </c>
      <c r="H822" s="13">
        <v>60769</v>
      </c>
      <c r="I822" s="12">
        <v>6.9000000000000006E-2</v>
      </c>
      <c r="J822" s="12">
        <v>0.18693284936479099</v>
      </c>
      <c r="K822" s="12">
        <v>3.90199637023593E-2</v>
      </c>
      <c r="L822" s="12">
        <v>5.5E-2</v>
      </c>
      <c r="M822" s="12">
        <v>0.38500000000000001</v>
      </c>
      <c r="N822" s="12">
        <v>1.5909090909090901E-2</v>
      </c>
      <c r="O822" s="12">
        <v>0.40960000000000002</v>
      </c>
      <c r="P822" s="12">
        <v>6.68924640135478E-2</v>
      </c>
      <c r="Q822" s="12">
        <v>0.212341197822141</v>
      </c>
      <c r="R822" s="14">
        <v>0.35540838852097101</v>
      </c>
      <c r="S822" s="14">
        <v>0.33864118895966</v>
      </c>
      <c r="T822" s="14">
        <v>0.886411889596603</v>
      </c>
      <c r="U822" s="14">
        <v>0.52760084925689998</v>
      </c>
      <c r="V822" s="14">
        <v>0.82021276595744597</v>
      </c>
      <c r="W822" s="14">
        <v>0.65498938428874698</v>
      </c>
      <c r="X822" s="14"/>
      <c r="Y822" s="14">
        <v>0.33545647558386399</v>
      </c>
      <c r="Z822" s="14">
        <v>0.35244161358810999</v>
      </c>
      <c r="AA822" s="14">
        <v>0.66242038216560495</v>
      </c>
      <c r="AB822" s="5">
        <v>1</v>
      </c>
      <c r="AC822" s="5">
        <v>1</v>
      </c>
      <c r="AD822" s="5">
        <v>2</v>
      </c>
      <c r="AE822" s="5">
        <v>1</v>
      </c>
      <c r="AF822" s="5">
        <v>2</v>
      </c>
      <c r="AG822" s="5">
        <v>1</v>
      </c>
      <c r="AH822" s="5">
        <v>0</v>
      </c>
      <c r="AI822" s="5">
        <v>1</v>
      </c>
      <c r="AJ822" s="5">
        <v>1</v>
      </c>
      <c r="AK822" s="5">
        <v>1</v>
      </c>
      <c r="AL822" s="5">
        <v>11</v>
      </c>
    </row>
    <row r="823" spans="1:38" x14ac:dyDescent="0.3">
      <c r="A823" s="3">
        <v>1931395</v>
      </c>
      <c r="B823" s="3" t="s">
        <v>1822</v>
      </c>
      <c r="C823" s="3" t="s">
        <v>1823</v>
      </c>
      <c r="D823" s="3" t="s">
        <v>367</v>
      </c>
      <c r="E823" s="10">
        <v>1151</v>
      </c>
      <c r="F823" s="11" t="s">
        <v>167</v>
      </c>
      <c r="G823" s="12" t="s">
        <v>1125</v>
      </c>
      <c r="H823" s="13">
        <v>68333</v>
      </c>
      <c r="I823" s="12">
        <v>0.11699999999999899</v>
      </c>
      <c r="J823" s="12">
        <v>6.5610859728506707E-2</v>
      </c>
      <c r="K823" s="12">
        <v>4.52488687782805E-2</v>
      </c>
      <c r="L823" s="12">
        <v>0.03</v>
      </c>
      <c r="M823" s="12">
        <v>0.35099999999999998</v>
      </c>
      <c r="N823" s="12">
        <v>4.3630017452006902E-3</v>
      </c>
      <c r="O823" s="12">
        <v>0.467289719626168</v>
      </c>
      <c r="P823" s="12">
        <v>4.94623655913978E-2</v>
      </c>
      <c r="Q823" s="12">
        <v>0.17420814479638</v>
      </c>
      <c r="R823" s="14">
        <v>0.54635761589403897</v>
      </c>
      <c r="S823" s="14">
        <v>0.62101910828025397</v>
      </c>
      <c r="T823" s="14">
        <v>0.34501061571125202</v>
      </c>
      <c r="U823" s="14">
        <v>0.597664543524416</v>
      </c>
      <c r="V823" s="14">
        <v>0.59574468085106302</v>
      </c>
      <c r="W823" s="14">
        <v>0.498938428874734</v>
      </c>
      <c r="X823" s="14"/>
      <c r="Y823" s="14">
        <v>0.53927813163481897</v>
      </c>
      <c r="Z823" s="14">
        <v>0.25159235668789798</v>
      </c>
      <c r="AA823" s="14">
        <v>0.47027600849256901</v>
      </c>
      <c r="AB823" s="5">
        <v>1</v>
      </c>
      <c r="AC823" s="5">
        <v>1</v>
      </c>
      <c r="AD823" s="5">
        <v>1</v>
      </c>
      <c r="AE823" s="5">
        <v>1</v>
      </c>
      <c r="AF823" s="5">
        <v>1</v>
      </c>
      <c r="AG823" s="5">
        <v>1</v>
      </c>
      <c r="AH823" s="5">
        <v>0</v>
      </c>
      <c r="AI823" s="5">
        <v>1</v>
      </c>
      <c r="AJ823" s="5">
        <v>0</v>
      </c>
      <c r="AK823" s="5">
        <v>1</v>
      </c>
      <c r="AL823" s="5">
        <v>8</v>
      </c>
    </row>
    <row r="824" spans="1:38" x14ac:dyDescent="0.3">
      <c r="A824" s="3">
        <v>1902800</v>
      </c>
      <c r="B824" s="3" t="s">
        <v>1136</v>
      </c>
      <c r="C824" s="3" t="s">
        <v>1137</v>
      </c>
      <c r="D824" s="3" t="s">
        <v>77</v>
      </c>
      <c r="E824" s="10">
        <v>96</v>
      </c>
      <c r="F824" s="11" t="s">
        <v>895</v>
      </c>
      <c r="G824" s="12" t="s">
        <v>1034</v>
      </c>
      <c r="H824" s="13">
        <v>53750</v>
      </c>
      <c r="I824" s="12">
        <v>0.10299999999999999</v>
      </c>
      <c r="J824" s="12">
        <v>0.148148148148148</v>
      </c>
      <c r="K824" s="12">
        <v>0</v>
      </c>
      <c r="L824" s="12">
        <v>0.17899999999999999</v>
      </c>
      <c r="M824" s="12">
        <v>0.45799999999999902</v>
      </c>
      <c r="N824" s="12">
        <v>-0.04</v>
      </c>
      <c r="O824" s="12">
        <v>0.46153846153846101</v>
      </c>
      <c r="P824" s="12">
        <v>0.12903225806451599</v>
      </c>
      <c r="Q824" s="12">
        <v>0.22222222222222199</v>
      </c>
      <c r="R824" s="14">
        <v>0.18874172185430399</v>
      </c>
      <c r="S824" s="14">
        <v>0.547770700636942</v>
      </c>
      <c r="T824" s="14">
        <v>0.774946921443736</v>
      </c>
      <c r="U824" s="14">
        <v>0</v>
      </c>
      <c r="V824" s="14">
        <v>0.98404255319148903</v>
      </c>
      <c r="W824" s="14">
        <v>0.86093418259023302</v>
      </c>
      <c r="X824" s="14"/>
      <c r="Y824" s="14">
        <v>0.51486199575371505</v>
      </c>
      <c r="Z824" s="14">
        <v>0.65286624203821597</v>
      </c>
      <c r="AA824" s="14">
        <v>0.70276008492568998</v>
      </c>
      <c r="AB824" s="5">
        <v>2</v>
      </c>
      <c r="AC824" s="5">
        <v>1</v>
      </c>
      <c r="AD824" s="5">
        <v>2</v>
      </c>
      <c r="AE824" s="5">
        <v>0</v>
      </c>
      <c r="AF824" s="5">
        <v>2</v>
      </c>
      <c r="AG824" s="5">
        <v>2</v>
      </c>
      <c r="AH824" s="5">
        <v>1</v>
      </c>
      <c r="AI824" s="5">
        <v>1</v>
      </c>
      <c r="AJ824" s="5">
        <v>1</v>
      </c>
      <c r="AK824" s="5">
        <v>2</v>
      </c>
      <c r="AL824" s="5">
        <v>14</v>
      </c>
    </row>
    <row r="825" spans="1:38" x14ac:dyDescent="0.3">
      <c r="A825" s="3">
        <v>1912000</v>
      </c>
      <c r="B825" s="3" t="s">
        <v>1399</v>
      </c>
      <c r="C825" s="3" t="s">
        <v>1400</v>
      </c>
      <c r="D825" s="3" t="s">
        <v>175</v>
      </c>
      <c r="E825" s="10">
        <v>137710</v>
      </c>
      <c r="F825" s="11" t="s">
        <v>1057</v>
      </c>
      <c r="G825" s="12" t="s">
        <v>1058</v>
      </c>
      <c r="H825" s="13">
        <v>70424</v>
      </c>
      <c r="I825" s="12">
        <v>0.108</v>
      </c>
      <c r="J825" s="12">
        <v>0.106788428164647</v>
      </c>
      <c r="K825" s="12">
        <v>3.3495644555272798E-2</v>
      </c>
      <c r="L825" s="12">
        <v>3.5999999999999997E-2</v>
      </c>
      <c r="M825" s="12">
        <v>0.316</v>
      </c>
      <c r="N825" s="12">
        <v>9.0116048952709596E-2</v>
      </c>
      <c r="O825" s="12">
        <v>0.32714738493388901</v>
      </c>
      <c r="P825" s="12">
        <v>8.2066963662046105E-2</v>
      </c>
      <c r="Q825" s="12">
        <v>0.27034085356607301</v>
      </c>
      <c r="R825" s="14">
        <v>0.59050772626931503</v>
      </c>
      <c r="S825" s="14">
        <v>0.57749469214437299</v>
      </c>
      <c r="T825" s="14">
        <v>0.57324840764331197</v>
      </c>
      <c r="U825" s="14">
        <v>0.45753715498938402</v>
      </c>
      <c r="V825" s="14">
        <v>0.66595744680850999</v>
      </c>
      <c r="W825" s="14">
        <v>0.337579617834394</v>
      </c>
      <c r="X825" s="14"/>
      <c r="Y825" s="14">
        <v>0.13906581740976601</v>
      </c>
      <c r="Z825" s="14">
        <v>0.42144373673036001</v>
      </c>
      <c r="AA825" s="14">
        <v>0.85031847133757898</v>
      </c>
      <c r="AB825" s="5">
        <v>1</v>
      </c>
      <c r="AC825" s="5">
        <v>1</v>
      </c>
      <c r="AD825" s="5">
        <v>1</v>
      </c>
      <c r="AE825" s="5">
        <v>1</v>
      </c>
      <c r="AF825" s="5">
        <v>1</v>
      </c>
      <c r="AG825" s="5">
        <v>1</v>
      </c>
      <c r="AH825" s="5">
        <v>0</v>
      </c>
      <c r="AI825" s="5">
        <v>0</v>
      </c>
      <c r="AJ825" s="5">
        <v>1</v>
      </c>
      <c r="AK825" s="5">
        <v>2</v>
      </c>
      <c r="AL825" s="5">
        <v>9</v>
      </c>
    </row>
    <row r="826" spans="1:38" x14ac:dyDescent="0.3">
      <c r="A826" s="3">
        <v>1922755</v>
      </c>
      <c r="B826" s="3" t="s">
        <v>1640</v>
      </c>
      <c r="C826" s="3" t="s">
        <v>1641</v>
      </c>
      <c r="D826" s="3" t="s">
        <v>281</v>
      </c>
      <c r="E826" s="10">
        <v>381</v>
      </c>
      <c r="F826" s="11" t="s">
        <v>934</v>
      </c>
      <c r="G826" s="12" t="s">
        <v>1193</v>
      </c>
      <c r="H826" s="13">
        <v>52500</v>
      </c>
      <c r="I826" s="12">
        <v>8.5999999999999993E-2</v>
      </c>
      <c r="J826" s="12">
        <v>8.1395348837209294E-2</v>
      </c>
      <c r="K826" s="12">
        <v>3.4883720930232502E-2</v>
      </c>
      <c r="L826" s="12">
        <v>7.6999999999999999E-2</v>
      </c>
      <c r="M826" s="12">
        <v>0.36699999999999999</v>
      </c>
      <c r="N826" s="12">
        <v>-7.0731707317073095E-2</v>
      </c>
      <c r="O826" s="12">
        <v>0.439024390243902</v>
      </c>
      <c r="P826" s="12">
        <v>4.9723756906077297E-2</v>
      </c>
      <c r="Q826" s="12">
        <v>0.15116279069767399</v>
      </c>
      <c r="R826" s="14">
        <v>0.16666666666666599</v>
      </c>
      <c r="S826" s="14">
        <v>0.44161358811040302</v>
      </c>
      <c r="T826" s="14">
        <v>0.44692144373672998</v>
      </c>
      <c r="U826" s="14">
        <v>0.46921443736730301</v>
      </c>
      <c r="V826" s="14">
        <v>0.9</v>
      </c>
      <c r="W826" s="14">
        <v>0.57537154989384198</v>
      </c>
      <c r="X826" s="14"/>
      <c r="Y826" s="14">
        <v>0.450106157112526</v>
      </c>
      <c r="Z826" s="14">
        <v>0.25477707006369399</v>
      </c>
      <c r="AA826" s="14">
        <v>0.33333333333333298</v>
      </c>
      <c r="AB826" s="5">
        <v>2</v>
      </c>
      <c r="AC826" s="5">
        <v>1</v>
      </c>
      <c r="AD826" s="5">
        <v>1</v>
      </c>
      <c r="AE826" s="5">
        <v>1</v>
      </c>
      <c r="AF826" s="5">
        <v>2</v>
      </c>
      <c r="AG826" s="5">
        <v>1</v>
      </c>
      <c r="AH826" s="5">
        <v>1</v>
      </c>
      <c r="AI826" s="5">
        <v>1</v>
      </c>
      <c r="AJ826" s="5">
        <v>0</v>
      </c>
      <c r="AK826" s="5">
        <v>1</v>
      </c>
      <c r="AL826" s="5">
        <v>11</v>
      </c>
    </row>
    <row r="827" spans="1:38" x14ac:dyDescent="0.3">
      <c r="A827" s="3">
        <v>1981840</v>
      </c>
      <c r="B827" s="3" t="s">
        <v>2928</v>
      </c>
      <c r="C827" s="3" t="s">
        <v>2929</v>
      </c>
      <c r="D827" s="3" t="s">
        <v>918</v>
      </c>
      <c r="E827" s="10">
        <v>1366</v>
      </c>
      <c r="F827" s="11" t="s">
        <v>116</v>
      </c>
      <c r="G827" s="12" t="s">
        <v>1166</v>
      </c>
      <c r="H827" s="13">
        <v>128750</v>
      </c>
      <c r="I827" s="12">
        <v>1.0999999999999999E-2</v>
      </c>
      <c r="J827" s="12">
        <v>5.6818181818181802E-2</v>
      </c>
      <c r="K827" s="12">
        <v>1.3636363636363599E-2</v>
      </c>
      <c r="L827" s="12">
        <v>2.79999999999999E-2</v>
      </c>
      <c r="M827" s="12">
        <v>0.218999999999999</v>
      </c>
      <c r="N827" s="12">
        <v>-6.6302118933697807E-2</v>
      </c>
      <c r="O827" s="12">
        <v>0.25966183574879198</v>
      </c>
      <c r="P827" s="12">
        <v>5.9829059829059797E-2</v>
      </c>
      <c r="Q827" s="12">
        <v>0.13636363636363599</v>
      </c>
      <c r="R827" s="14">
        <v>0.99448123620309004</v>
      </c>
      <c r="S827" s="14">
        <v>4.1401273885350302E-2</v>
      </c>
      <c r="T827" s="14">
        <v>0.28662420382165599</v>
      </c>
      <c r="U827" s="14">
        <v>0.20594479830148599</v>
      </c>
      <c r="V827" s="14">
        <v>0.56595744680851001</v>
      </c>
      <c r="W827" s="14">
        <v>5.6263269639065798E-2</v>
      </c>
      <c r="X827" s="14"/>
      <c r="Y827" s="14">
        <v>6.6878980891719703E-2</v>
      </c>
      <c r="Z827" s="14">
        <v>0.30997876857749401</v>
      </c>
      <c r="AA827" s="14">
        <v>0.26008492569002101</v>
      </c>
      <c r="AB827" s="5">
        <v>0</v>
      </c>
      <c r="AC827" s="5">
        <v>0</v>
      </c>
      <c r="AD827" s="5">
        <v>0</v>
      </c>
      <c r="AE827" s="5">
        <v>0</v>
      </c>
      <c r="AF827" s="5">
        <v>1</v>
      </c>
      <c r="AG827" s="5">
        <v>0</v>
      </c>
      <c r="AH827" s="5">
        <v>1</v>
      </c>
      <c r="AI827" s="5">
        <v>0</v>
      </c>
      <c r="AJ827" s="5">
        <v>0</v>
      </c>
      <c r="AK827" s="5">
        <v>0</v>
      </c>
      <c r="AL827" s="5">
        <v>2</v>
      </c>
    </row>
    <row r="828" spans="1:38" x14ac:dyDescent="0.3">
      <c r="A828" s="3">
        <v>1950880</v>
      </c>
      <c r="B828" s="3" t="s">
        <v>2270</v>
      </c>
      <c r="C828" s="3" t="s">
        <v>2271</v>
      </c>
      <c r="D828" s="3" t="s">
        <v>590</v>
      </c>
      <c r="E828" s="10">
        <v>786</v>
      </c>
      <c r="F828" s="11" t="s">
        <v>1053</v>
      </c>
      <c r="G828" s="12" t="s">
        <v>1054</v>
      </c>
      <c r="H828" s="13">
        <v>71667</v>
      </c>
      <c r="I828" s="12">
        <v>0.11699999999999899</v>
      </c>
      <c r="J828" s="12">
        <v>9.8765432098765399E-2</v>
      </c>
      <c r="K828" s="12">
        <v>3.7037037037037E-2</v>
      </c>
      <c r="L828" s="12">
        <v>5.1999999999999998E-2</v>
      </c>
      <c r="M828" s="12">
        <v>0.32400000000000001</v>
      </c>
      <c r="N828" s="12">
        <v>-5.3012048192771E-2</v>
      </c>
      <c r="O828" s="12">
        <v>0.400770712909441</v>
      </c>
      <c r="P828" s="12">
        <v>4.14201183431952E-2</v>
      </c>
      <c r="Q828" s="12">
        <v>0.16666666666666599</v>
      </c>
      <c r="R828" s="14">
        <v>0.61479028697571703</v>
      </c>
      <c r="S828" s="14">
        <v>0.62101910828025397</v>
      </c>
      <c r="T828" s="14">
        <v>0.53290870488322695</v>
      </c>
      <c r="U828" s="14">
        <v>0.49363057324840698</v>
      </c>
      <c r="V828" s="14">
        <v>0.80212765957446797</v>
      </c>
      <c r="W828" s="14">
        <v>0.37261146496815201</v>
      </c>
      <c r="X828" s="14"/>
      <c r="Y828" s="14">
        <v>0.30467091295116699</v>
      </c>
      <c r="Z828" s="14">
        <v>0.22186836518046699</v>
      </c>
      <c r="AA828" s="14">
        <v>0.42356687898089102</v>
      </c>
      <c r="AB828" s="5">
        <v>1</v>
      </c>
      <c r="AC828" s="5">
        <v>1</v>
      </c>
      <c r="AD828" s="5">
        <v>1</v>
      </c>
      <c r="AE828" s="5">
        <v>1</v>
      </c>
      <c r="AF828" s="5">
        <v>2</v>
      </c>
      <c r="AG828" s="5">
        <v>1</v>
      </c>
      <c r="AH828" s="5">
        <v>1</v>
      </c>
      <c r="AI828" s="5">
        <v>0</v>
      </c>
      <c r="AJ828" s="5">
        <v>0</v>
      </c>
      <c r="AK828" s="5">
        <v>1</v>
      </c>
      <c r="AL828" s="5">
        <v>9</v>
      </c>
    </row>
    <row r="829" spans="1:38" x14ac:dyDescent="0.3">
      <c r="A829" s="3">
        <v>1958395</v>
      </c>
      <c r="B829" s="3" t="s">
        <v>2424</v>
      </c>
      <c r="C829" s="3" t="s">
        <v>2425</v>
      </c>
      <c r="D829" s="3" t="s">
        <v>666</v>
      </c>
      <c r="E829" s="10">
        <v>200</v>
      </c>
      <c r="F829" s="11" t="s">
        <v>1493</v>
      </c>
      <c r="G829" s="12" t="s">
        <v>1494</v>
      </c>
      <c r="H829" s="13">
        <v>63750</v>
      </c>
      <c r="I829" s="12">
        <v>0.221</v>
      </c>
      <c r="J829" s="12">
        <v>0.34117647058823503</v>
      </c>
      <c r="K829" s="12">
        <v>0.129411764705882</v>
      </c>
      <c r="L829" s="12">
        <v>3.3000000000000002E-2</v>
      </c>
      <c r="M829" s="12">
        <v>0.42099999999999999</v>
      </c>
      <c r="N829" s="12">
        <v>0.15606936416184899</v>
      </c>
      <c r="O829" s="12">
        <v>0.56834532374100699</v>
      </c>
      <c r="P829" s="12">
        <v>1.1627906976744099E-2</v>
      </c>
      <c r="Q829" s="12">
        <v>0.223529411764705</v>
      </c>
      <c r="R829" s="14">
        <v>0.431567328918322</v>
      </c>
      <c r="S829" s="14">
        <v>0.91082802547770703</v>
      </c>
      <c r="T829" s="14">
        <v>0.98619957537154901</v>
      </c>
      <c r="U829" s="14">
        <v>0.95329087048832195</v>
      </c>
      <c r="V829" s="14">
        <v>0.626595744680851</v>
      </c>
      <c r="W829" s="14">
        <v>0.77600849256900195</v>
      </c>
      <c r="X829" s="14"/>
      <c r="Y829" s="14">
        <v>0.81953290870488305</v>
      </c>
      <c r="Z829" s="14">
        <v>0.117834394904458</v>
      </c>
      <c r="AA829" s="14">
        <v>0.71337579617834301</v>
      </c>
      <c r="AB829" s="5">
        <v>1</v>
      </c>
      <c r="AC829" s="5">
        <v>2</v>
      </c>
      <c r="AD829" s="5">
        <v>2</v>
      </c>
      <c r="AE829" s="5">
        <v>2</v>
      </c>
      <c r="AF829" s="5">
        <v>1</v>
      </c>
      <c r="AG829" s="5">
        <v>2</v>
      </c>
      <c r="AH829" s="5">
        <v>0</v>
      </c>
      <c r="AI829" s="5">
        <v>2</v>
      </c>
      <c r="AJ829" s="5">
        <v>0</v>
      </c>
      <c r="AK829" s="5">
        <v>2</v>
      </c>
      <c r="AL829" s="5">
        <v>14</v>
      </c>
    </row>
    <row r="830" spans="1:38" x14ac:dyDescent="0.3">
      <c r="A830" s="3">
        <v>1974460</v>
      </c>
      <c r="B830" s="3" t="s">
        <v>2760</v>
      </c>
      <c r="C830" s="3" t="s">
        <v>2761</v>
      </c>
      <c r="D830" s="3" t="s">
        <v>834</v>
      </c>
      <c r="E830" s="10">
        <v>92</v>
      </c>
      <c r="F830" s="11" t="s">
        <v>1109</v>
      </c>
      <c r="G830" s="12" t="s">
        <v>1110</v>
      </c>
      <c r="H830" s="13">
        <v>77500</v>
      </c>
      <c r="I830" s="12">
        <v>0.122</v>
      </c>
      <c r="J830" s="12">
        <v>0.15</v>
      </c>
      <c r="K830" s="12">
        <v>0.15</v>
      </c>
      <c r="L830" s="12">
        <v>0</v>
      </c>
      <c r="M830" s="12">
        <v>0.40600000000000003</v>
      </c>
      <c r="N830" s="12">
        <v>0.13580246913580199</v>
      </c>
      <c r="O830" s="12">
        <v>0.76271186440677896</v>
      </c>
      <c r="P830" s="12">
        <v>0</v>
      </c>
      <c r="Q830" s="12">
        <v>7.4999999999999997E-2</v>
      </c>
      <c r="R830" s="14">
        <v>0.73289183222957999</v>
      </c>
      <c r="S830" s="14">
        <v>0.64331210191082799</v>
      </c>
      <c r="T830" s="14">
        <v>0.78025477707006297</v>
      </c>
      <c r="U830" s="14">
        <v>0.96602972399150699</v>
      </c>
      <c r="V830" s="14">
        <v>0</v>
      </c>
      <c r="W830" s="14">
        <v>0.73460721868365098</v>
      </c>
      <c r="X830" s="14"/>
      <c r="Y830" s="14">
        <v>0.98513800424628395</v>
      </c>
      <c r="Z830" s="14">
        <v>0</v>
      </c>
      <c r="AA830" s="14">
        <v>8.1740976645435198E-2</v>
      </c>
      <c r="AB830" s="5">
        <v>0</v>
      </c>
      <c r="AC830" s="5">
        <v>1</v>
      </c>
      <c r="AD830" s="5">
        <v>2</v>
      </c>
      <c r="AE830" s="5">
        <v>2</v>
      </c>
      <c r="AF830" s="5">
        <v>0</v>
      </c>
      <c r="AG830" s="5">
        <v>2</v>
      </c>
      <c r="AH830" s="5">
        <v>0</v>
      </c>
      <c r="AI830" s="5">
        <v>2</v>
      </c>
      <c r="AJ830" s="5">
        <v>0</v>
      </c>
      <c r="AK830" s="5">
        <v>0</v>
      </c>
      <c r="AL830" s="5">
        <v>9</v>
      </c>
    </row>
    <row r="831" spans="1:38" x14ac:dyDescent="0.3">
      <c r="A831" s="3">
        <v>1979815</v>
      </c>
      <c r="B831" s="3" t="s">
        <v>2888</v>
      </c>
      <c r="C831" s="3" t="s">
        <v>2889</v>
      </c>
      <c r="D831" s="3" t="s">
        <v>898</v>
      </c>
      <c r="E831" s="10">
        <v>487</v>
      </c>
      <c r="F831" s="11" t="s">
        <v>1208</v>
      </c>
      <c r="G831" s="12" t="s">
        <v>1209</v>
      </c>
      <c r="H831" s="13">
        <v>74167</v>
      </c>
      <c r="I831" s="12">
        <v>9.5000000000000001E-2</v>
      </c>
      <c r="J831" s="12">
        <v>0.13865546218487301</v>
      </c>
      <c r="K831" s="12">
        <v>8.4033613445378103E-2</v>
      </c>
      <c r="L831" s="12">
        <v>2.4E-2</v>
      </c>
      <c r="M831" s="12">
        <v>0.26500000000000001</v>
      </c>
      <c r="N831" s="12">
        <v>0</v>
      </c>
      <c r="O831" s="12">
        <v>0.41520467836257302</v>
      </c>
      <c r="P831" s="12">
        <v>8.8803088803088806E-2</v>
      </c>
      <c r="Q831" s="12">
        <v>0.17647058823529399</v>
      </c>
      <c r="R831" s="14">
        <v>0.677704194260485</v>
      </c>
      <c r="S831" s="14">
        <v>0.50424628450106102</v>
      </c>
      <c r="T831" s="14">
        <v>0.740976645435244</v>
      </c>
      <c r="U831" s="14">
        <v>0.86093418259023302</v>
      </c>
      <c r="V831" s="14">
        <v>0.50957446808510598</v>
      </c>
      <c r="W831" s="14">
        <v>0.15074309978768499</v>
      </c>
      <c r="X831" s="14"/>
      <c r="Y831" s="14">
        <v>0.354564755838641</v>
      </c>
      <c r="Z831" s="14">
        <v>0.45647558386411802</v>
      </c>
      <c r="AA831" s="14">
        <v>0.47770700636942598</v>
      </c>
      <c r="AB831" s="5">
        <v>0</v>
      </c>
      <c r="AC831" s="5">
        <v>1</v>
      </c>
      <c r="AD831" s="5">
        <v>2</v>
      </c>
      <c r="AE831" s="5">
        <v>2</v>
      </c>
      <c r="AF831" s="5">
        <v>1</v>
      </c>
      <c r="AG831" s="5">
        <v>0</v>
      </c>
      <c r="AH831" s="5">
        <v>1</v>
      </c>
      <c r="AI831" s="5">
        <v>1</v>
      </c>
      <c r="AJ831" s="5">
        <v>1</v>
      </c>
      <c r="AK831" s="5">
        <v>1</v>
      </c>
      <c r="AL831" s="5">
        <v>10</v>
      </c>
    </row>
    <row r="832" spans="1:38" x14ac:dyDescent="0.3">
      <c r="A832" s="3">
        <v>1911080</v>
      </c>
      <c r="B832" s="3" t="s">
        <v>1381</v>
      </c>
      <c r="C832" s="3" t="s">
        <v>1382</v>
      </c>
      <c r="D832" s="3" t="s">
        <v>167</v>
      </c>
      <c r="E832" s="10">
        <v>10321</v>
      </c>
      <c r="F832" s="11" t="s">
        <v>167</v>
      </c>
      <c r="G832" s="12" t="s">
        <v>1125</v>
      </c>
      <c r="H832" s="13">
        <v>69706</v>
      </c>
      <c r="I832" s="12">
        <v>8.8999999999999996E-2</v>
      </c>
      <c r="J832" s="12">
        <v>7.5809199318568998E-2</v>
      </c>
      <c r="K832" s="12">
        <v>6.7504258943781897E-2</v>
      </c>
      <c r="L832" s="12">
        <v>2.5000000000000001E-2</v>
      </c>
      <c r="M832" s="12">
        <v>0.36899999999999999</v>
      </c>
      <c r="N832" s="12">
        <v>2.1577749183410801E-2</v>
      </c>
      <c r="O832" s="12">
        <v>0.43330192488894798</v>
      </c>
      <c r="P832" s="12">
        <v>5.4179254783484301E-2</v>
      </c>
      <c r="Q832" s="12">
        <v>0.17270017035775101</v>
      </c>
      <c r="R832" s="14">
        <v>0.57726269315673195</v>
      </c>
      <c r="S832" s="14">
        <v>0.46284501061571098</v>
      </c>
      <c r="T832" s="14">
        <v>0.404458598726114</v>
      </c>
      <c r="U832" s="14">
        <v>0.79193205944798295</v>
      </c>
      <c r="V832" s="14">
        <v>0.52978723404255301</v>
      </c>
      <c r="W832" s="14">
        <v>0.58598726114649602</v>
      </c>
      <c r="X832" s="14"/>
      <c r="Y832" s="14">
        <v>0.42144373673036001</v>
      </c>
      <c r="Z832" s="14">
        <v>0.274946921443736</v>
      </c>
      <c r="AA832" s="14">
        <v>0.46178343949044498</v>
      </c>
      <c r="AB832" s="5">
        <v>1</v>
      </c>
      <c r="AC832" s="5">
        <v>1</v>
      </c>
      <c r="AD832" s="5">
        <v>1</v>
      </c>
      <c r="AE832" s="5">
        <v>2</v>
      </c>
      <c r="AF832" s="5">
        <v>1</v>
      </c>
      <c r="AG832" s="5">
        <v>1</v>
      </c>
      <c r="AH832" s="5">
        <v>0</v>
      </c>
      <c r="AI832" s="5">
        <v>1</v>
      </c>
      <c r="AJ832" s="5">
        <v>0</v>
      </c>
      <c r="AK832" s="5">
        <v>1</v>
      </c>
      <c r="AL832" s="5">
        <v>9</v>
      </c>
    </row>
    <row r="833" spans="1:38" x14ac:dyDescent="0.3">
      <c r="A833" s="3">
        <v>1975675</v>
      </c>
      <c r="B833" s="3" t="s">
        <v>2804</v>
      </c>
      <c r="C833" s="3" t="s">
        <v>2805</v>
      </c>
      <c r="D833" s="3" t="s">
        <v>856</v>
      </c>
      <c r="E833" s="10">
        <v>3352</v>
      </c>
      <c r="F833" s="11" t="s">
        <v>1098</v>
      </c>
      <c r="G833" s="12" t="s">
        <v>1099</v>
      </c>
      <c r="H833" s="13">
        <v>96605</v>
      </c>
      <c r="I833" s="12">
        <v>0.126</v>
      </c>
      <c r="J833" s="12">
        <v>5.70824524312896E-2</v>
      </c>
      <c r="K833" s="12">
        <v>1.1275546159267E-2</v>
      </c>
      <c r="L833" s="12">
        <v>3.5000000000000003E-2</v>
      </c>
      <c r="M833" s="12">
        <v>0.34599999999999997</v>
      </c>
      <c r="N833" s="12">
        <v>-2.30253570387642E-2</v>
      </c>
      <c r="O833" s="12">
        <v>0.251350228500207</v>
      </c>
      <c r="P833" s="12">
        <v>3.86178861788617E-2</v>
      </c>
      <c r="Q833" s="12">
        <v>0.24101479915433399</v>
      </c>
      <c r="R833" s="14">
        <v>0.91280353200883002</v>
      </c>
      <c r="S833" s="14">
        <v>0.66560509554140102</v>
      </c>
      <c r="T833" s="14">
        <v>0.289808917197452</v>
      </c>
      <c r="U833" s="14">
        <v>0.18789808917197401</v>
      </c>
      <c r="V833" s="14">
        <v>0.65</v>
      </c>
      <c r="W833" s="14">
        <v>0.47983014861995699</v>
      </c>
      <c r="X833" s="14"/>
      <c r="Y833" s="14">
        <v>6.0509554140127299E-2</v>
      </c>
      <c r="Z833" s="14">
        <v>0.20700636942675099</v>
      </c>
      <c r="AA833" s="14">
        <v>0.77600849256900195</v>
      </c>
      <c r="AB833" s="5">
        <v>0</v>
      </c>
      <c r="AC833" s="5">
        <v>1</v>
      </c>
      <c r="AD833" s="5">
        <v>0</v>
      </c>
      <c r="AE833" s="5">
        <v>0</v>
      </c>
      <c r="AF833" s="5">
        <v>1</v>
      </c>
      <c r="AG833" s="5">
        <v>1</v>
      </c>
      <c r="AH833" s="5">
        <v>1</v>
      </c>
      <c r="AI833" s="5">
        <v>0</v>
      </c>
      <c r="AJ833" s="5">
        <v>0</v>
      </c>
      <c r="AK833" s="5">
        <v>2</v>
      </c>
      <c r="AL833" s="5">
        <v>6</v>
      </c>
    </row>
    <row r="834" spans="1:38" x14ac:dyDescent="0.3">
      <c r="A834" s="3">
        <v>1942465</v>
      </c>
      <c r="B834" s="3" t="s">
        <v>2060</v>
      </c>
      <c r="C834" s="3" t="s">
        <v>2061</v>
      </c>
      <c r="D834" s="3" t="s">
        <v>485</v>
      </c>
      <c r="E834" s="10">
        <v>1731</v>
      </c>
      <c r="F834" s="11" t="s">
        <v>1738</v>
      </c>
      <c r="G834" s="12" t="s">
        <v>1739</v>
      </c>
      <c r="H834" s="13">
        <v>74167</v>
      </c>
      <c r="I834" s="12">
        <v>0.109</v>
      </c>
      <c r="J834" s="12">
        <v>0.12068965517241299</v>
      </c>
      <c r="K834" s="12">
        <v>8.18965517241379E-2</v>
      </c>
      <c r="L834" s="12">
        <v>1.4999999999999999E-2</v>
      </c>
      <c r="M834" s="12">
        <v>0.4</v>
      </c>
      <c r="N834" s="12">
        <v>2.31615518239722E-3</v>
      </c>
      <c r="O834" s="12">
        <v>0.46630094043887099</v>
      </c>
      <c r="P834" s="12">
        <v>9.7276264591439607E-2</v>
      </c>
      <c r="Q834" s="12">
        <v>0.123563218390804</v>
      </c>
      <c r="R834" s="14">
        <v>0.677704194260485</v>
      </c>
      <c r="S834" s="14">
        <v>0.58386411889596601</v>
      </c>
      <c r="T834" s="14">
        <v>0.64861995753715496</v>
      </c>
      <c r="U834" s="14">
        <v>0.85031847133757898</v>
      </c>
      <c r="V834" s="14">
        <v>0.37553191489361698</v>
      </c>
      <c r="W834" s="14">
        <v>0.71974522292993603</v>
      </c>
      <c r="X834" s="14"/>
      <c r="Y834" s="14">
        <v>0.53503184713375795</v>
      </c>
      <c r="Z834" s="14">
        <v>0.51167728237791898</v>
      </c>
      <c r="AA834" s="14">
        <v>0.20594479830148599</v>
      </c>
      <c r="AB834" s="5">
        <v>0</v>
      </c>
      <c r="AC834" s="5">
        <v>1</v>
      </c>
      <c r="AD834" s="5">
        <v>1</v>
      </c>
      <c r="AE834" s="5">
        <v>2</v>
      </c>
      <c r="AF834" s="5">
        <v>1</v>
      </c>
      <c r="AG834" s="5">
        <v>2</v>
      </c>
      <c r="AH834" s="5">
        <v>0</v>
      </c>
      <c r="AI834" s="5">
        <v>1</v>
      </c>
      <c r="AJ834" s="5">
        <v>1</v>
      </c>
      <c r="AK834" s="5">
        <v>0</v>
      </c>
      <c r="AL834" s="5">
        <v>9</v>
      </c>
    </row>
    <row r="835" spans="1:38" x14ac:dyDescent="0.3">
      <c r="A835" s="3">
        <v>1950430</v>
      </c>
      <c r="B835" s="3" t="s">
        <v>2248</v>
      </c>
      <c r="C835" s="3" t="s">
        <v>2249</v>
      </c>
      <c r="D835" s="3" t="s">
        <v>579</v>
      </c>
      <c r="E835" s="10">
        <v>265</v>
      </c>
      <c r="F835" s="11" t="s">
        <v>1088</v>
      </c>
      <c r="G835" s="12" t="s">
        <v>1089</v>
      </c>
      <c r="H835" s="13">
        <v>68750</v>
      </c>
      <c r="I835" s="12">
        <v>9.1999999999999998E-2</v>
      </c>
      <c r="J835" s="12">
        <v>3.7735849056603703E-2</v>
      </c>
      <c r="K835" s="12">
        <v>4.71698113207547E-2</v>
      </c>
      <c r="L835" s="12">
        <v>0</v>
      </c>
      <c r="M835" s="12">
        <v>0.30099999999999999</v>
      </c>
      <c r="N835" s="12">
        <v>-3.6363636363636299E-2</v>
      </c>
      <c r="O835" s="12">
        <v>0.51190476190476097</v>
      </c>
      <c r="P835" s="12">
        <v>0</v>
      </c>
      <c r="Q835" s="12">
        <v>0.15094339622641501</v>
      </c>
      <c r="R835" s="14">
        <v>0.55298013245033095</v>
      </c>
      <c r="S835" s="14">
        <v>0.483014861995753</v>
      </c>
      <c r="T835" s="14">
        <v>0.18152866242038199</v>
      </c>
      <c r="U835" s="14">
        <v>0.61889596602972397</v>
      </c>
      <c r="V835" s="14">
        <v>0</v>
      </c>
      <c r="W835" s="14">
        <v>0.28237791932059397</v>
      </c>
      <c r="X835" s="14"/>
      <c r="Y835" s="14">
        <v>0.67197452229299304</v>
      </c>
      <c r="Z835" s="14">
        <v>0</v>
      </c>
      <c r="AA835" s="14">
        <v>0.33121019108280197</v>
      </c>
      <c r="AB835" s="5">
        <v>1</v>
      </c>
      <c r="AC835" s="5">
        <v>1</v>
      </c>
      <c r="AD835" s="5">
        <v>0</v>
      </c>
      <c r="AE835" s="5">
        <v>1</v>
      </c>
      <c r="AF835" s="5">
        <v>0</v>
      </c>
      <c r="AG835" s="5">
        <v>0</v>
      </c>
      <c r="AH835" s="5">
        <v>1</v>
      </c>
      <c r="AI835" s="5">
        <v>2</v>
      </c>
      <c r="AJ835" s="5">
        <v>0</v>
      </c>
      <c r="AK835" s="5">
        <v>1</v>
      </c>
      <c r="AL835" s="5">
        <v>7</v>
      </c>
    </row>
    <row r="836" spans="1:38" x14ac:dyDescent="0.3">
      <c r="A836" s="3">
        <v>1945975</v>
      </c>
      <c r="B836" s="3" t="s">
        <v>2144</v>
      </c>
      <c r="C836" s="3" t="s">
        <v>2145</v>
      </c>
      <c r="D836" s="3" t="s">
        <v>527</v>
      </c>
      <c r="E836" s="10">
        <v>381</v>
      </c>
      <c r="F836" s="11" t="s">
        <v>437</v>
      </c>
      <c r="G836" s="12" t="s">
        <v>1298</v>
      </c>
      <c r="H836" s="13">
        <v>66250</v>
      </c>
      <c r="I836" s="12">
        <v>0.19</v>
      </c>
      <c r="J836" s="12">
        <v>0.22754491017963999</v>
      </c>
      <c r="K836" s="12">
        <v>7.1856287425149698E-2</v>
      </c>
      <c r="L836" s="12">
        <v>2.1999999999999999E-2</v>
      </c>
      <c r="M836" s="12">
        <v>0.20699999999999999</v>
      </c>
      <c r="N836" s="12">
        <v>-7.8125E-3</v>
      </c>
      <c r="O836" s="12">
        <v>0.490566037735849</v>
      </c>
      <c r="P836" s="12">
        <v>6.7039106145251395E-2</v>
      </c>
      <c r="Q836" s="12">
        <v>0.25149700598802299</v>
      </c>
      <c r="R836" s="14">
        <v>0.49337748344370802</v>
      </c>
      <c r="S836" s="14">
        <v>0.86730360934182504</v>
      </c>
      <c r="T836" s="14">
        <v>0.93842887473460701</v>
      </c>
      <c r="U836" s="14">
        <v>0.81210191082802496</v>
      </c>
      <c r="V836" s="14">
        <v>0.489361702127659</v>
      </c>
      <c r="W836" s="14">
        <v>4.2462845010615702E-2</v>
      </c>
      <c r="X836" s="14"/>
      <c r="Y836" s="14">
        <v>0.613588110403397</v>
      </c>
      <c r="Z836" s="14">
        <v>0.355626326963906</v>
      </c>
      <c r="AA836" s="14">
        <v>0.806794055201698</v>
      </c>
      <c r="AB836" s="5">
        <v>1</v>
      </c>
      <c r="AC836" s="5">
        <v>2</v>
      </c>
      <c r="AD836" s="5">
        <v>2</v>
      </c>
      <c r="AE836" s="5">
        <v>2</v>
      </c>
      <c r="AF836" s="5">
        <v>1</v>
      </c>
      <c r="AG836" s="5">
        <v>0</v>
      </c>
      <c r="AH836" s="5">
        <v>1</v>
      </c>
      <c r="AI836" s="5">
        <v>1</v>
      </c>
      <c r="AJ836" s="5">
        <v>1</v>
      </c>
      <c r="AK836" s="5">
        <v>2</v>
      </c>
      <c r="AL836" s="5">
        <v>13</v>
      </c>
    </row>
    <row r="837" spans="1:38" x14ac:dyDescent="0.3">
      <c r="A837" s="3">
        <v>1934725</v>
      </c>
      <c r="B837" s="3" t="s">
        <v>1910</v>
      </c>
      <c r="C837" s="3" t="s">
        <v>1911</v>
      </c>
      <c r="D837" s="3" t="s">
        <v>410</v>
      </c>
      <c r="E837" s="10">
        <v>1605</v>
      </c>
      <c r="F837" s="11" t="s">
        <v>1128</v>
      </c>
      <c r="G837" s="12" t="s">
        <v>1129</v>
      </c>
      <c r="H837" s="13">
        <v>57656</v>
      </c>
      <c r="I837" s="12">
        <v>0.125</v>
      </c>
      <c r="J837" s="12">
        <v>0.10252808988764001</v>
      </c>
      <c r="K837" s="12">
        <v>3.2303370786516801E-2</v>
      </c>
      <c r="L837" s="12">
        <v>2.5000000000000001E-2</v>
      </c>
      <c r="M837" s="12">
        <v>0.39500000000000002</v>
      </c>
      <c r="N837" s="12">
        <v>-4.0071770334928203E-2</v>
      </c>
      <c r="O837" s="12">
        <v>0.47903657448706499</v>
      </c>
      <c r="P837" s="12">
        <v>0.10664993726474201</v>
      </c>
      <c r="Q837" s="12">
        <v>0.22191011235954999</v>
      </c>
      <c r="R837" s="14">
        <v>0.27924944812362001</v>
      </c>
      <c r="S837" s="14">
        <v>0.65711252653927799</v>
      </c>
      <c r="T837" s="14">
        <v>0.54989384288747301</v>
      </c>
      <c r="U837" s="14">
        <v>0.44373673036093397</v>
      </c>
      <c r="V837" s="14">
        <v>0.52978723404255301</v>
      </c>
      <c r="W837" s="14">
        <v>0.69957537154989302</v>
      </c>
      <c r="X837" s="14"/>
      <c r="Y837" s="14">
        <v>0.57749469214437299</v>
      </c>
      <c r="Z837" s="14">
        <v>0.55626326963906503</v>
      </c>
      <c r="AA837" s="14">
        <v>0.70169851380042403</v>
      </c>
      <c r="AB837" s="5">
        <v>2</v>
      </c>
      <c r="AC837" s="5">
        <v>1</v>
      </c>
      <c r="AD837" s="5">
        <v>1</v>
      </c>
      <c r="AE837" s="5">
        <v>1</v>
      </c>
      <c r="AF837" s="5">
        <v>1</v>
      </c>
      <c r="AG837" s="5">
        <v>2</v>
      </c>
      <c r="AH837" s="5">
        <v>1</v>
      </c>
      <c r="AI837" s="5">
        <v>1</v>
      </c>
      <c r="AJ837" s="5">
        <v>1</v>
      </c>
      <c r="AK837" s="5">
        <v>2</v>
      </c>
      <c r="AL837" s="5">
        <v>13</v>
      </c>
    </row>
    <row r="838" spans="1:38" x14ac:dyDescent="0.3">
      <c r="A838" s="3">
        <v>1952950</v>
      </c>
      <c r="B838" s="3" t="s">
        <v>2310</v>
      </c>
      <c r="C838" s="3" t="s">
        <v>2311</v>
      </c>
      <c r="D838" s="3" t="s">
        <v>610</v>
      </c>
      <c r="E838" s="10">
        <v>2485</v>
      </c>
      <c r="F838" s="11" t="s">
        <v>1070</v>
      </c>
      <c r="G838" s="12" t="s">
        <v>1071</v>
      </c>
      <c r="H838" s="13">
        <v>81172</v>
      </c>
      <c r="I838" s="12">
        <v>0.10299999999999999</v>
      </c>
      <c r="J838" s="12">
        <v>0.11354309165526601</v>
      </c>
      <c r="K838" s="12">
        <v>1.7783857729138101E-2</v>
      </c>
      <c r="L838" s="12">
        <v>0</v>
      </c>
      <c r="M838" s="12">
        <v>0.502</v>
      </c>
      <c r="N838" s="12">
        <v>0.102484472049689</v>
      </c>
      <c r="O838" s="12">
        <v>0.44934143870313997</v>
      </c>
      <c r="P838" s="12">
        <v>0.104347826086956</v>
      </c>
      <c r="Q838" s="12">
        <v>0.19562243502051899</v>
      </c>
      <c r="R838" s="14">
        <v>0.790286975717439</v>
      </c>
      <c r="S838" s="14">
        <v>0.547770700636942</v>
      </c>
      <c r="T838" s="14">
        <v>0.61040339702760005</v>
      </c>
      <c r="U838" s="14">
        <v>0.25371549893842799</v>
      </c>
      <c r="V838" s="14">
        <v>0</v>
      </c>
      <c r="W838" s="14">
        <v>0.91613588110403399</v>
      </c>
      <c r="X838" s="14"/>
      <c r="Y838" s="14">
        <v>0.47983014861995699</v>
      </c>
      <c r="Z838" s="14">
        <v>0.54670912951167705</v>
      </c>
      <c r="AA838" s="14">
        <v>0.57006369426751502</v>
      </c>
      <c r="AB838" s="5">
        <v>0</v>
      </c>
      <c r="AC838" s="5">
        <v>1</v>
      </c>
      <c r="AD838" s="5">
        <v>1</v>
      </c>
      <c r="AE838" s="5">
        <v>0</v>
      </c>
      <c r="AF838" s="5">
        <v>0</v>
      </c>
      <c r="AG838" s="5">
        <v>2</v>
      </c>
      <c r="AH838" s="5">
        <v>0</v>
      </c>
      <c r="AI838" s="5">
        <v>1</v>
      </c>
      <c r="AJ838" s="5">
        <v>1</v>
      </c>
      <c r="AK838" s="5">
        <v>1</v>
      </c>
      <c r="AL838" s="5">
        <v>7</v>
      </c>
    </row>
    <row r="839" spans="1:38" x14ac:dyDescent="0.3">
      <c r="A839" s="3">
        <v>1916050</v>
      </c>
      <c r="B839" s="3" t="s">
        <v>1505</v>
      </c>
      <c r="C839" s="3" t="s">
        <v>1506</v>
      </c>
      <c r="D839" s="3" t="s">
        <v>219</v>
      </c>
      <c r="E839" s="10">
        <v>1300</v>
      </c>
      <c r="F839" s="11" t="s">
        <v>167</v>
      </c>
      <c r="G839" s="12" t="s">
        <v>1125</v>
      </c>
      <c r="H839" s="13">
        <v>76012</v>
      </c>
      <c r="I839" s="12">
        <v>0.14599999999999999</v>
      </c>
      <c r="J839" s="12">
        <v>0.103969754253308</v>
      </c>
      <c r="K839" s="12">
        <v>7.37240075614366E-2</v>
      </c>
      <c r="L839" s="12">
        <v>0.02</v>
      </c>
      <c r="M839" s="12">
        <v>0.28899999999999998</v>
      </c>
      <c r="N839" s="12">
        <v>-3.83141762452107E-3</v>
      </c>
      <c r="O839" s="12">
        <v>0.372460496613995</v>
      </c>
      <c r="P839" s="12">
        <v>0.106712564543889</v>
      </c>
      <c r="Q839" s="12">
        <v>0.13232514177693699</v>
      </c>
      <c r="R839" s="14">
        <v>0.70750551876379597</v>
      </c>
      <c r="S839" s="14">
        <v>0.76114649681528601</v>
      </c>
      <c r="T839" s="14">
        <v>0.55838641188959603</v>
      </c>
      <c r="U839" s="14">
        <v>0.82590233545647496</v>
      </c>
      <c r="V839" s="14">
        <v>0.45531914893616998</v>
      </c>
      <c r="W839" s="14">
        <v>0.22929936305732401</v>
      </c>
      <c r="X839" s="14"/>
      <c r="Y839" s="14">
        <v>0.23673036093418201</v>
      </c>
      <c r="Z839" s="14">
        <v>0.55732484076433098</v>
      </c>
      <c r="AA839" s="14">
        <v>0.24522292993630501</v>
      </c>
      <c r="AB839" s="5">
        <v>0</v>
      </c>
      <c r="AC839" s="5">
        <v>2</v>
      </c>
      <c r="AD839" s="5">
        <v>1</v>
      </c>
      <c r="AE839" s="5">
        <v>2</v>
      </c>
      <c r="AF839" s="5">
        <v>1</v>
      </c>
      <c r="AG839" s="5">
        <v>0</v>
      </c>
      <c r="AH839" s="5">
        <v>1</v>
      </c>
      <c r="AI839" s="5">
        <v>0</v>
      </c>
      <c r="AJ839" s="5">
        <v>1</v>
      </c>
      <c r="AK839" s="5">
        <v>0</v>
      </c>
      <c r="AL839" s="5">
        <v>8</v>
      </c>
    </row>
    <row r="840" spans="1:38" x14ac:dyDescent="0.3">
      <c r="A840" s="3">
        <v>1981210</v>
      </c>
      <c r="B840" s="3" t="s">
        <v>2918</v>
      </c>
      <c r="C840" s="3" t="s">
        <v>2919</v>
      </c>
      <c r="D840" s="3" t="s">
        <v>913</v>
      </c>
      <c r="E840" s="10">
        <v>4938</v>
      </c>
      <c r="F840" s="11" t="s">
        <v>116</v>
      </c>
      <c r="G840" s="12" t="s">
        <v>1166</v>
      </c>
      <c r="H840" s="13">
        <v>66495</v>
      </c>
      <c r="I840" s="12">
        <v>0.126</v>
      </c>
      <c r="J840" s="12">
        <v>9.4240837696334998E-2</v>
      </c>
      <c r="K840" s="12">
        <v>6.1082024432809702E-3</v>
      </c>
      <c r="L840" s="12">
        <v>2.5000000000000001E-2</v>
      </c>
      <c r="M840" s="12">
        <v>0.39</v>
      </c>
      <c r="N840" s="12">
        <v>-6.0680996766216397E-2</v>
      </c>
      <c r="O840" s="12">
        <v>0.43813559322033802</v>
      </c>
      <c r="P840" s="12">
        <v>0.102016607354685</v>
      </c>
      <c r="Q840" s="12">
        <v>0.28446771378708502</v>
      </c>
      <c r="R840" s="14">
        <v>0.50993377483443703</v>
      </c>
      <c r="S840" s="14">
        <v>0.66560509554140102</v>
      </c>
      <c r="T840" s="14">
        <v>0.51167728237791898</v>
      </c>
      <c r="U840" s="14">
        <v>0.144373673036093</v>
      </c>
      <c r="V840" s="14">
        <v>0.52978723404255301</v>
      </c>
      <c r="W840" s="14">
        <v>0.67728237791932</v>
      </c>
      <c r="X840" s="14"/>
      <c r="Y840" s="14">
        <v>0.44479830148619898</v>
      </c>
      <c r="Z840" s="14">
        <v>0.53609341825902301</v>
      </c>
      <c r="AA840" s="14">
        <v>0.88747346072186795</v>
      </c>
      <c r="AB840" s="5">
        <v>1</v>
      </c>
      <c r="AC840" s="5">
        <v>1</v>
      </c>
      <c r="AD840" s="5">
        <v>1</v>
      </c>
      <c r="AE840" s="5">
        <v>0</v>
      </c>
      <c r="AF840" s="5">
        <v>1</v>
      </c>
      <c r="AG840" s="5">
        <v>2</v>
      </c>
      <c r="AH840" s="5">
        <v>1</v>
      </c>
      <c r="AI840" s="5">
        <v>1</v>
      </c>
      <c r="AJ840" s="5">
        <v>1</v>
      </c>
      <c r="AK840" s="5">
        <v>2</v>
      </c>
      <c r="AL840" s="5">
        <v>11</v>
      </c>
    </row>
    <row r="841" spans="1:38" x14ac:dyDescent="0.3">
      <c r="A841" s="3">
        <v>1984765</v>
      </c>
      <c r="B841" s="3" t="s">
        <v>2990</v>
      </c>
      <c r="C841" s="3" t="s">
        <v>2991</v>
      </c>
      <c r="D841" s="3" t="s">
        <v>949</v>
      </c>
      <c r="E841" s="10">
        <v>2490</v>
      </c>
      <c r="F841" s="11" t="s">
        <v>329</v>
      </c>
      <c r="G841" s="12" t="s">
        <v>1140</v>
      </c>
      <c r="H841" s="13">
        <v>53617</v>
      </c>
      <c r="I841" s="12">
        <v>0.11599999999999901</v>
      </c>
      <c r="J841" s="12">
        <v>8.04701627486437E-2</v>
      </c>
      <c r="K841" s="12">
        <v>3.6166365280289299E-3</v>
      </c>
      <c r="L841" s="12">
        <v>1.39999999999999E-2</v>
      </c>
      <c r="M841" s="12">
        <v>0.43099999999999999</v>
      </c>
      <c r="N841" s="12">
        <v>1.6090104585679799E-3</v>
      </c>
      <c r="O841" s="12">
        <v>0.48178913738019102</v>
      </c>
      <c r="P841" s="12">
        <v>0.18879508825786601</v>
      </c>
      <c r="Q841" s="12">
        <v>0.234177215189873</v>
      </c>
      <c r="R841" s="14">
        <v>0.18653421633553999</v>
      </c>
      <c r="S841" s="14">
        <v>0.61783439490445802</v>
      </c>
      <c r="T841" s="14">
        <v>0.43842887473460701</v>
      </c>
      <c r="U841" s="14">
        <v>0.136942675159235</v>
      </c>
      <c r="V841" s="14">
        <v>0.35957446808510601</v>
      </c>
      <c r="W841" s="14">
        <v>0.79511677282377902</v>
      </c>
      <c r="X841" s="14"/>
      <c r="Y841" s="14">
        <v>0.59023354564755803</v>
      </c>
      <c r="Z841" s="14">
        <v>0.83014861995753697</v>
      </c>
      <c r="AA841" s="14">
        <v>0.75159235668789803</v>
      </c>
      <c r="AB841" s="5">
        <v>2</v>
      </c>
      <c r="AC841" s="5">
        <v>1</v>
      </c>
      <c r="AD841" s="5">
        <v>1</v>
      </c>
      <c r="AE841" s="5">
        <v>0</v>
      </c>
      <c r="AF841" s="5">
        <v>1</v>
      </c>
      <c r="AG841" s="5">
        <v>2</v>
      </c>
      <c r="AH841" s="5">
        <v>0</v>
      </c>
      <c r="AI841" s="5">
        <v>1</v>
      </c>
      <c r="AJ841" s="5">
        <v>2</v>
      </c>
      <c r="AK841" s="5">
        <v>2</v>
      </c>
      <c r="AL841" s="5">
        <v>12</v>
      </c>
    </row>
    <row r="842" spans="1:38" x14ac:dyDescent="0.3">
      <c r="A842" s="3">
        <v>1916950</v>
      </c>
      <c r="B842" s="3" t="s">
        <v>1529</v>
      </c>
      <c r="C842" s="3" t="s">
        <v>1530</v>
      </c>
      <c r="D842" s="3" t="s">
        <v>229</v>
      </c>
      <c r="E842" s="10">
        <v>79</v>
      </c>
      <c r="F842" s="11" t="s">
        <v>721</v>
      </c>
      <c r="G842" s="12" t="s">
        <v>1043</v>
      </c>
      <c r="H842" s="13">
        <v>50000</v>
      </c>
      <c r="I842" s="12">
        <v>0.10199999999999999</v>
      </c>
      <c r="J842" s="12">
        <v>0.125</v>
      </c>
      <c r="K842" s="12">
        <v>0</v>
      </c>
      <c r="L842" s="12">
        <v>0</v>
      </c>
      <c r="M842" s="12">
        <v>0.45500000000000002</v>
      </c>
      <c r="N842" s="12">
        <v>-0.112359550561797</v>
      </c>
      <c r="O842" s="12">
        <v>0.7</v>
      </c>
      <c r="P842" s="12">
        <v>0</v>
      </c>
      <c r="Q842" s="12">
        <v>0.29166666666666602</v>
      </c>
      <c r="R842" s="14">
        <v>0.115894039735099</v>
      </c>
      <c r="S842" s="14">
        <v>0.53927813163481897</v>
      </c>
      <c r="T842" s="14">
        <v>0.66560509554140102</v>
      </c>
      <c r="U842" s="14">
        <v>0</v>
      </c>
      <c r="V842" s="14">
        <v>0</v>
      </c>
      <c r="W842" s="14">
        <v>0.854564755838641</v>
      </c>
      <c r="X842" s="14"/>
      <c r="Y842" s="14">
        <v>0.96390658174097599</v>
      </c>
      <c r="Z842" s="14">
        <v>0</v>
      </c>
      <c r="AA842" s="14">
        <v>0.90339702760084895</v>
      </c>
      <c r="AB842" s="5">
        <v>2</v>
      </c>
      <c r="AC842" s="5">
        <v>1</v>
      </c>
      <c r="AD842" s="5">
        <v>1</v>
      </c>
      <c r="AE842" s="5">
        <v>0</v>
      </c>
      <c r="AF842" s="5">
        <v>0</v>
      </c>
      <c r="AG842" s="5">
        <v>2</v>
      </c>
      <c r="AH842" s="5">
        <v>2</v>
      </c>
      <c r="AI842" s="5">
        <v>2</v>
      </c>
      <c r="AJ842" s="5">
        <v>0</v>
      </c>
      <c r="AK842" s="5">
        <v>2</v>
      </c>
      <c r="AL842" s="5">
        <v>12</v>
      </c>
    </row>
    <row r="843" spans="1:38" x14ac:dyDescent="0.3">
      <c r="A843" s="3">
        <v>1976485</v>
      </c>
      <c r="B843" s="3" t="s">
        <v>2822</v>
      </c>
      <c r="C843" s="3" t="s">
        <v>2823</v>
      </c>
      <c r="D843" s="3" t="s">
        <v>865</v>
      </c>
      <c r="E843" s="10">
        <v>629</v>
      </c>
      <c r="F843" s="11" t="s">
        <v>1128</v>
      </c>
      <c r="G843" s="12" t="s">
        <v>1129</v>
      </c>
      <c r="H843" s="13">
        <v>55469</v>
      </c>
      <c r="I843" s="12">
        <v>0.13900000000000001</v>
      </c>
      <c r="J843" s="12">
        <v>0.151624548736462</v>
      </c>
      <c r="K843" s="12">
        <v>6.85920577617328E-2</v>
      </c>
      <c r="L843" s="12">
        <v>3.5000000000000003E-2</v>
      </c>
      <c r="M843" s="12">
        <v>0.48499999999999999</v>
      </c>
      <c r="N843" s="12">
        <v>-3.0816640986132501E-2</v>
      </c>
      <c r="O843" s="12">
        <v>0.467991169977924</v>
      </c>
      <c r="P843" s="12">
        <v>0.14769230769230701</v>
      </c>
      <c r="Q843" s="12">
        <v>0.15884476534295999</v>
      </c>
      <c r="R843" s="14">
        <v>0.229580573951434</v>
      </c>
      <c r="S843" s="14">
        <v>0.72929936305732401</v>
      </c>
      <c r="T843" s="14">
        <v>0.78768577494692105</v>
      </c>
      <c r="U843" s="14">
        <v>0.79723991507431002</v>
      </c>
      <c r="V843" s="14">
        <v>0.65</v>
      </c>
      <c r="W843" s="14">
        <v>0.89596602972399098</v>
      </c>
      <c r="X843" s="14"/>
      <c r="Y843" s="14">
        <v>0.54458598726114604</v>
      </c>
      <c r="Z843" s="14">
        <v>0.71868365180466998</v>
      </c>
      <c r="AA843" s="14">
        <v>0.39065817409766401</v>
      </c>
      <c r="AB843" s="5">
        <v>2</v>
      </c>
      <c r="AC843" s="5">
        <v>2</v>
      </c>
      <c r="AD843" s="5">
        <v>2</v>
      </c>
      <c r="AE843" s="5">
        <v>2</v>
      </c>
      <c r="AF843" s="5">
        <v>1</v>
      </c>
      <c r="AG843" s="5">
        <v>2</v>
      </c>
      <c r="AH843" s="5">
        <v>1</v>
      </c>
      <c r="AI843" s="5">
        <v>1</v>
      </c>
      <c r="AJ843" s="5">
        <v>2</v>
      </c>
      <c r="AK843" s="5">
        <v>1</v>
      </c>
      <c r="AL843" s="5">
        <v>16</v>
      </c>
    </row>
    <row r="844" spans="1:38" x14ac:dyDescent="0.3">
      <c r="A844" s="3">
        <v>1982740</v>
      </c>
      <c r="B844" s="3" t="s">
        <v>2952</v>
      </c>
      <c r="C844" s="3" t="s">
        <v>2953</v>
      </c>
      <c r="D844" s="3" t="s">
        <v>930</v>
      </c>
      <c r="E844" s="10">
        <v>3827</v>
      </c>
      <c r="F844" s="11" t="s">
        <v>1904</v>
      </c>
      <c r="G844" s="12" t="s">
        <v>1905</v>
      </c>
      <c r="H844" s="13">
        <v>60269</v>
      </c>
      <c r="I844" s="12">
        <v>0.1</v>
      </c>
      <c r="J844" s="12">
        <v>0.13480662983425401</v>
      </c>
      <c r="K844" s="12">
        <v>3.1491712707182297E-2</v>
      </c>
      <c r="L844" s="12">
        <v>0.03</v>
      </c>
      <c r="M844" s="12">
        <v>0.37</v>
      </c>
      <c r="N844" s="12">
        <v>-1.7962535283551399E-2</v>
      </c>
      <c r="O844" s="12">
        <v>0.44054933140585401</v>
      </c>
      <c r="P844" s="12">
        <v>0.16618773946360099</v>
      </c>
      <c r="Q844" s="12">
        <v>0.197237569060773</v>
      </c>
      <c r="R844" s="14">
        <v>0.33774834437085999</v>
      </c>
      <c r="S844" s="14">
        <v>0.52547770700636898</v>
      </c>
      <c r="T844" s="14">
        <v>0.72292993630573199</v>
      </c>
      <c r="U844" s="14">
        <v>0.42781316348195297</v>
      </c>
      <c r="V844" s="14">
        <v>0.59574468085106302</v>
      </c>
      <c r="W844" s="14">
        <v>0.59341825902335399</v>
      </c>
      <c r="X844" s="14"/>
      <c r="Y844" s="14">
        <v>0.45541401273885301</v>
      </c>
      <c r="Z844" s="14">
        <v>0.78131634819532902</v>
      </c>
      <c r="AA844" s="14">
        <v>0.57749469214437299</v>
      </c>
      <c r="AB844" s="5">
        <v>1</v>
      </c>
      <c r="AC844" s="5">
        <v>1</v>
      </c>
      <c r="AD844" s="5">
        <v>2</v>
      </c>
      <c r="AE844" s="5">
        <v>1</v>
      </c>
      <c r="AF844" s="5">
        <v>1</v>
      </c>
      <c r="AG844" s="5">
        <v>1</v>
      </c>
      <c r="AH844" s="5">
        <v>1</v>
      </c>
      <c r="AI844" s="5">
        <v>1</v>
      </c>
      <c r="AJ844" s="5">
        <v>2</v>
      </c>
      <c r="AK844" s="5">
        <v>1</v>
      </c>
      <c r="AL844" s="5">
        <v>12</v>
      </c>
    </row>
    <row r="845" spans="1:38" x14ac:dyDescent="0.3">
      <c r="A845" s="3">
        <v>1910045</v>
      </c>
      <c r="B845" s="3" t="s">
        <v>1360</v>
      </c>
      <c r="C845" s="3" t="s">
        <v>1361</v>
      </c>
      <c r="D845" s="3" t="s">
        <v>159</v>
      </c>
      <c r="E845" s="10">
        <v>1125</v>
      </c>
      <c r="F845" s="11" t="s">
        <v>1362</v>
      </c>
      <c r="G845" s="12" t="s">
        <v>1363</v>
      </c>
      <c r="H845" s="13">
        <v>92500</v>
      </c>
      <c r="I845" s="12">
        <v>0.125</v>
      </c>
      <c r="J845" s="12">
        <v>5.8375634517766499E-2</v>
      </c>
      <c r="K845" s="12">
        <v>1.7766497461928901E-2</v>
      </c>
      <c r="L845" s="12">
        <v>5.0000000000000001E-3</v>
      </c>
      <c r="M845" s="12">
        <v>0.26300000000000001</v>
      </c>
      <c r="N845" s="12">
        <v>0.150306748466257</v>
      </c>
      <c r="O845" s="12">
        <v>0.23728813559322001</v>
      </c>
      <c r="P845" s="12">
        <v>0.134529147982062</v>
      </c>
      <c r="Q845" s="12">
        <v>0.17766497461928901</v>
      </c>
      <c r="R845" s="14">
        <v>0.89293598233995497</v>
      </c>
      <c r="S845" s="14">
        <v>0.65711252653927799</v>
      </c>
      <c r="T845" s="14">
        <v>0.29830148619957497</v>
      </c>
      <c r="U845" s="14">
        <v>0.25265392781316298</v>
      </c>
      <c r="V845" s="14">
        <v>0.23297872340425499</v>
      </c>
      <c r="W845" s="14">
        <v>0.14118895966029699</v>
      </c>
      <c r="X845" s="14"/>
      <c r="Y845" s="14">
        <v>4.9893842887473401E-2</v>
      </c>
      <c r="Z845" s="14">
        <v>0.67303609341825898</v>
      </c>
      <c r="AA845" s="14">
        <v>0.485138004246284</v>
      </c>
      <c r="AB845" s="5">
        <v>0</v>
      </c>
      <c r="AC845" s="5">
        <v>1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2</v>
      </c>
      <c r="AK845" s="5">
        <v>1</v>
      </c>
      <c r="AL845" s="5">
        <v>4</v>
      </c>
    </row>
    <row r="846" spans="1:38" x14ac:dyDescent="0.3">
      <c r="A846" s="3">
        <v>1958980</v>
      </c>
      <c r="B846" s="3" t="s">
        <v>2438</v>
      </c>
      <c r="C846" s="3" t="s">
        <v>2439</v>
      </c>
      <c r="D846" s="3" t="s">
        <v>673</v>
      </c>
      <c r="E846" s="10">
        <v>651</v>
      </c>
      <c r="F846" s="11" t="s">
        <v>1102</v>
      </c>
      <c r="G846" s="12" t="s">
        <v>1103</v>
      </c>
      <c r="H846" s="13">
        <v>51932</v>
      </c>
      <c r="I846" s="12">
        <v>0.2</v>
      </c>
      <c r="J846" s="12">
        <v>0.30662020905923298</v>
      </c>
      <c r="K846" s="12">
        <v>0.20557491289198601</v>
      </c>
      <c r="L846" s="12">
        <v>0.214</v>
      </c>
      <c r="M846" s="12">
        <v>0.313</v>
      </c>
      <c r="N846" s="12">
        <v>-6.73352435530086E-2</v>
      </c>
      <c r="O846" s="12">
        <v>0.562105263157894</v>
      </c>
      <c r="P846" s="12">
        <v>0.13554216867469801</v>
      </c>
      <c r="Q846" s="12">
        <v>0.27874564459930301</v>
      </c>
      <c r="R846" s="14">
        <v>0.158940397350993</v>
      </c>
      <c r="S846" s="14">
        <v>0.88428874734607199</v>
      </c>
      <c r="T846" s="14">
        <v>0.97983014861995699</v>
      </c>
      <c r="U846" s="14">
        <v>0.98938428874734596</v>
      </c>
      <c r="V846" s="14">
        <v>0.99148936170212698</v>
      </c>
      <c r="W846" s="14">
        <v>0.322717622080679</v>
      </c>
      <c r="X846" s="14"/>
      <c r="Y846" s="14">
        <v>0.80785562632696395</v>
      </c>
      <c r="Z846" s="14">
        <v>0.67940552016985101</v>
      </c>
      <c r="AA846" s="14">
        <v>0.87261146496815201</v>
      </c>
      <c r="AB846" s="5">
        <v>2</v>
      </c>
      <c r="AC846" s="5">
        <v>2</v>
      </c>
      <c r="AD846" s="5">
        <v>2</v>
      </c>
      <c r="AE846" s="5">
        <v>2</v>
      </c>
      <c r="AF846" s="5">
        <v>2</v>
      </c>
      <c r="AG846" s="5">
        <v>0</v>
      </c>
      <c r="AH846" s="5">
        <v>1</v>
      </c>
      <c r="AI846" s="5">
        <v>2</v>
      </c>
      <c r="AJ846" s="5">
        <v>2</v>
      </c>
      <c r="AK846" s="5">
        <v>2</v>
      </c>
      <c r="AL846" s="5">
        <v>17</v>
      </c>
    </row>
    <row r="847" spans="1:38" x14ac:dyDescent="0.3">
      <c r="A847" s="3">
        <v>1962130</v>
      </c>
      <c r="B847" s="3" t="s">
        <v>2506</v>
      </c>
      <c r="C847" s="3" t="s">
        <v>2507</v>
      </c>
      <c r="D847" s="3" t="s">
        <v>707</v>
      </c>
      <c r="E847" s="10">
        <v>1908</v>
      </c>
      <c r="F847" s="11" t="s">
        <v>279</v>
      </c>
      <c r="G847" s="12" t="s">
        <v>1155</v>
      </c>
      <c r="H847" s="13">
        <v>120833</v>
      </c>
      <c r="I847" s="12">
        <v>2.8999999999999901E-2</v>
      </c>
      <c r="J847" s="12">
        <v>6.1728395061728301E-2</v>
      </c>
      <c r="K847" s="12">
        <v>7.8703703703703706E-2</v>
      </c>
      <c r="L847" s="12">
        <v>4.0999999999999898E-2</v>
      </c>
      <c r="M847" s="12">
        <v>0.20599999999999999</v>
      </c>
      <c r="N847" s="12">
        <v>0.38562091503267898</v>
      </c>
      <c r="O847" s="12">
        <v>0.29152542372881302</v>
      </c>
      <c r="P847" s="12">
        <v>0.117166212534059</v>
      </c>
      <c r="Q847" s="12">
        <v>0.149691358024691</v>
      </c>
      <c r="R847" s="14">
        <v>0.98454746136865301</v>
      </c>
      <c r="S847" s="14">
        <v>9.9787685774946899E-2</v>
      </c>
      <c r="T847" s="14">
        <v>0.31634819532908698</v>
      </c>
      <c r="U847" s="14">
        <v>0.83545647558386404</v>
      </c>
      <c r="V847" s="14">
        <v>0.71276595744680804</v>
      </c>
      <c r="W847" s="14">
        <v>4.1401273885350302E-2</v>
      </c>
      <c r="X847" s="14"/>
      <c r="Y847" s="14">
        <v>9.1295116772823703E-2</v>
      </c>
      <c r="Z847" s="14">
        <v>0.59978768577494601</v>
      </c>
      <c r="AA847" s="14">
        <v>0.32590233545647501</v>
      </c>
      <c r="AB847" s="5">
        <v>0</v>
      </c>
      <c r="AC847" s="5">
        <v>0</v>
      </c>
      <c r="AD847" s="5">
        <v>0</v>
      </c>
      <c r="AE847" s="5">
        <v>2</v>
      </c>
      <c r="AF847" s="5">
        <v>2</v>
      </c>
      <c r="AG847" s="5">
        <v>0</v>
      </c>
      <c r="AH847" s="5">
        <v>0</v>
      </c>
      <c r="AI847" s="5">
        <v>0</v>
      </c>
      <c r="AJ847" s="5">
        <v>1</v>
      </c>
      <c r="AK847" s="5">
        <v>0</v>
      </c>
      <c r="AL847" s="5">
        <v>5</v>
      </c>
    </row>
    <row r="848" spans="1:38" x14ac:dyDescent="0.3">
      <c r="A848" s="3">
        <v>1925995</v>
      </c>
      <c r="B848" s="3" t="s">
        <v>1716</v>
      </c>
      <c r="C848" s="3" t="s">
        <v>1717</v>
      </c>
      <c r="D848" s="3" t="s">
        <v>317</v>
      </c>
      <c r="E848" s="10">
        <v>4561</v>
      </c>
      <c r="F848" s="11" t="s">
        <v>1397</v>
      </c>
      <c r="G848" s="12" t="s">
        <v>1398</v>
      </c>
      <c r="H848" s="13">
        <v>60397</v>
      </c>
      <c r="I848" s="12">
        <v>0.24</v>
      </c>
      <c r="J848" s="12">
        <v>0.23290203327171899</v>
      </c>
      <c r="K848" s="12">
        <v>7.1164510166358594E-2</v>
      </c>
      <c r="L848" s="12">
        <v>6.2E-2</v>
      </c>
      <c r="M848" s="12">
        <v>0.28999999999999998</v>
      </c>
      <c r="N848" s="12">
        <v>-3.9991580719848402E-2</v>
      </c>
      <c r="O848" s="12">
        <v>0.584572490706319</v>
      </c>
      <c r="P848" s="12">
        <v>2.52252252252252E-2</v>
      </c>
      <c r="Q848" s="12">
        <v>0.31053604436229199</v>
      </c>
      <c r="R848" s="14">
        <v>0.34105960264900598</v>
      </c>
      <c r="S848" s="14">
        <v>0.93312101910828005</v>
      </c>
      <c r="T848" s="14">
        <v>0.94267515923566803</v>
      </c>
      <c r="U848" s="14">
        <v>0.806794055201698</v>
      </c>
      <c r="V848" s="14">
        <v>0.85638297872340396</v>
      </c>
      <c r="W848" s="14">
        <v>0.234607218683651</v>
      </c>
      <c r="X848" s="14"/>
      <c r="Y848" s="14">
        <v>0.84713375796178303</v>
      </c>
      <c r="Z848" s="14">
        <v>0.152866242038216</v>
      </c>
      <c r="AA848" s="14">
        <v>0.934182590233545</v>
      </c>
      <c r="AB848" s="5">
        <v>1</v>
      </c>
      <c r="AC848" s="5">
        <v>2</v>
      </c>
      <c r="AD848" s="5">
        <v>2</v>
      </c>
      <c r="AE848" s="5">
        <v>2</v>
      </c>
      <c r="AF848" s="5">
        <v>2</v>
      </c>
      <c r="AG848" s="5">
        <v>0</v>
      </c>
      <c r="AH848" s="5">
        <v>1</v>
      </c>
      <c r="AI848" s="5">
        <v>2</v>
      </c>
      <c r="AJ848" s="5">
        <v>0</v>
      </c>
      <c r="AK848" s="5">
        <v>2</v>
      </c>
      <c r="AL848" s="5">
        <v>14</v>
      </c>
    </row>
    <row r="849" spans="1:38" x14ac:dyDescent="0.3">
      <c r="A849" s="3">
        <v>1986970</v>
      </c>
      <c r="B849" s="3" t="s">
        <v>3038</v>
      </c>
      <c r="C849" s="3" t="s">
        <v>3039</v>
      </c>
      <c r="D849" s="3" t="s">
        <v>972</v>
      </c>
      <c r="E849" s="10">
        <v>1346</v>
      </c>
      <c r="F849" s="11" t="s">
        <v>1030</v>
      </c>
      <c r="G849" s="12" t="s">
        <v>1031</v>
      </c>
      <c r="H849" s="13">
        <v>65658</v>
      </c>
      <c r="I849" s="12">
        <v>7.0000000000000007E-2</v>
      </c>
      <c r="J849" s="12">
        <v>9.3406593406593394E-2</v>
      </c>
      <c r="K849" s="12">
        <v>4.1208791208791201E-2</v>
      </c>
      <c r="L849" s="12">
        <v>1.0999999999999999E-2</v>
      </c>
      <c r="M849" s="12">
        <v>0.34200000000000003</v>
      </c>
      <c r="N849" s="12">
        <v>0.314453125</v>
      </c>
      <c r="O849" s="12">
        <v>0.43695014662756598</v>
      </c>
      <c r="P849" s="12">
        <v>9.7989949748743699E-2</v>
      </c>
      <c r="Q849" s="12">
        <v>0.27747252747252699</v>
      </c>
      <c r="R849" s="14">
        <v>0.48233995584988898</v>
      </c>
      <c r="S849" s="14">
        <v>0.34501061571125202</v>
      </c>
      <c r="T849" s="14">
        <v>0.50530785562632696</v>
      </c>
      <c r="U849" s="14">
        <v>0.56157112526539199</v>
      </c>
      <c r="V849" s="14">
        <v>0.314893617021276</v>
      </c>
      <c r="W849" s="14">
        <v>0.450106157112526</v>
      </c>
      <c r="X849" s="14"/>
      <c r="Y849" s="14">
        <v>0.435244161358811</v>
      </c>
      <c r="Z849" s="14">
        <v>0.51698513800424595</v>
      </c>
      <c r="AA849" s="14">
        <v>0.86942675159235605</v>
      </c>
      <c r="AB849" s="5">
        <v>1</v>
      </c>
      <c r="AC849" s="5">
        <v>1</v>
      </c>
      <c r="AD849" s="5">
        <v>1</v>
      </c>
      <c r="AE849" s="5">
        <v>1</v>
      </c>
      <c r="AF849" s="5">
        <v>0</v>
      </c>
      <c r="AG849" s="5">
        <v>1</v>
      </c>
      <c r="AH849" s="5">
        <v>0</v>
      </c>
      <c r="AI849" s="5">
        <v>1</v>
      </c>
      <c r="AJ849" s="5">
        <v>1</v>
      </c>
      <c r="AK849" s="5">
        <v>2</v>
      </c>
      <c r="AL849" s="5">
        <v>9</v>
      </c>
    </row>
    <row r="850" spans="1:38" x14ac:dyDescent="0.3">
      <c r="A850" s="3">
        <v>1948945</v>
      </c>
      <c r="B850" s="3" t="s">
        <v>2208</v>
      </c>
      <c r="C850" s="3" t="s">
        <v>2209</v>
      </c>
      <c r="D850" s="3" t="s">
        <v>559</v>
      </c>
      <c r="E850" s="10">
        <v>1455</v>
      </c>
      <c r="F850" s="11" t="s">
        <v>167</v>
      </c>
      <c r="G850" s="12" t="s">
        <v>1125</v>
      </c>
      <c r="H850" s="13">
        <v>72831</v>
      </c>
      <c r="I850" s="12">
        <v>7.3999999999999996E-2</v>
      </c>
      <c r="J850" s="12">
        <v>7.1913161465400194E-2</v>
      </c>
      <c r="K850" s="12">
        <v>3.6635006784260502E-2</v>
      </c>
      <c r="L850" s="12">
        <v>6.9999999999999897E-3</v>
      </c>
      <c r="M850" s="12">
        <v>0.315</v>
      </c>
      <c r="N850" s="12">
        <v>-0.03</v>
      </c>
      <c r="O850" s="12">
        <v>0.359161349134001</v>
      </c>
      <c r="P850" s="12">
        <v>8.7871287128712797E-2</v>
      </c>
      <c r="Q850" s="12">
        <v>0.15875169606512801</v>
      </c>
      <c r="R850" s="14">
        <v>0.64348785871964598</v>
      </c>
      <c r="S850" s="14">
        <v>0.37685774946921402</v>
      </c>
      <c r="T850" s="14">
        <v>0.38004246284500998</v>
      </c>
      <c r="U850" s="14">
        <v>0.49150743099787603</v>
      </c>
      <c r="V850" s="14">
        <v>0.25957446808510598</v>
      </c>
      <c r="W850" s="14">
        <v>0.33227176220806698</v>
      </c>
      <c r="X850" s="14"/>
      <c r="Y850" s="14">
        <v>0.19851380042462799</v>
      </c>
      <c r="Z850" s="14">
        <v>0.450106157112526</v>
      </c>
      <c r="AA850" s="14">
        <v>0.38959660297239901</v>
      </c>
      <c r="AB850" s="5">
        <v>1</v>
      </c>
      <c r="AC850" s="5">
        <v>1</v>
      </c>
      <c r="AD850" s="5">
        <v>1</v>
      </c>
      <c r="AE850" s="5">
        <v>1</v>
      </c>
      <c r="AF850" s="5">
        <v>0</v>
      </c>
      <c r="AG850" s="5">
        <v>1</v>
      </c>
      <c r="AH850" s="5">
        <v>1</v>
      </c>
      <c r="AI850" s="5">
        <v>0</v>
      </c>
      <c r="AJ850" s="5">
        <v>1</v>
      </c>
      <c r="AK850" s="5">
        <v>1</v>
      </c>
      <c r="AL850" s="5">
        <v>8</v>
      </c>
    </row>
    <row r="851" spans="1:38" x14ac:dyDescent="0.3">
      <c r="A851" s="3">
        <v>1931980</v>
      </c>
      <c r="B851" s="3" t="s">
        <v>1838</v>
      </c>
      <c r="C851" s="3" t="s">
        <v>1839</v>
      </c>
      <c r="D851" s="3" t="s">
        <v>375</v>
      </c>
      <c r="E851" s="10">
        <v>725</v>
      </c>
      <c r="F851" s="11" t="s">
        <v>385</v>
      </c>
      <c r="G851" s="12" t="s">
        <v>1436</v>
      </c>
      <c r="H851" s="13">
        <v>61667</v>
      </c>
      <c r="I851" s="12">
        <v>0.114</v>
      </c>
      <c r="J851" s="12">
        <v>0.14179104477611901</v>
      </c>
      <c r="K851" s="12">
        <v>5.5970149253731297E-2</v>
      </c>
      <c r="L851" s="12">
        <v>3.5000000000000003E-2</v>
      </c>
      <c r="M851" s="12">
        <v>0.33</v>
      </c>
      <c r="N851" s="12">
        <v>-0.120145631067961</v>
      </c>
      <c r="O851" s="12">
        <v>0.47519582245430803</v>
      </c>
      <c r="P851" s="12">
        <v>6.6202090592334395E-2</v>
      </c>
      <c r="Q851" s="12">
        <v>0.220149253731343</v>
      </c>
      <c r="R851" s="14">
        <v>0.383002207505518</v>
      </c>
      <c r="S851" s="14">
        <v>0.60934182590233499</v>
      </c>
      <c r="T851" s="14">
        <v>0.74840764331210097</v>
      </c>
      <c r="U851" s="14">
        <v>0.69851380042462796</v>
      </c>
      <c r="V851" s="14">
        <v>0.65</v>
      </c>
      <c r="W851" s="14">
        <v>0.39490445859872603</v>
      </c>
      <c r="X851" s="14"/>
      <c r="Y851" s="14">
        <v>0.563694267515923</v>
      </c>
      <c r="Z851" s="14">
        <v>0.34607218683651803</v>
      </c>
      <c r="AA851" s="14">
        <v>0.69426751592356595</v>
      </c>
      <c r="AB851" s="5">
        <v>1</v>
      </c>
      <c r="AC851" s="5">
        <v>1</v>
      </c>
      <c r="AD851" s="5">
        <v>2</v>
      </c>
      <c r="AE851" s="5">
        <v>2</v>
      </c>
      <c r="AF851" s="5">
        <v>1</v>
      </c>
      <c r="AG851" s="5">
        <v>1</v>
      </c>
      <c r="AH851" s="5">
        <v>2</v>
      </c>
      <c r="AI851" s="5">
        <v>1</v>
      </c>
      <c r="AJ851" s="5">
        <v>1</v>
      </c>
      <c r="AK851" s="5">
        <v>2</v>
      </c>
      <c r="AL851" s="5">
        <v>14</v>
      </c>
    </row>
    <row r="852" spans="1:38" x14ac:dyDescent="0.3">
      <c r="A852" s="3">
        <v>1955110</v>
      </c>
      <c r="B852" s="3" t="s">
        <v>2358</v>
      </c>
      <c r="C852" s="3" t="s">
        <v>2359</v>
      </c>
      <c r="D852" s="3" t="s">
        <v>633</v>
      </c>
      <c r="E852" s="10">
        <v>23797</v>
      </c>
      <c r="F852" s="11" t="s">
        <v>633</v>
      </c>
      <c r="G852" s="12" t="s">
        <v>1163</v>
      </c>
      <c r="H852" s="13">
        <v>58117</v>
      </c>
      <c r="I852" s="12">
        <v>0.191</v>
      </c>
      <c r="J852" s="12">
        <v>0.17676348547717799</v>
      </c>
      <c r="K852" s="12">
        <v>6.4315352697095401E-2</v>
      </c>
      <c r="L852" s="12">
        <v>4.2999999999999997E-2</v>
      </c>
      <c r="M852" s="12">
        <v>0.38299999999999901</v>
      </c>
      <c r="N852" s="12">
        <v>3.9805994931399101E-2</v>
      </c>
      <c r="O852" s="12">
        <v>0.47697474649615701</v>
      </c>
      <c r="P852" s="12">
        <v>8.7023340697339302E-2</v>
      </c>
      <c r="Q852" s="12">
        <v>0.33288381742738499</v>
      </c>
      <c r="R852" s="14">
        <v>0.28918322295805698</v>
      </c>
      <c r="S852" s="14">
        <v>0.870488322717622</v>
      </c>
      <c r="T852" s="14">
        <v>0.86305732484076403</v>
      </c>
      <c r="U852" s="14">
        <v>0.76857749469214398</v>
      </c>
      <c r="V852" s="14">
        <v>0.73404255319148903</v>
      </c>
      <c r="W852" s="14">
        <v>0.64649681528662395</v>
      </c>
      <c r="X852" s="14"/>
      <c r="Y852" s="14">
        <v>0.57006369426751502</v>
      </c>
      <c r="Z852" s="14">
        <v>0.44692144373672998</v>
      </c>
      <c r="AA852" s="14">
        <v>0.95753715498938397</v>
      </c>
      <c r="AB852" s="5">
        <v>2</v>
      </c>
      <c r="AC852" s="5">
        <v>2</v>
      </c>
      <c r="AD852" s="5">
        <v>2</v>
      </c>
      <c r="AE852" s="5">
        <v>2</v>
      </c>
      <c r="AF852" s="5">
        <v>2</v>
      </c>
      <c r="AG852" s="5">
        <v>1</v>
      </c>
      <c r="AH852" s="5">
        <v>0</v>
      </c>
      <c r="AI852" s="5">
        <v>1</v>
      </c>
      <c r="AJ852" s="5">
        <v>1</v>
      </c>
      <c r="AK852" s="5">
        <v>2</v>
      </c>
      <c r="AL852" s="5">
        <v>15</v>
      </c>
    </row>
    <row r="853" spans="1:38" x14ac:dyDescent="0.3">
      <c r="A853" s="3">
        <v>1973605</v>
      </c>
      <c r="B853" s="3" t="s">
        <v>2742</v>
      </c>
      <c r="C853" s="3" t="s">
        <v>2743</v>
      </c>
      <c r="D853" s="3" t="s">
        <v>825</v>
      </c>
      <c r="E853" s="10">
        <v>1042</v>
      </c>
      <c r="F853" s="11" t="s">
        <v>1119</v>
      </c>
      <c r="G853" s="12" t="s">
        <v>1120</v>
      </c>
      <c r="H853" s="13">
        <v>68125</v>
      </c>
      <c r="I853" s="12">
        <v>0.13900000000000001</v>
      </c>
      <c r="J853" s="12">
        <v>9.5923261390887193E-2</v>
      </c>
      <c r="K853" s="12">
        <v>0</v>
      </c>
      <c r="L853" s="12">
        <v>8.4000000000000005E-2</v>
      </c>
      <c r="M853" s="12">
        <v>0.36499999999999999</v>
      </c>
      <c r="N853" s="12">
        <v>7.0914696813977302E-2</v>
      </c>
      <c r="O853" s="12">
        <v>0.40350877192982398</v>
      </c>
      <c r="P853" s="12">
        <v>0</v>
      </c>
      <c r="Q853" s="12">
        <v>0.29736211031175003</v>
      </c>
      <c r="R853" s="14">
        <v>0.53642384105960195</v>
      </c>
      <c r="S853" s="14">
        <v>0.72929936305732401</v>
      </c>
      <c r="T853" s="14">
        <v>0.52229299363057302</v>
      </c>
      <c r="U853" s="14">
        <v>0</v>
      </c>
      <c r="V853" s="14">
        <v>0.92021276595744605</v>
      </c>
      <c r="W853" s="14">
        <v>0.56263269639065805</v>
      </c>
      <c r="X853" s="14"/>
      <c r="Y853" s="14">
        <v>0.31422505307855603</v>
      </c>
      <c r="Z853" s="14">
        <v>0</v>
      </c>
      <c r="AA853" s="14">
        <v>0.91613588110403399</v>
      </c>
      <c r="AB853" s="5">
        <v>1</v>
      </c>
      <c r="AC853" s="5">
        <v>2</v>
      </c>
      <c r="AD853" s="5">
        <v>1</v>
      </c>
      <c r="AE853" s="5">
        <v>0</v>
      </c>
      <c r="AF853" s="5">
        <v>2</v>
      </c>
      <c r="AG853" s="5">
        <v>1</v>
      </c>
      <c r="AH853" s="5">
        <v>0</v>
      </c>
      <c r="AI853" s="5">
        <v>0</v>
      </c>
      <c r="AJ853" s="5">
        <v>0</v>
      </c>
      <c r="AK853" s="5">
        <v>2</v>
      </c>
      <c r="AL853" s="5">
        <v>9</v>
      </c>
    </row>
    <row r="854" spans="1:38" x14ac:dyDescent="0.3">
      <c r="A854" s="3">
        <v>1911755</v>
      </c>
      <c r="B854" s="3" t="s">
        <v>1395</v>
      </c>
      <c r="C854" s="3" t="s">
        <v>1396</v>
      </c>
      <c r="D854" s="3" t="s">
        <v>174</v>
      </c>
      <c r="E854" s="10">
        <v>40713</v>
      </c>
      <c r="F854" s="11" t="s">
        <v>1397</v>
      </c>
      <c r="G854" s="12" t="s">
        <v>1398</v>
      </c>
      <c r="H854" s="13">
        <v>76987</v>
      </c>
      <c r="I854" s="12">
        <v>0.157</v>
      </c>
      <c r="J854" s="12">
        <v>4.9911993965300397E-2</v>
      </c>
      <c r="K854" s="12">
        <v>4.02941916017098E-2</v>
      </c>
      <c r="L854" s="12">
        <v>3.9E-2</v>
      </c>
      <c r="M854" s="12">
        <v>0.312</v>
      </c>
      <c r="N854" s="12">
        <v>3.7009679062659097E-2</v>
      </c>
      <c r="O854" s="12">
        <v>0.231605091586463</v>
      </c>
      <c r="P854" s="12">
        <v>5.8140918828850197E-2</v>
      </c>
      <c r="Q854" s="12">
        <v>0.30512949459391497</v>
      </c>
      <c r="R854" s="14">
        <v>0.72626931567328901</v>
      </c>
      <c r="S854" s="14">
        <v>0.80042462845010598</v>
      </c>
      <c r="T854" s="14">
        <v>0.23673036093418201</v>
      </c>
      <c r="U854" s="14">
        <v>0.54246284501061504</v>
      </c>
      <c r="V854" s="14">
        <v>0.69468085106382904</v>
      </c>
      <c r="W854" s="14">
        <v>0.31740976645435198</v>
      </c>
      <c r="X854" s="14"/>
      <c r="Y854" s="14">
        <v>4.6709129511677203E-2</v>
      </c>
      <c r="Z854" s="14">
        <v>0.29617834394904402</v>
      </c>
      <c r="AA854" s="14">
        <v>0.92887473460721803</v>
      </c>
      <c r="AB854" s="5">
        <v>0</v>
      </c>
      <c r="AC854" s="5">
        <v>2</v>
      </c>
      <c r="AD854" s="5">
        <v>0</v>
      </c>
      <c r="AE854" s="5">
        <v>1</v>
      </c>
      <c r="AF854" s="5">
        <v>2</v>
      </c>
      <c r="AG854" s="5">
        <v>0</v>
      </c>
      <c r="AH854" s="5">
        <v>0</v>
      </c>
      <c r="AI854" s="5">
        <v>0</v>
      </c>
      <c r="AJ854" s="5">
        <v>0</v>
      </c>
      <c r="AK854" s="5">
        <v>2</v>
      </c>
      <c r="AL854" s="5">
        <v>7</v>
      </c>
    </row>
    <row r="855" spans="1:38" x14ac:dyDescent="0.3">
      <c r="A855" s="3">
        <v>1937605</v>
      </c>
      <c r="B855" s="3" t="s">
        <v>1964</v>
      </c>
      <c r="C855" s="3" t="s">
        <v>1965</v>
      </c>
      <c r="D855" s="3" t="s">
        <v>438</v>
      </c>
      <c r="E855" s="10">
        <v>465</v>
      </c>
      <c r="F855" s="11" t="s">
        <v>1074</v>
      </c>
      <c r="G855" s="12" t="s">
        <v>1075</v>
      </c>
      <c r="H855" s="13">
        <v>58836</v>
      </c>
      <c r="I855" s="12">
        <v>0.16</v>
      </c>
      <c r="J855" s="12">
        <v>0.18039215686274501</v>
      </c>
      <c r="K855" s="12">
        <v>3.1372549019607801E-2</v>
      </c>
      <c r="L855" s="12">
        <v>1.0999999999999999E-2</v>
      </c>
      <c r="M855" s="12">
        <v>0.34699999999999998</v>
      </c>
      <c r="N855" s="12">
        <v>-5.8704453441295497E-2</v>
      </c>
      <c r="O855" s="12">
        <v>0.39304812834224601</v>
      </c>
      <c r="P855" s="12">
        <v>0.12671232876712299</v>
      </c>
      <c r="Q855" s="12">
        <v>0.12156862745098</v>
      </c>
      <c r="R855" s="14">
        <v>0.31125827814569501</v>
      </c>
      <c r="S855" s="14">
        <v>0.80891719745222901</v>
      </c>
      <c r="T855" s="14">
        <v>0.87685774946921402</v>
      </c>
      <c r="U855" s="14">
        <v>0.42250530785562601</v>
      </c>
      <c r="V855" s="14">
        <v>0.314893617021276</v>
      </c>
      <c r="W855" s="14">
        <v>0.485138004246284</v>
      </c>
      <c r="X855" s="14"/>
      <c r="Y855" s="14">
        <v>0.28556263269638998</v>
      </c>
      <c r="Z855" s="14">
        <v>0.64012738853503104</v>
      </c>
      <c r="AA855" s="14">
        <v>0.201698513800424</v>
      </c>
      <c r="AB855" s="5">
        <v>2</v>
      </c>
      <c r="AC855" s="5">
        <v>2</v>
      </c>
      <c r="AD855" s="5">
        <v>2</v>
      </c>
      <c r="AE855" s="5">
        <v>1</v>
      </c>
      <c r="AF855" s="5">
        <v>0</v>
      </c>
      <c r="AG855" s="5">
        <v>1</v>
      </c>
      <c r="AH855" s="5">
        <v>1</v>
      </c>
      <c r="AI855" s="5">
        <v>0</v>
      </c>
      <c r="AJ855" s="5">
        <v>1</v>
      </c>
      <c r="AK855" s="5">
        <v>0</v>
      </c>
      <c r="AL855" s="5">
        <v>10</v>
      </c>
    </row>
    <row r="856" spans="1:38" x14ac:dyDescent="0.3">
      <c r="A856" s="3">
        <v>1923340</v>
      </c>
      <c r="B856" s="3" t="s">
        <v>1660</v>
      </c>
      <c r="C856" s="3" t="s">
        <v>1661</v>
      </c>
      <c r="D856" s="3" t="s">
        <v>290</v>
      </c>
      <c r="E856" s="10">
        <v>1410</v>
      </c>
      <c r="F856" s="11" t="s">
        <v>1268</v>
      </c>
      <c r="G856" s="12" t="s">
        <v>1269</v>
      </c>
      <c r="H856" s="13">
        <v>115086</v>
      </c>
      <c r="I856" s="12">
        <v>4.7E-2</v>
      </c>
      <c r="J856" s="12">
        <v>0.10576923076923</v>
      </c>
      <c r="K856" s="12">
        <v>9.6153846153846107E-3</v>
      </c>
      <c r="L856" s="12">
        <v>4.2000000000000003E-2</v>
      </c>
      <c r="M856" s="12">
        <v>0.23899999999999999</v>
      </c>
      <c r="N856" s="12">
        <v>-2.7586206896551699E-2</v>
      </c>
      <c r="O856" s="12">
        <v>0.25163094128611302</v>
      </c>
      <c r="P856" s="12">
        <v>6.2404870624048703E-2</v>
      </c>
      <c r="Q856" s="12">
        <v>0.13301282051282001</v>
      </c>
      <c r="R856" s="14">
        <v>0.97902869757174305</v>
      </c>
      <c r="S856" s="14">
        <v>0.19851380042462799</v>
      </c>
      <c r="T856" s="14">
        <v>0.56687898089171895</v>
      </c>
      <c r="U856" s="14">
        <v>0.17197452229299301</v>
      </c>
      <c r="V856" s="14">
        <v>0.72659574468085097</v>
      </c>
      <c r="W856" s="14">
        <v>8.9171974522292904E-2</v>
      </c>
      <c r="X856" s="14"/>
      <c r="Y856" s="14">
        <v>6.1571125265392698E-2</v>
      </c>
      <c r="Z856" s="14">
        <v>0.32696390658174002</v>
      </c>
      <c r="AA856" s="14">
        <v>0.248407643312101</v>
      </c>
      <c r="AB856" s="5">
        <v>0</v>
      </c>
      <c r="AC856" s="5">
        <v>0</v>
      </c>
      <c r="AD856" s="5">
        <v>1</v>
      </c>
      <c r="AE856" s="5">
        <v>0</v>
      </c>
      <c r="AF856" s="5">
        <v>2</v>
      </c>
      <c r="AG856" s="5">
        <v>0</v>
      </c>
      <c r="AH856" s="5">
        <v>1</v>
      </c>
      <c r="AI856" s="5">
        <v>0</v>
      </c>
      <c r="AJ856" s="5">
        <v>0</v>
      </c>
      <c r="AK856" s="5">
        <v>0</v>
      </c>
      <c r="AL856" s="5">
        <v>4</v>
      </c>
    </row>
    <row r="857" spans="1:38" x14ac:dyDescent="0.3">
      <c r="A857" s="3">
        <v>1969105</v>
      </c>
      <c r="B857" s="3" t="s">
        <v>2660</v>
      </c>
      <c r="C857" s="3" t="s">
        <v>2661</v>
      </c>
      <c r="D857" s="3" t="s">
        <v>784</v>
      </c>
      <c r="E857" s="10">
        <v>379</v>
      </c>
      <c r="F857" s="11" t="s">
        <v>1612</v>
      </c>
      <c r="G857" s="12" t="s">
        <v>1613</v>
      </c>
      <c r="H857" s="13">
        <v>56893</v>
      </c>
      <c r="I857" s="12">
        <v>0.12</v>
      </c>
      <c r="J857" s="12">
        <v>0.10243902439024299</v>
      </c>
      <c r="K857" s="12">
        <v>1.46341463414634E-2</v>
      </c>
      <c r="L857" s="12">
        <v>3.5000000000000003E-2</v>
      </c>
      <c r="M857" s="12">
        <v>0.28299999999999997</v>
      </c>
      <c r="N857" s="12">
        <v>-0.15022421524663601</v>
      </c>
      <c r="O857" s="12">
        <v>0.5</v>
      </c>
      <c r="P857" s="12">
        <v>5.5299539170506902E-2</v>
      </c>
      <c r="Q857" s="12">
        <v>0.117073170731707</v>
      </c>
      <c r="R857" s="14">
        <v>0.25938189845474602</v>
      </c>
      <c r="S857" s="14">
        <v>0.63269639065817396</v>
      </c>
      <c r="T857" s="14">
        <v>0.54883227176220795</v>
      </c>
      <c r="U857" s="14">
        <v>0.21656050955414</v>
      </c>
      <c r="V857" s="14">
        <v>0.65</v>
      </c>
      <c r="W857" s="14">
        <v>0.20488322717622001</v>
      </c>
      <c r="X857" s="14"/>
      <c r="Y857" s="14">
        <v>0.64437367303609305</v>
      </c>
      <c r="Z857" s="14">
        <v>0.28131634819532902</v>
      </c>
      <c r="AA857" s="14">
        <v>0.178343949044585</v>
      </c>
      <c r="AB857" s="5">
        <v>2</v>
      </c>
      <c r="AC857" s="5">
        <v>1</v>
      </c>
      <c r="AD857" s="5">
        <v>1</v>
      </c>
      <c r="AE857" s="5">
        <v>0</v>
      </c>
      <c r="AF857" s="5">
        <v>1</v>
      </c>
      <c r="AG857" s="5">
        <v>0</v>
      </c>
      <c r="AH857" s="5">
        <v>2</v>
      </c>
      <c r="AI857" s="5">
        <v>1</v>
      </c>
      <c r="AJ857" s="5">
        <v>0</v>
      </c>
      <c r="AK857" s="5">
        <v>0</v>
      </c>
      <c r="AL857" s="5">
        <v>8</v>
      </c>
    </row>
    <row r="858" spans="1:38" x14ac:dyDescent="0.3">
      <c r="A858" s="3">
        <v>1928290</v>
      </c>
      <c r="B858" s="3" t="s">
        <v>1760</v>
      </c>
      <c r="C858" s="3" t="s">
        <v>1761</v>
      </c>
      <c r="D858" s="3" t="s">
        <v>336</v>
      </c>
      <c r="E858" s="10">
        <v>676</v>
      </c>
      <c r="F858" s="11" t="s">
        <v>45</v>
      </c>
      <c r="G858" s="12" t="s">
        <v>1027</v>
      </c>
      <c r="H858" s="13">
        <v>67750</v>
      </c>
      <c r="I858" s="12">
        <v>4.9000000000000002E-2</v>
      </c>
      <c r="J858" s="12">
        <v>6.7137809187279102E-2</v>
      </c>
      <c r="K858" s="12">
        <v>3.1802120141342698E-2</v>
      </c>
      <c r="L858" s="12">
        <v>8.3000000000000004E-2</v>
      </c>
      <c r="M858" s="12">
        <v>0.36399999999999999</v>
      </c>
      <c r="N858" s="12">
        <v>5.9523809523809503E-3</v>
      </c>
      <c r="O858" s="12">
        <v>0.5</v>
      </c>
      <c r="P858" s="12">
        <v>0.21169916434540301</v>
      </c>
      <c r="Q858" s="12">
        <v>0.17314487632508799</v>
      </c>
      <c r="R858" s="14">
        <v>0.53421633554083803</v>
      </c>
      <c r="S858" s="14">
        <v>0.20806794055201699</v>
      </c>
      <c r="T858" s="14">
        <v>0.35138004246284499</v>
      </c>
      <c r="U858" s="14">
        <v>0.43205944798301399</v>
      </c>
      <c r="V858" s="14">
        <v>0.91595744680850999</v>
      </c>
      <c r="W858" s="14">
        <v>0.55732484076433098</v>
      </c>
      <c r="X858" s="14"/>
      <c r="Y858" s="14">
        <v>0.64437367303609305</v>
      </c>
      <c r="Z858" s="14">
        <v>0.86411889596602898</v>
      </c>
      <c r="AA858" s="14">
        <v>0.46496815286624199</v>
      </c>
      <c r="AB858" s="5">
        <v>1</v>
      </c>
      <c r="AC858" s="5">
        <v>0</v>
      </c>
      <c r="AD858" s="5">
        <v>1</v>
      </c>
      <c r="AE858" s="5">
        <v>1</v>
      </c>
      <c r="AF858" s="5">
        <v>2</v>
      </c>
      <c r="AG858" s="5">
        <v>1</v>
      </c>
      <c r="AH858" s="5">
        <v>0</v>
      </c>
      <c r="AI858" s="5">
        <v>1</v>
      </c>
      <c r="AJ858" s="5">
        <v>2</v>
      </c>
      <c r="AK858" s="5">
        <v>1</v>
      </c>
      <c r="AL858" s="5">
        <v>10</v>
      </c>
    </row>
    <row r="859" spans="1:38" x14ac:dyDescent="0.3">
      <c r="A859" s="3">
        <v>1923475</v>
      </c>
      <c r="B859" s="3" t="s">
        <v>1666</v>
      </c>
      <c r="C859" s="3" t="s">
        <v>1667</v>
      </c>
      <c r="D859" s="3" t="s">
        <v>293</v>
      </c>
      <c r="E859" s="10">
        <v>587</v>
      </c>
      <c r="F859" s="11" t="s">
        <v>1171</v>
      </c>
      <c r="G859" s="12" t="s">
        <v>1172</v>
      </c>
      <c r="H859" s="13">
        <v>91370</v>
      </c>
      <c r="I859" s="12">
        <v>8.7999999999999995E-2</v>
      </c>
      <c r="J859" s="12">
        <v>9.5522388059701493E-2</v>
      </c>
      <c r="K859" s="12">
        <v>2.6865671641791E-2</v>
      </c>
      <c r="L859" s="12">
        <v>0.115</v>
      </c>
      <c r="M859" s="12">
        <v>0.17799999999999999</v>
      </c>
      <c r="N859" s="12">
        <v>5.38599640933572E-2</v>
      </c>
      <c r="O859" s="12">
        <v>0.43371212121212099</v>
      </c>
      <c r="P859" s="12">
        <v>0.12760416666666599</v>
      </c>
      <c r="Q859" s="12">
        <v>7.4626865671641701E-2</v>
      </c>
      <c r="R859" s="14">
        <v>0.88631346578366399</v>
      </c>
      <c r="S859" s="14">
        <v>0.452229299363057</v>
      </c>
      <c r="T859" s="14">
        <v>0.51910828025477695</v>
      </c>
      <c r="U859" s="14">
        <v>0.36836518046709099</v>
      </c>
      <c r="V859" s="14">
        <v>0.95744680851063801</v>
      </c>
      <c r="W859" s="14">
        <v>1.1677282377919301E-2</v>
      </c>
      <c r="X859" s="14"/>
      <c r="Y859" s="14">
        <v>0.42462845010615702</v>
      </c>
      <c r="Z859" s="14">
        <v>0.64437367303609305</v>
      </c>
      <c r="AA859" s="14">
        <v>7.9617834394904399E-2</v>
      </c>
      <c r="AB859" s="5">
        <v>0</v>
      </c>
      <c r="AC859" s="5">
        <v>1</v>
      </c>
      <c r="AD859" s="5">
        <v>1</v>
      </c>
      <c r="AE859" s="5">
        <v>1</v>
      </c>
      <c r="AF859" s="5">
        <v>2</v>
      </c>
      <c r="AG859" s="5">
        <v>0</v>
      </c>
      <c r="AH859" s="5">
        <v>0</v>
      </c>
      <c r="AI859" s="5">
        <v>1</v>
      </c>
      <c r="AJ859" s="5">
        <v>1</v>
      </c>
      <c r="AK859" s="5">
        <v>0</v>
      </c>
      <c r="AL859" s="5">
        <v>7</v>
      </c>
    </row>
    <row r="860" spans="1:38" x14ac:dyDescent="0.3">
      <c r="A860" s="3">
        <v>1901585</v>
      </c>
      <c r="B860" s="3" t="s">
        <v>1086</v>
      </c>
      <c r="C860" s="3" t="s">
        <v>1087</v>
      </c>
      <c r="D860" s="3" t="s">
        <v>62</v>
      </c>
      <c r="E860" s="10">
        <v>1248</v>
      </c>
      <c r="F860" s="11" t="s">
        <v>1088</v>
      </c>
      <c r="G860" s="12" t="s">
        <v>1089</v>
      </c>
      <c r="H860" s="13">
        <v>98036</v>
      </c>
      <c r="I860" s="12">
        <v>2.5999999999999999E-2</v>
      </c>
      <c r="J860" s="12">
        <v>1.35135135135135E-2</v>
      </c>
      <c r="K860" s="12">
        <v>2.5337837837837801E-2</v>
      </c>
      <c r="L860" s="12">
        <v>2.5000000000000001E-2</v>
      </c>
      <c r="M860" s="12">
        <v>0.2</v>
      </c>
      <c r="N860" s="12">
        <v>2.6315789473684199E-2</v>
      </c>
      <c r="O860" s="12">
        <v>0.36772777167947301</v>
      </c>
      <c r="P860" s="12">
        <v>8.9230769230769197E-2</v>
      </c>
      <c r="Q860" s="12">
        <v>0.15540540540540501</v>
      </c>
      <c r="R860" s="14">
        <v>0.919426048565121</v>
      </c>
      <c r="S860" s="14">
        <v>8.5987261146496796E-2</v>
      </c>
      <c r="T860" s="14">
        <v>7.74946921443736E-2</v>
      </c>
      <c r="U860" s="14">
        <v>0.35031847133757898</v>
      </c>
      <c r="V860" s="14">
        <v>0.52978723404255301</v>
      </c>
      <c r="W860" s="14">
        <v>3.18471337579617E-2</v>
      </c>
      <c r="X860" s="14"/>
      <c r="Y860" s="14">
        <v>0.22292993630573199</v>
      </c>
      <c r="Z860" s="14">
        <v>0.46390658174097599</v>
      </c>
      <c r="AA860" s="14">
        <v>0.36305732484076397</v>
      </c>
      <c r="AB860" s="5">
        <v>0</v>
      </c>
      <c r="AC860" s="5">
        <v>0</v>
      </c>
      <c r="AD860" s="5">
        <v>0</v>
      </c>
      <c r="AE860" s="5">
        <v>1</v>
      </c>
      <c r="AF860" s="5">
        <v>1</v>
      </c>
      <c r="AG860" s="5">
        <v>0</v>
      </c>
      <c r="AH860" s="5">
        <v>0</v>
      </c>
      <c r="AI860" s="5">
        <v>0</v>
      </c>
      <c r="AJ860" s="5">
        <v>1</v>
      </c>
      <c r="AK860" s="5">
        <v>1</v>
      </c>
      <c r="AL860" s="5">
        <v>4</v>
      </c>
    </row>
    <row r="861" spans="1:38" x14ac:dyDescent="0.3">
      <c r="A861" s="3">
        <v>1979950</v>
      </c>
      <c r="B861" s="3" t="s">
        <v>2892</v>
      </c>
      <c r="C861" s="3" t="s">
        <v>2893</v>
      </c>
      <c r="D861" s="3" t="s">
        <v>900</v>
      </c>
      <c r="E861" s="10">
        <v>45580</v>
      </c>
      <c r="F861" s="11" t="s">
        <v>1070</v>
      </c>
      <c r="G861" s="12" t="s">
        <v>1071</v>
      </c>
      <c r="H861" s="13">
        <v>112795</v>
      </c>
      <c r="I861" s="12">
        <v>6.8000000000000005E-2</v>
      </c>
      <c r="J861" s="12">
        <v>5.2886533310537401E-2</v>
      </c>
      <c r="K861" s="12">
        <v>1.7324898843106999E-2</v>
      </c>
      <c r="L861" s="12">
        <v>2.8999999999999901E-2</v>
      </c>
      <c r="M861" s="12">
        <v>0.29299999999999998</v>
      </c>
      <c r="N861" s="12">
        <v>0.155005954945138</v>
      </c>
      <c r="O861" s="12">
        <v>0.24093736256832299</v>
      </c>
      <c r="P861" s="12">
        <v>5.1757706868577599E-2</v>
      </c>
      <c r="Q861" s="12">
        <v>0.203054653217074</v>
      </c>
      <c r="R861" s="14">
        <v>0.97350993377483397</v>
      </c>
      <c r="S861" s="14">
        <v>0.33014861995753703</v>
      </c>
      <c r="T861" s="14">
        <v>0.256900212314225</v>
      </c>
      <c r="U861" s="14">
        <v>0.24628450106157099</v>
      </c>
      <c r="V861" s="14">
        <v>0.58191489361702098</v>
      </c>
      <c r="W861" s="14">
        <v>0.25053078556263197</v>
      </c>
      <c r="X861" s="14"/>
      <c r="Y861" s="14">
        <v>5.30785562632696E-2</v>
      </c>
      <c r="Z861" s="14">
        <v>0.26645435244161297</v>
      </c>
      <c r="AA861" s="14">
        <v>0.60615711252653903</v>
      </c>
      <c r="AB861" s="5">
        <v>0</v>
      </c>
      <c r="AC861" s="5">
        <v>1</v>
      </c>
      <c r="AD861" s="5">
        <v>0</v>
      </c>
      <c r="AE861" s="5">
        <v>0</v>
      </c>
      <c r="AF861" s="5">
        <v>1</v>
      </c>
      <c r="AG861" s="5">
        <v>0</v>
      </c>
      <c r="AH861" s="5">
        <v>0</v>
      </c>
      <c r="AI861" s="5">
        <v>0</v>
      </c>
      <c r="AJ861" s="5">
        <v>0</v>
      </c>
      <c r="AK861" s="5">
        <v>1</v>
      </c>
      <c r="AL861" s="5">
        <v>3</v>
      </c>
    </row>
    <row r="862" spans="1:38" x14ac:dyDescent="0.3">
      <c r="A862" s="3">
        <v>1969330</v>
      </c>
      <c r="B862" s="3" t="s">
        <v>2668</v>
      </c>
      <c r="C862" s="3" t="s">
        <v>2669</v>
      </c>
      <c r="D862" s="3" t="s">
        <v>788</v>
      </c>
      <c r="E862" s="10">
        <v>725</v>
      </c>
      <c r="F862" s="11" t="s">
        <v>1189</v>
      </c>
      <c r="G862" s="12" t="s">
        <v>1190</v>
      </c>
      <c r="H862" s="13">
        <v>58625</v>
      </c>
      <c r="I862" s="12">
        <v>0.153</v>
      </c>
      <c r="J862" s="12">
        <v>0.156133828996282</v>
      </c>
      <c r="K862" s="12">
        <v>0.11524163568773201</v>
      </c>
      <c r="L862" s="12">
        <v>3.0000000000000001E-3</v>
      </c>
      <c r="M862" s="12">
        <v>0.33600000000000002</v>
      </c>
      <c r="N862" s="12">
        <v>-1.6282225237449099E-2</v>
      </c>
      <c r="O862" s="12">
        <v>0.365470852017937</v>
      </c>
      <c r="P862" s="12">
        <v>0.197014925373134</v>
      </c>
      <c r="Q862" s="12">
        <v>0.141263940520446</v>
      </c>
      <c r="R862" s="14">
        <v>0.29911699779249401</v>
      </c>
      <c r="S862" s="14">
        <v>0.78662420382165599</v>
      </c>
      <c r="T862" s="14">
        <v>0.80148619957537104</v>
      </c>
      <c r="U862" s="14">
        <v>0.92887473460721803</v>
      </c>
      <c r="V862" s="14">
        <v>0.22127659574468</v>
      </c>
      <c r="W862" s="14">
        <v>0.42675159235668703</v>
      </c>
      <c r="X862" s="14"/>
      <c r="Y862" s="14">
        <v>0.21656050955414</v>
      </c>
      <c r="Z862" s="14">
        <v>0.83864118895966</v>
      </c>
      <c r="AA862" s="14">
        <v>0.28450106157112498</v>
      </c>
      <c r="AB862" s="5">
        <v>2</v>
      </c>
      <c r="AC862" s="5">
        <v>2</v>
      </c>
      <c r="AD862" s="5">
        <v>2</v>
      </c>
      <c r="AE862" s="5">
        <v>2</v>
      </c>
      <c r="AF862" s="5">
        <v>0</v>
      </c>
      <c r="AG862" s="5">
        <v>1</v>
      </c>
      <c r="AH862" s="5">
        <v>1</v>
      </c>
      <c r="AI862" s="5">
        <v>0</v>
      </c>
      <c r="AJ862" s="5">
        <v>2</v>
      </c>
      <c r="AK862" s="5">
        <v>0</v>
      </c>
      <c r="AL862" s="5">
        <v>12</v>
      </c>
    </row>
    <row r="863" spans="1:38" x14ac:dyDescent="0.3">
      <c r="A863" s="3">
        <v>1900235</v>
      </c>
      <c r="B863" s="3" t="s">
        <v>1021</v>
      </c>
      <c r="C863" s="3" t="s">
        <v>1022</v>
      </c>
      <c r="D863" s="3" t="s">
        <v>44</v>
      </c>
      <c r="E863" s="10">
        <v>115</v>
      </c>
      <c r="F863" s="11" t="s">
        <v>1023</v>
      </c>
      <c r="G863" s="12" t="s">
        <v>1024</v>
      </c>
      <c r="H863" s="13">
        <v>111094</v>
      </c>
      <c r="I863" s="12">
        <v>0.28000000000000003</v>
      </c>
      <c r="J863" s="12">
        <v>0.19354838709677399</v>
      </c>
      <c r="K863" s="12">
        <v>0</v>
      </c>
      <c r="L863" s="12">
        <v>0</v>
      </c>
      <c r="M863" s="12">
        <v>0.26400000000000001</v>
      </c>
      <c r="N863" s="12">
        <v>0.38554216867469798</v>
      </c>
      <c r="O863" s="12">
        <v>0.245283018867924</v>
      </c>
      <c r="P863" s="12">
        <v>0.162162162162162</v>
      </c>
      <c r="Q863" s="12">
        <v>0.16129032258064499</v>
      </c>
      <c r="R863" s="14">
        <v>0.96578366445916097</v>
      </c>
      <c r="S863" s="14">
        <v>0.96178343949044498</v>
      </c>
      <c r="T863" s="14">
        <v>0.89490445859872603</v>
      </c>
      <c r="U863" s="14">
        <v>0</v>
      </c>
      <c r="V863" s="14">
        <v>0</v>
      </c>
      <c r="W863" s="14">
        <v>0.14755838641188901</v>
      </c>
      <c r="X863" s="14"/>
      <c r="Y863" s="14">
        <v>5.7324840764331197E-2</v>
      </c>
      <c r="Z863" s="14">
        <v>0.76857749469214398</v>
      </c>
      <c r="AA863" s="14">
        <v>0.402335456475583</v>
      </c>
      <c r="AB863" s="5">
        <v>0</v>
      </c>
      <c r="AC863" s="5">
        <v>2</v>
      </c>
      <c r="AD863" s="5">
        <v>2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2</v>
      </c>
      <c r="AK863" s="5">
        <v>1</v>
      </c>
      <c r="AL863" s="5">
        <v>7</v>
      </c>
    </row>
    <row r="864" spans="1:38" x14ac:dyDescent="0.3">
      <c r="A864" s="3">
        <v>1970095</v>
      </c>
      <c r="B864" s="3" t="s">
        <v>2778</v>
      </c>
      <c r="C864" s="3" t="s">
        <v>2779</v>
      </c>
      <c r="D864" s="3" t="s">
        <v>843</v>
      </c>
      <c r="E864" s="10">
        <v>108</v>
      </c>
      <c r="F864" s="11" t="s">
        <v>1023</v>
      </c>
      <c r="G864" s="12" t="s">
        <v>1024</v>
      </c>
      <c r="H864" s="13">
        <v>77500</v>
      </c>
      <c r="I864" s="12">
        <v>8.3000000000000004E-2</v>
      </c>
      <c r="J864" s="12">
        <v>0</v>
      </c>
      <c r="K864" s="12">
        <v>4.54545454545454E-2</v>
      </c>
      <c r="L864" s="12">
        <v>0.10199999999999999</v>
      </c>
      <c r="M864" s="12">
        <v>0.36599999999999999</v>
      </c>
      <c r="N864" s="12">
        <v>-0.14960629921259799</v>
      </c>
      <c r="O864" s="12">
        <v>0.52439024390243905</v>
      </c>
      <c r="P864" s="12">
        <v>0</v>
      </c>
      <c r="Q864" s="12">
        <v>2.27272727272727E-2</v>
      </c>
      <c r="R864" s="14">
        <v>0.73289183222957999</v>
      </c>
      <c r="S864" s="14">
        <v>0.42781316348195297</v>
      </c>
      <c r="T864" s="14">
        <v>0</v>
      </c>
      <c r="U864" s="14">
        <v>0.59872611464968095</v>
      </c>
      <c r="V864" s="14">
        <v>0.95</v>
      </c>
      <c r="W864" s="14">
        <v>0.56900212314224996</v>
      </c>
      <c r="X864" s="14"/>
      <c r="Y864" s="14">
        <v>0.70806794055201605</v>
      </c>
      <c r="Z864" s="14">
        <v>0</v>
      </c>
      <c r="AA864" s="14">
        <v>2.9723991507430901E-2</v>
      </c>
      <c r="AB864" s="5">
        <v>0</v>
      </c>
      <c r="AC864" s="5">
        <v>1</v>
      </c>
      <c r="AD864" s="5">
        <v>0</v>
      </c>
      <c r="AE864" s="5">
        <v>1</v>
      </c>
      <c r="AF864" s="5">
        <v>2</v>
      </c>
      <c r="AG864" s="5">
        <v>1</v>
      </c>
      <c r="AH864" s="5">
        <v>2</v>
      </c>
      <c r="AI864" s="5">
        <v>2</v>
      </c>
      <c r="AJ864" s="5">
        <v>0</v>
      </c>
      <c r="AK864" s="5">
        <v>0</v>
      </c>
      <c r="AL864" s="5">
        <v>9</v>
      </c>
    </row>
    <row r="865" spans="1:38" x14ac:dyDescent="0.3">
      <c r="A865" s="3">
        <v>1987240</v>
      </c>
      <c r="B865" s="3" t="s">
        <v>3044</v>
      </c>
      <c r="C865" s="3" t="s">
        <v>3045</v>
      </c>
      <c r="D865" s="3" t="s">
        <v>975</v>
      </c>
      <c r="E865" s="10">
        <v>523</v>
      </c>
      <c r="F865" s="11" t="s">
        <v>1102</v>
      </c>
      <c r="G865" s="12" t="s">
        <v>1103</v>
      </c>
      <c r="H865" s="13">
        <v>73000</v>
      </c>
      <c r="I865" s="12">
        <v>0.128</v>
      </c>
      <c r="J865" s="12">
        <v>0.101626016260162</v>
      </c>
      <c r="K865" s="12">
        <v>6.5040650406504003E-2</v>
      </c>
      <c r="L865" s="12">
        <v>9.5000000000000001E-2</v>
      </c>
      <c r="M865" s="12">
        <v>0.309</v>
      </c>
      <c r="N865" s="12">
        <v>1.55339805825242E-2</v>
      </c>
      <c r="O865" s="12">
        <v>0.46091644204851701</v>
      </c>
      <c r="P865" s="12">
        <v>0.15753424657534201</v>
      </c>
      <c r="Q865" s="12">
        <v>0.26829268292682901</v>
      </c>
      <c r="R865" s="14">
        <v>0.64790286975717404</v>
      </c>
      <c r="S865" s="14">
        <v>0.67834394904458595</v>
      </c>
      <c r="T865" s="14">
        <v>0.54564755838641099</v>
      </c>
      <c r="U865" s="14">
        <v>0.772823779193206</v>
      </c>
      <c r="V865" s="14">
        <v>0.93936170212765902</v>
      </c>
      <c r="W865" s="14">
        <v>0.30360934182590199</v>
      </c>
      <c r="X865" s="14"/>
      <c r="Y865" s="14">
        <v>0.51380042462844999</v>
      </c>
      <c r="Z865" s="14">
        <v>0.75371549893842804</v>
      </c>
      <c r="AA865" s="14">
        <v>0.84501061571125202</v>
      </c>
      <c r="AB865" s="5">
        <v>1</v>
      </c>
      <c r="AC865" s="5">
        <v>2</v>
      </c>
      <c r="AD865" s="5">
        <v>1</v>
      </c>
      <c r="AE865" s="5">
        <v>2</v>
      </c>
      <c r="AF865" s="5">
        <v>2</v>
      </c>
      <c r="AG865" s="5">
        <v>0</v>
      </c>
      <c r="AH865" s="5">
        <v>0</v>
      </c>
      <c r="AI865" s="5">
        <v>1</v>
      </c>
      <c r="AJ865" s="5">
        <v>2</v>
      </c>
      <c r="AK865" s="5">
        <v>2</v>
      </c>
      <c r="AL865" s="5">
        <v>13</v>
      </c>
    </row>
    <row r="866" spans="1:38" x14ac:dyDescent="0.3">
      <c r="A866" s="3">
        <v>1900865</v>
      </c>
      <c r="B866" s="3" t="s">
        <v>1044</v>
      </c>
      <c r="C866" s="3" t="s">
        <v>1045</v>
      </c>
      <c r="D866" s="3" t="s">
        <v>50</v>
      </c>
      <c r="E866" s="10">
        <v>677</v>
      </c>
      <c r="F866" s="11" t="s">
        <v>1046</v>
      </c>
      <c r="G866" s="12" t="s">
        <v>1047</v>
      </c>
      <c r="H866" s="13">
        <v>80972</v>
      </c>
      <c r="I866" s="12">
        <v>0.129</v>
      </c>
      <c r="J866" s="12">
        <v>8.8967971530249101E-2</v>
      </c>
      <c r="K866" s="12">
        <v>3.91459074733096E-2</v>
      </c>
      <c r="L866" s="12">
        <v>5.7999999999999899E-2</v>
      </c>
      <c r="M866" s="12">
        <v>0.432</v>
      </c>
      <c r="N866" s="12">
        <v>-3.1473533619456297E-2</v>
      </c>
      <c r="O866" s="12">
        <v>0.43103448275862</v>
      </c>
      <c r="P866" s="12">
        <v>0.15105740181268801</v>
      </c>
      <c r="Q866" s="12">
        <v>8.8967971530249101E-2</v>
      </c>
      <c r="R866" s="14">
        <v>0.78918322295805698</v>
      </c>
      <c r="S866" s="14">
        <v>0.68471337579617797</v>
      </c>
      <c r="T866" s="14">
        <v>0.483014861995753</v>
      </c>
      <c r="U866" s="14">
        <v>0.52972399150743099</v>
      </c>
      <c r="V866" s="14">
        <v>0.840425531914893</v>
      </c>
      <c r="W866" s="14">
        <v>0.80254777070063699</v>
      </c>
      <c r="X866" s="14"/>
      <c r="Y866" s="14">
        <v>0.40764331210191002</v>
      </c>
      <c r="Z866" s="14">
        <v>0.73036093418258996</v>
      </c>
      <c r="AA866" s="14">
        <v>0.105095541401273</v>
      </c>
      <c r="AB866" s="5">
        <v>0</v>
      </c>
      <c r="AC866" s="5">
        <v>2</v>
      </c>
      <c r="AD866" s="5">
        <v>1</v>
      </c>
      <c r="AE866" s="5">
        <v>1</v>
      </c>
      <c r="AF866" s="5">
        <v>2</v>
      </c>
      <c r="AG866" s="5">
        <v>2</v>
      </c>
      <c r="AH866" s="5">
        <v>1</v>
      </c>
      <c r="AI866" s="5">
        <v>1</v>
      </c>
      <c r="AJ866" s="5">
        <v>2</v>
      </c>
      <c r="AK866" s="5">
        <v>0</v>
      </c>
      <c r="AL866" s="5">
        <v>12</v>
      </c>
    </row>
    <row r="867" spans="1:38" x14ac:dyDescent="0.3">
      <c r="A867" s="3">
        <v>1975630</v>
      </c>
      <c r="B867" s="3" t="s">
        <v>2802</v>
      </c>
      <c r="C867" s="3" t="s">
        <v>2803</v>
      </c>
      <c r="D867" s="3" t="s">
        <v>855</v>
      </c>
      <c r="E867" s="10">
        <v>11269</v>
      </c>
      <c r="F867" s="11" t="s">
        <v>1046</v>
      </c>
      <c r="G867" s="12" t="s">
        <v>1047</v>
      </c>
      <c r="H867" s="13">
        <v>62765</v>
      </c>
      <c r="I867" s="12">
        <v>7.0000000000000007E-2</v>
      </c>
      <c r="J867" s="12">
        <v>0.11949685534591099</v>
      </c>
      <c r="K867" s="12">
        <v>5.7106918238993699E-2</v>
      </c>
      <c r="L867" s="12">
        <v>4.3999999999999997E-2</v>
      </c>
      <c r="M867" s="12">
        <v>0.29699999999999999</v>
      </c>
      <c r="N867" s="12">
        <v>6.31132075471698E-2</v>
      </c>
      <c r="O867" s="12">
        <v>0.60731743445415498</v>
      </c>
      <c r="P867" s="12">
        <v>5.9790376369699798E-2</v>
      </c>
      <c r="Q867" s="12">
        <v>0.178113207547169</v>
      </c>
      <c r="R867" s="14">
        <v>0.40728476821192</v>
      </c>
      <c r="S867" s="14">
        <v>0.34501061571125202</v>
      </c>
      <c r="T867" s="14">
        <v>0.63906581740976598</v>
      </c>
      <c r="U867" s="14">
        <v>0.70700636942675099</v>
      </c>
      <c r="V867" s="14">
        <v>0.73829787234042499</v>
      </c>
      <c r="W867" s="14">
        <v>0.26539278131634803</v>
      </c>
      <c r="X867" s="14"/>
      <c r="Y867" s="14">
        <v>0.88535031847133705</v>
      </c>
      <c r="Z867" s="14">
        <v>0.30891719745222901</v>
      </c>
      <c r="AA867" s="14">
        <v>0.48832271762208002</v>
      </c>
      <c r="AB867" s="5">
        <v>1</v>
      </c>
      <c r="AC867" s="5">
        <v>1</v>
      </c>
      <c r="AD867" s="5">
        <v>1</v>
      </c>
      <c r="AE867" s="5">
        <v>2</v>
      </c>
      <c r="AF867" s="5">
        <v>2</v>
      </c>
      <c r="AG867" s="5">
        <v>0</v>
      </c>
      <c r="AH867" s="5">
        <v>0</v>
      </c>
      <c r="AI867" s="5">
        <v>2</v>
      </c>
      <c r="AJ867" s="5">
        <v>0</v>
      </c>
      <c r="AK867" s="5">
        <v>1</v>
      </c>
      <c r="AL867" s="5">
        <v>10</v>
      </c>
    </row>
    <row r="868" spans="1:38" x14ac:dyDescent="0.3">
      <c r="A868" s="3">
        <v>1970050</v>
      </c>
      <c r="B868" s="3" t="s">
        <v>2776</v>
      </c>
      <c r="C868" s="3" t="s">
        <v>2777</v>
      </c>
      <c r="D868" s="3" t="s">
        <v>842</v>
      </c>
      <c r="E868" s="10">
        <v>167</v>
      </c>
      <c r="F868" s="11" t="s">
        <v>329</v>
      </c>
      <c r="G868" s="12" t="s">
        <v>1140</v>
      </c>
      <c r="H868" s="13">
        <v>104375</v>
      </c>
      <c r="I868" s="12">
        <v>5.7999999999999899E-2</v>
      </c>
      <c r="J868" s="12">
        <v>1.8181818181818101E-2</v>
      </c>
      <c r="K868" s="12">
        <v>0</v>
      </c>
      <c r="L868" s="12">
        <v>0</v>
      </c>
      <c r="M868" s="12">
        <v>0.24299999999999999</v>
      </c>
      <c r="N868" s="12">
        <v>0.16783216783216701</v>
      </c>
      <c r="O868" s="12">
        <v>0.41836734693877498</v>
      </c>
      <c r="P868" s="12">
        <v>0.31168831168831101</v>
      </c>
      <c r="Q868" s="12">
        <v>9.0909090909090898E-2</v>
      </c>
      <c r="R868" s="14">
        <v>0.94591611479028603</v>
      </c>
      <c r="S868" s="14">
        <v>0.26220806794055201</v>
      </c>
      <c r="T868" s="14">
        <v>9.4479830148619895E-2</v>
      </c>
      <c r="U868" s="14">
        <v>0</v>
      </c>
      <c r="V868" s="14">
        <v>0</v>
      </c>
      <c r="W868" s="14">
        <v>9.5541401273885301E-2</v>
      </c>
      <c r="X868" s="14"/>
      <c r="Y868" s="14">
        <v>0.36624203821655998</v>
      </c>
      <c r="Z868" s="14">
        <v>0.94585987261146498</v>
      </c>
      <c r="AA868" s="14">
        <v>0.10828025477707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1</v>
      </c>
      <c r="AJ868" s="5">
        <v>2</v>
      </c>
      <c r="AK868" s="5">
        <v>0</v>
      </c>
      <c r="AL868" s="5">
        <v>3</v>
      </c>
    </row>
    <row r="869" spans="1:38" x14ac:dyDescent="0.3">
      <c r="A869" s="3">
        <v>1986250</v>
      </c>
      <c r="B869" s="3" t="s">
        <v>3022</v>
      </c>
      <c r="C869" s="3" t="s">
        <v>3023</v>
      </c>
      <c r="D869" s="3" t="s">
        <v>964</v>
      </c>
      <c r="E869" s="10">
        <v>5252</v>
      </c>
      <c r="F869" s="11" t="s">
        <v>1070</v>
      </c>
      <c r="G869" s="12" t="s">
        <v>1071</v>
      </c>
      <c r="H869" s="13">
        <v>91707</v>
      </c>
      <c r="I869" s="12">
        <v>6.2E-2</v>
      </c>
      <c r="J869" s="12">
        <v>8.65859129654553E-2</v>
      </c>
      <c r="K869" s="12">
        <v>4.7106325706594801E-2</v>
      </c>
      <c r="L869" s="12">
        <v>1.39999999999999E-2</v>
      </c>
      <c r="M869" s="12">
        <v>0.35599999999999998</v>
      </c>
      <c r="N869" s="12">
        <v>8.0658436213991699E-2</v>
      </c>
      <c r="O869" s="12">
        <v>0.210251046025104</v>
      </c>
      <c r="P869" s="12">
        <v>7.5487349647449103E-2</v>
      </c>
      <c r="Q869" s="12">
        <v>0.26917900403768502</v>
      </c>
      <c r="R869" s="14">
        <v>0.88852097130242802</v>
      </c>
      <c r="S869" s="14">
        <v>0.28343949044585898</v>
      </c>
      <c r="T869" s="14">
        <v>0.47558386411889497</v>
      </c>
      <c r="U869" s="14">
        <v>0.61783439490445802</v>
      </c>
      <c r="V869" s="14">
        <v>0.35957446808510601</v>
      </c>
      <c r="W869" s="14">
        <v>0.52123142250530696</v>
      </c>
      <c r="X869" s="14"/>
      <c r="Y869" s="14">
        <v>3.0785562632696301E-2</v>
      </c>
      <c r="Z869" s="14">
        <v>0.386411889596603</v>
      </c>
      <c r="AA869" s="14">
        <v>0.84713375796178303</v>
      </c>
      <c r="AB869" s="5">
        <v>0</v>
      </c>
      <c r="AC869" s="5">
        <v>0</v>
      </c>
      <c r="AD869" s="5">
        <v>1</v>
      </c>
      <c r="AE869" s="5">
        <v>1</v>
      </c>
      <c r="AF869" s="5">
        <v>1</v>
      </c>
      <c r="AG869" s="5">
        <v>1</v>
      </c>
      <c r="AH869" s="5">
        <v>0</v>
      </c>
      <c r="AI869" s="5">
        <v>0</v>
      </c>
      <c r="AJ869" s="5">
        <v>1</v>
      </c>
      <c r="AK869" s="5">
        <v>2</v>
      </c>
      <c r="AL869" s="5">
        <v>7</v>
      </c>
    </row>
    <row r="870" spans="1:38" x14ac:dyDescent="0.3">
      <c r="A870" s="3">
        <v>1933960</v>
      </c>
      <c r="B870" s="3" t="s">
        <v>1886</v>
      </c>
      <c r="C870" s="3" t="s">
        <v>1887</v>
      </c>
      <c r="D870" s="3" t="s">
        <v>399</v>
      </c>
      <c r="E870" s="10">
        <v>4337</v>
      </c>
      <c r="F870" s="11" t="s">
        <v>342</v>
      </c>
      <c r="G870" s="12" t="s">
        <v>1063</v>
      </c>
      <c r="H870" s="13">
        <v>47088</v>
      </c>
      <c r="I870" s="12">
        <v>0.18099999999999999</v>
      </c>
      <c r="J870" s="12">
        <v>0.12059471365638701</v>
      </c>
      <c r="K870" s="12">
        <v>2.97356828193832E-2</v>
      </c>
      <c r="L870" s="12">
        <v>4.8000000000000001E-2</v>
      </c>
      <c r="M870" s="12">
        <v>0.42799999999999999</v>
      </c>
      <c r="N870" s="12">
        <v>-2.7796458193230199E-2</v>
      </c>
      <c r="O870" s="12">
        <v>0.49807220469681002</v>
      </c>
      <c r="P870" s="12">
        <v>8.6519114688128701E-2</v>
      </c>
      <c r="Q870" s="12">
        <v>0.18777533039647501</v>
      </c>
      <c r="R870" s="14">
        <v>8.0573951434878499E-2</v>
      </c>
      <c r="S870" s="14">
        <v>0.84713375796178303</v>
      </c>
      <c r="T870" s="14">
        <v>0.64649681528662395</v>
      </c>
      <c r="U870" s="14">
        <v>0.40021231422505299</v>
      </c>
      <c r="V870" s="14">
        <v>0.76489361702127601</v>
      </c>
      <c r="W870" s="14">
        <v>0.78556263269639004</v>
      </c>
      <c r="X870" s="14"/>
      <c r="Y870" s="14">
        <v>0.64225053078556205</v>
      </c>
      <c r="Z870" s="14">
        <v>0.44267515923566803</v>
      </c>
      <c r="AA870" s="14">
        <v>0.53397027600849201</v>
      </c>
      <c r="AB870" s="5">
        <v>2</v>
      </c>
      <c r="AC870" s="5">
        <v>2</v>
      </c>
      <c r="AD870" s="5">
        <v>1</v>
      </c>
      <c r="AE870" s="5">
        <v>1</v>
      </c>
      <c r="AF870" s="5">
        <v>2</v>
      </c>
      <c r="AG870" s="5">
        <v>2</v>
      </c>
      <c r="AH870" s="5">
        <v>1</v>
      </c>
      <c r="AI870" s="5">
        <v>1</v>
      </c>
      <c r="AJ870" s="5">
        <v>1</v>
      </c>
      <c r="AK870" s="5">
        <v>1</v>
      </c>
      <c r="AL870" s="5">
        <v>14</v>
      </c>
    </row>
    <row r="871" spans="1:38" x14ac:dyDescent="0.3">
      <c r="A871" s="3">
        <v>1901855</v>
      </c>
      <c r="B871" s="3" t="s">
        <v>1096</v>
      </c>
      <c r="C871" s="3" t="s">
        <v>1097</v>
      </c>
      <c r="D871" s="3" t="s">
        <v>65</v>
      </c>
      <c r="E871" s="10">
        <v>66427</v>
      </c>
      <c r="F871" s="11" t="s">
        <v>1098</v>
      </c>
      <c r="G871" s="12" t="s">
        <v>1099</v>
      </c>
      <c r="H871" s="13">
        <v>60991</v>
      </c>
      <c r="I871" s="12">
        <v>0.255</v>
      </c>
      <c r="J871" s="12">
        <v>5.0378126817917299E-2</v>
      </c>
      <c r="K871" s="12">
        <v>2.6294357184409499E-2</v>
      </c>
      <c r="L871" s="12">
        <v>5.7999999999999899E-2</v>
      </c>
      <c r="M871" s="12">
        <v>0.33799999999999902</v>
      </c>
      <c r="N871" s="12">
        <v>0.12654964809632799</v>
      </c>
      <c r="O871" s="12">
        <v>0.138704725823834</v>
      </c>
      <c r="P871" s="12">
        <v>8.6658821012089396E-2</v>
      </c>
      <c r="Q871" s="12">
        <v>0.34896257514058499</v>
      </c>
      <c r="R871" s="14">
        <v>0.35982339955849801</v>
      </c>
      <c r="S871" s="14">
        <v>0.94904458598726105</v>
      </c>
      <c r="T871" s="14">
        <v>0.23885350318471299</v>
      </c>
      <c r="U871" s="14">
        <v>0.35987261146496802</v>
      </c>
      <c r="V871" s="14">
        <v>0.840425531914893</v>
      </c>
      <c r="W871" s="14">
        <v>0.436305732484076</v>
      </c>
      <c r="X871" s="14"/>
      <c r="Y871" s="14">
        <v>6.3694267515923501E-3</v>
      </c>
      <c r="Z871" s="14">
        <v>0.44585987261146498</v>
      </c>
      <c r="AA871" s="14">
        <v>0.968152866242038</v>
      </c>
      <c r="AB871" s="5">
        <v>1</v>
      </c>
      <c r="AC871" s="5">
        <v>2</v>
      </c>
      <c r="AD871" s="5">
        <v>0</v>
      </c>
      <c r="AE871" s="5">
        <v>1</v>
      </c>
      <c r="AF871" s="5">
        <v>2</v>
      </c>
      <c r="AG871" s="5">
        <v>1</v>
      </c>
      <c r="AH871" s="5">
        <v>0</v>
      </c>
      <c r="AI871" s="5">
        <v>0</v>
      </c>
      <c r="AJ871" s="5">
        <v>1</v>
      </c>
      <c r="AK871" s="5">
        <v>2</v>
      </c>
      <c r="AL871" s="5">
        <v>10</v>
      </c>
    </row>
    <row r="872" spans="1:38" x14ac:dyDescent="0.3">
      <c r="A872" s="3">
        <v>1933150</v>
      </c>
      <c r="B872" s="3" t="s">
        <v>1868</v>
      </c>
      <c r="C872" s="3" t="s">
        <v>1869</v>
      </c>
      <c r="D872" s="3" t="s">
        <v>390</v>
      </c>
      <c r="E872" s="10">
        <v>994</v>
      </c>
      <c r="F872" s="11" t="s">
        <v>1113</v>
      </c>
      <c r="G872" s="12" t="s">
        <v>1114</v>
      </c>
      <c r="H872" s="13">
        <v>55000</v>
      </c>
      <c r="I872" s="12">
        <v>0.13300000000000001</v>
      </c>
      <c r="J872" s="12">
        <v>7.7981651376146793E-2</v>
      </c>
      <c r="K872" s="12">
        <v>2.5229357798165101E-2</v>
      </c>
      <c r="L872" s="12">
        <v>1.6E-2</v>
      </c>
      <c r="M872" s="12">
        <v>0.38799999999999901</v>
      </c>
      <c r="N872" s="12">
        <v>-4.0540540540540501E-2</v>
      </c>
      <c r="O872" s="12">
        <v>0.42485549132947897</v>
      </c>
      <c r="P872" s="12">
        <v>9.5435684647302899E-2</v>
      </c>
      <c r="Q872" s="12">
        <v>0.15825688073394401</v>
      </c>
      <c r="R872" s="14">
        <v>0.21523178807946999</v>
      </c>
      <c r="S872" s="14">
        <v>0.709129511677282</v>
      </c>
      <c r="T872" s="14">
        <v>0.41932059447983</v>
      </c>
      <c r="U872" s="14">
        <v>0.34713375796178297</v>
      </c>
      <c r="V872" s="14">
        <v>0.39361702127659498</v>
      </c>
      <c r="W872" s="14">
        <v>0.66985138004246203</v>
      </c>
      <c r="X872" s="14"/>
      <c r="Y872" s="14">
        <v>0.386411889596603</v>
      </c>
      <c r="Z872" s="14">
        <v>0.49256900212314197</v>
      </c>
      <c r="AA872" s="14">
        <v>0.386411889596603</v>
      </c>
      <c r="AB872" s="5">
        <v>2</v>
      </c>
      <c r="AC872" s="5">
        <v>2</v>
      </c>
      <c r="AD872" s="5">
        <v>1</v>
      </c>
      <c r="AE872" s="5">
        <v>1</v>
      </c>
      <c r="AF872" s="5">
        <v>1</v>
      </c>
      <c r="AG872" s="5">
        <v>1</v>
      </c>
      <c r="AH872" s="5">
        <v>1</v>
      </c>
      <c r="AI872" s="5">
        <v>1</v>
      </c>
      <c r="AJ872" s="5">
        <v>1</v>
      </c>
      <c r="AK872" s="5">
        <v>1</v>
      </c>
      <c r="AL872" s="5">
        <v>12</v>
      </c>
    </row>
    <row r="873" spans="1:38" x14ac:dyDescent="0.3">
      <c r="A873" s="3">
        <v>1968295</v>
      </c>
      <c r="B873" s="3" t="s">
        <v>2638</v>
      </c>
      <c r="C873" s="3" t="s">
        <v>2639</v>
      </c>
      <c r="D873" s="3" t="s">
        <v>774</v>
      </c>
      <c r="E873" s="10">
        <v>2240</v>
      </c>
      <c r="F873" s="11" t="s">
        <v>1738</v>
      </c>
      <c r="G873" s="12" t="s">
        <v>1739</v>
      </c>
      <c r="H873" s="13">
        <v>56741</v>
      </c>
      <c r="I873" s="12">
        <v>0.104</v>
      </c>
      <c r="J873" s="12">
        <v>0.14407814407814401</v>
      </c>
      <c r="K873" s="12">
        <v>0.11111111111111099</v>
      </c>
      <c r="L873" s="12">
        <v>1.7999999999999999E-2</v>
      </c>
      <c r="M873" s="12">
        <v>0.6</v>
      </c>
      <c r="N873" s="12">
        <v>0.31070801638384998</v>
      </c>
      <c r="O873" s="12">
        <v>0.55652173913043401</v>
      </c>
      <c r="P873" s="12">
        <v>9.8017621145374406E-2</v>
      </c>
      <c r="Q873" s="12">
        <v>0.20390720390720299</v>
      </c>
      <c r="R873" s="14">
        <v>0.253863134657836</v>
      </c>
      <c r="S873" s="14">
        <v>0.55732484076433098</v>
      </c>
      <c r="T873" s="14">
        <v>0.76114649681528601</v>
      </c>
      <c r="U873" s="14">
        <v>0.92144373673036095</v>
      </c>
      <c r="V873" s="14">
        <v>0.41702127659574401</v>
      </c>
      <c r="W873" s="14">
        <v>0.96921443736730295</v>
      </c>
      <c r="X873" s="14"/>
      <c r="Y873" s="14">
        <v>0.79193205944798295</v>
      </c>
      <c r="Z873" s="14">
        <v>0.51910828025477695</v>
      </c>
      <c r="AA873" s="14">
        <v>0.61252653927813105</v>
      </c>
      <c r="AB873" s="5">
        <v>2</v>
      </c>
      <c r="AC873" s="5">
        <v>1</v>
      </c>
      <c r="AD873" s="5">
        <v>2</v>
      </c>
      <c r="AE873" s="5">
        <v>2</v>
      </c>
      <c r="AF873" s="5">
        <v>1</v>
      </c>
      <c r="AG873" s="5">
        <v>2</v>
      </c>
      <c r="AH873" s="5">
        <v>0</v>
      </c>
      <c r="AI873" s="5">
        <v>2</v>
      </c>
      <c r="AJ873" s="5">
        <v>1</v>
      </c>
      <c r="AK873" s="5">
        <v>1</v>
      </c>
      <c r="AL873" s="5">
        <v>14</v>
      </c>
    </row>
    <row r="874" spans="1:38" x14ac:dyDescent="0.3">
      <c r="A874" s="3">
        <v>1919720</v>
      </c>
      <c r="B874" s="3" t="s">
        <v>1588</v>
      </c>
      <c r="C874" s="3" t="s">
        <v>1589</v>
      </c>
      <c r="D874" s="3" t="s">
        <v>258</v>
      </c>
      <c r="E874" s="10">
        <v>542</v>
      </c>
      <c r="F874" s="11" t="s">
        <v>202</v>
      </c>
      <c r="G874" s="12" t="s">
        <v>1106</v>
      </c>
      <c r="H874" s="13">
        <v>68750</v>
      </c>
      <c r="I874" s="12">
        <v>4.2000000000000003E-2</v>
      </c>
      <c r="J874" s="12">
        <v>9.4059405940594004E-2</v>
      </c>
      <c r="K874" s="12">
        <v>4.95049504950495E-2</v>
      </c>
      <c r="L874" s="12">
        <v>4.8000000000000001E-2</v>
      </c>
      <c r="M874" s="12">
        <v>0.29099999999999998</v>
      </c>
      <c r="N874" s="12">
        <v>3.2380952380952302E-2</v>
      </c>
      <c r="O874" s="12">
        <v>0.36826347305389201</v>
      </c>
      <c r="P874" s="12">
        <v>9.8039215686274508E-3</v>
      </c>
      <c r="Q874" s="12">
        <v>0.14851485148514801</v>
      </c>
      <c r="R874" s="14">
        <v>0.55298013245033095</v>
      </c>
      <c r="S874" s="14">
        <v>0.16348195329087001</v>
      </c>
      <c r="T874" s="14">
        <v>0.50955414012738798</v>
      </c>
      <c r="U874" s="14">
        <v>0.64755838641188901</v>
      </c>
      <c r="V874" s="14">
        <v>0.76489361702127601</v>
      </c>
      <c r="W874" s="14">
        <v>0.243099787685774</v>
      </c>
      <c r="X874" s="14"/>
      <c r="Y874" s="14">
        <v>0.226114649681528</v>
      </c>
      <c r="Z874" s="14">
        <v>0.11464968152866201</v>
      </c>
      <c r="AA874" s="14">
        <v>0.32059447983014799</v>
      </c>
      <c r="AB874" s="5">
        <v>1</v>
      </c>
      <c r="AC874" s="5">
        <v>0</v>
      </c>
      <c r="AD874" s="5">
        <v>1</v>
      </c>
      <c r="AE874" s="5">
        <v>1</v>
      </c>
      <c r="AF874" s="5">
        <v>2</v>
      </c>
      <c r="AG874" s="5">
        <v>0</v>
      </c>
      <c r="AH874" s="5">
        <v>0</v>
      </c>
      <c r="AI874" s="5">
        <v>0</v>
      </c>
      <c r="AJ874" s="5">
        <v>0</v>
      </c>
      <c r="AK874" s="5">
        <v>0</v>
      </c>
      <c r="AL874" s="5">
        <v>5</v>
      </c>
    </row>
    <row r="875" spans="1:38" x14ac:dyDescent="0.3">
      <c r="A875" s="3">
        <v>1903520</v>
      </c>
      <c r="B875" s="3" t="s">
        <v>1167</v>
      </c>
      <c r="C875" s="3" t="s">
        <v>1168</v>
      </c>
      <c r="D875" s="3" t="s">
        <v>87</v>
      </c>
      <c r="E875" s="10">
        <v>6792</v>
      </c>
      <c r="F875" s="11" t="s">
        <v>1113</v>
      </c>
      <c r="G875" s="12" t="s">
        <v>1114</v>
      </c>
      <c r="H875" s="13">
        <v>61141</v>
      </c>
      <c r="I875" s="12">
        <v>0.17399999999999999</v>
      </c>
      <c r="J875" s="12">
        <v>0.15424716344679501</v>
      </c>
      <c r="K875" s="12">
        <v>4.6611468874578302E-2</v>
      </c>
      <c r="L875" s="12">
        <v>1.0999999999999999E-2</v>
      </c>
      <c r="M875" s="12">
        <v>0.35899999999999999</v>
      </c>
      <c r="N875" s="12">
        <v>-4.4994375703037097E-2</v>
      </c>
      <c r="O875" s="12">
        <v>0.48160873080032301</v>
      </c>
      <c r="P875" s="12">
        <v>8.83421861895443E-2</v>
      </c>
      <c r="Q875" s="12">
        <v>0.30512112848819301</v>
      </c>
      <c r="R875" s="14">
        <v>0.36644591611478999</v>
      </c>
      <c r="S875" s="14">
        <v>0.83545647558386404</v>
      </c>
      <c r="T875" s="14">
        <v>0.79830148619957497</v>
      </c>
      <c r="U875" s="14">
        <v>0.61252653927813105</v>
      </c>
      <c r="V875" s="14">
        <v>0.314893617021276</v>
      </c>
      <c r="W875" s="14">
        <v>0.54033970276008403</v>
      </c>
      <c r="X875" s="14"/>
      <c r="Y875" s="14">
        <v>0.58917197452229297</v>
      </c>
      <c r="Z875" s="14">
        <v>0.452229299363057</v>
      </c>
      <c r="AA875" s="14">
        <v>0.92781316348195297</v>
      </c>
      <c r="AB875" s="5">
        <v>1</v>
      </c>
      <c r="AC875" s="5">
        <v>2</v>
      </c>
      <c r="AD875" s="5">
        <v>2</v>
      </c>
      <c r="AE875" s="5">
        <v>1</v>
      </c>
      <c r="AF875" s="5">
        <v>0</v>
      </c>
      <c r="AG875" s="5">
        <v>1</v>
      </c>
      <c r="AH875" s="5">
        <v>1</v>
      </c>
      <c r="AI875" s="5">
        <v>1</v>
      </c>
      <c r="AJ875" s="5">
        <v>1</v>
      </c>
      <c r="AK875" s="5">
        <v>2</v>
      </c>
      <c r="AL875" s="5">
        <v>12</v>
      </c>
    </row>
    <row r="876" spans="1:38" x14ac:dyDescent="0.3">
      <c r="A876" s="3">
        <v>1923115</v>
      </c>
      <c r="B876" s="3" t="s">
        <v>1654</v>
      </c>
      <c r="C876" s="3" t="s">
        <v>1655</v>
      </c>
      <c r="D876" s="3" t="s">
        <v>287</v>
      </c>
      <c r="E876" s="10">
        <v>4477</v>
      </c>
      <c r="F876" s="11" t="s">
        <v>279</v>
      </c>
      <c r="G876" s="12" t="s">
        <v>1155</v>
      </c>
      <c r="H876" s="13">
        <v>83559</v>
      </c>
      <c r="I876" s="12">
        <v>4.9000000000000002E-2</v>
      </c>
      <c r="J876" s="12">
        <v>4.3062200956937802E-2</v>
      </c>
      <c r="K876" s="12">
        <v>3.5619351408825002E-2</v>
      </c>
      <c r="L876" s="12">
        <v>3.2000000000000001E-2</v>
      </c>
      <c r="M876" s="12">
        <v>0.245</v>
      </c>
      <c r="N876" s="12">
        <v>0.103252833908329</v>
      </c>
      <c r="O876" s="12">
        <v>0.46457426973275301</v>
      </c>
      <c r="P876" s="12">
        <v>4.1666666666666602E-2</v>
      </c>
      <c r="Q876" s="12">
        <v>0.186071238702817</v>
      </c>
      <c r="R876" s="14">
        <v>0.81898454746136795</v>
      </c>
      <c r="S876" s="14">
        <v>0.20806794055201699</v>
      </c>
      <c r="T876" s="14">
        <v>0.20276008492569</v>
      </c>
      <c r="U876" s="14">
        <v>0.47664543524416098</v>
      </c>
      <c r="V876" s="14">
        <v>0.61702127659574402</v>
      </c>
      <c r="W876" s="14">
        <v>9.9787685774946899E-2</v>
      </c>
      <c r="X876" s="14"/>
      <c r="Y876" s="14">
        <v>0.52653927813163404</v>
      </c>
      <c r="Z876" s="14">
        <v>0.22399150743099699</v>
      </c>
      <c r="AA876" s="14">
        <v>0.52547770700636898</v>
      </c>
      <c r="AB876" s="5">
        <v>0</v>
      </c>
      <c r="AC876" s="5">
        <v>0</v>
      </c>
      <c r="AD876" s="5">
        <v>0</v>
      </c>
      <c r="AE876" s="5">
        <v>1</v>
      </c>
      <c r="AF876" s="5">
        <v>1</v>
      </c>
      <c r="AG876" s="5">
        <v>0</v>
      </c>
      <c r="AH876" s="5">
        <v>0</v>
      </c>
      <c r="AI876" s="5">
        <v>1</v>
      </c>
      <c r="AJ876" s="5">
        <v>0</v>
      </c>
      <c r="AK876" s="5">
        <v>1</v>
      </c>
      <c r="AL876" s="5">
        <v>4</v>
      </c>
    </row>
    <row r="877" spans="1:38" x14ac:dyDescent="0.3">
      <c r="A877" s="3">
        <v>1912900</v>
      </c>
      <c r="B877" s="3" t="s">
        <v>1419</v>
      </c>
      <c r="C877" s="3" t="s">
        <v>1420</v>
      </c>
      <c r="D877" s="3" t="s">
        <v>183</v>
      </c>
      <c r="E877" s="10">
        <v>535</v>
      </c>
      <c r="F877" s="11" t="s">
        <v>1134</v>
      </c>
      <c r="G877" s="12" t="s">
        <v>1135</v>
      </c>
      <c r="H877" s="13">
        <v>53042</v>
      </c>
      <c r="I877" s="12">
        <v>7.5999999999999998E-2</v>
      </c>
      <c r="J877" s="12">
        <v>0.24894514767932399</v>
      </c>
      <c r="K877" s="12">
        <v>0.16033755274261599</v>
      </c>
      <c r="L877" s="12">
        <v>9.0999999999999998E-2</v>
      </c>
      <c r="M877" s="12">
        <v>0.49</v>
      </c>
      <c r="N877" s="12">
        <v>6.5737051792828599E-2</v>
      </c>
      <c r="O877" s="12">
        <v>0.63390663390663304</v>
      </c>
      <c r="P877" s="12">
        <v>1.65975103734439E-2</v>
      </c>
      <c r="Q877" s="12">
        <v>0.265822784810126</v>
      </c>
      <c r="R877" s="14">
        <v>0.175496688741721</v>
      </c>
      <c r="S877" s="14">
        <v>0.38535031847133699</v>
      </c>
      <c r="T877" s="14">
        <v>0.95541401273885296</v>
      </c>
      <c r="U877" s="14">
        <v>0.97558386411889597</v>
      </c>
      <c r="V877" s="14">
        <v>0.930851063829787</v>
      </c>
      <c r="W877" s="14">
        <v>0.902335456475583</v>
      </c>
      <c r="X877" s="14"/>
      <c r="Y877" s="14">
        <v>0.92569002123142197</v>
      </c>
      <c r="Z877" s="14">
        <v>0.13163481953290801</v>
      </c>
      <c r="AA877" s="14">
        <v>0.84076433121019101</v>
      </c>
      <c r="AB877" s="5">
        <v>2</v>
      </c>
      <c r="AC877" s="5">
        <v>1</v>
      </c>
      <c r="AD877" s="5">
        <v>2</v>
      </c>
      <c r="AE877" s="5">
        <v>2</v>
      </c>
      <c r="AF877" s="5">
        <v>2</v>
      </c>
      <c r="AG877" s="5">
        <v>2</v>
      </c>
      <c r="AH877" s="5">
        <v>0</v>
      </c>
      <c r="AI877" s="5">
        <v>2</v>
      </c>
      <c r="AJ877" s="5">
        <v>0</v>
      </c>
      <c r="AK877" s="5">
        <v>2</v>
      </c>
      <c r="AL877" s="5">
        <v>15</v>
      </c>
    </row>
    <row r="878" spans="1:38" x14ac:dyDescent="0.3">
      <c r="A878" s="3">
        <v>1926400</v>
      </c>
      <c r="B878" s="3" t="s">
        <v>1726</v>
      </c>
      <c r="C878" s="3" t="s">
        <v>1727</v>
      </c>
      <c r="D878" s="3" t="s">
        <v>322</v>
      </c>
      <c r="E878" s="10">
        <v>2828</v>
      </c>
      <c r="F878" s="11" t="s">
        <v>1057</v>
      </c>
      <c r="G878" s="12" t="s">
        <v>1058</v>
      </c>
      <c r="H878" s="13">
        <v>114375</v>
      </c>
      <c r="I878" s="12">
        <v>6.2E-2</v>
      </c>
      <c r="J878" s="12">
        <v>5.6974459724950799E-2</v>
      </c>
      <c r="K878" s="12">
        <v>3.4381139489194502E-2</v>
      </c>
      <c r="L878" s="12">
        <v>1.7999999999999999E-2</v>
      </c>
      <c r="M878" s="12">
        <v>0.26</v>
      </c>
      <c r="N878" s="12">
        <v>0.33207724917569398</v>
      </c>
      <c r="O878" s="12">
        <v>0.28840125391849503</v>
      </c>
      <c r="P878" s="12">
        <v>2.6768642447418702E-2</v>
      </c>
      <c r="Q878" s="12">
        <v>0.17681728880157099</v>
      </c>
      <c r="R878" s="14">
        <v>0.97682119205298001</v>
      </c>
      <c r="S878" s="14">
        <v>0.28343949044585898</v>
      </c>
      <c r="T878" s="14">
        <v>0.288747346072186</v>
      </c>
      <c r="U878" s="14">
        <v>0.46602972399150699</v>
      </c>
      <c r="V878" s="14">
        <v>0.41702127659574401</v>
      </c>
      <c r="W878" s="14">
        <v>0.13375796178343899</v>
      </c>
      <c r="X878" s="14"/>
      <c r="Y878" s="14">
        <v>8.8110403397027595E-2</v>
      </c>
      <c r="Z878" s="14">
        <v>0.160297239915074</v>
      </c>
      <c r="AA878" s="14">
        <v>0.47983014861995699</v>
      </c>
      <c r="AB878" s="5">
        <v>0</v>
      </c>
      <c r="AC878" s="5">
        <v>0</v>
      </c>
      <c r="AD878" s="5">
        <v>0</v>
      </c>
      <c r="AE878" s="5">
        <v>1</v>
      </c>
      <c r="AF878" s="5">
        <v>1</v>
      </c>
      <c r="AG878" s="5">
        <v>0</v>
      </c>
      <c r="AH878" s="5">
        <v>0</v>
      </c>
      <c r="AI878" s="5">
        <v>0</v>
      </c>
      <c r="AJ878" s="5">
        <v>0</v>
      </c>
      <c r="AK878" s="5">
        <v>1</v>
      </c>
      <c r="AL878" s="5">
        <v>3</v>
      </c>
    </row>
    <row r="879" spans="1:38" x14ac:dyDescent="0.3">
      <c r="A879" s="3">
        <v>1945660</v>
      </c>
      <c r="B879" s="3" t="s">
        <v>2138</v>
      </c>
      <c r="C879" s="3" t="s">
        <v>2139</v>
      </c>
      <c r="D879" s="3" t="s">
        <v>524</v>
      </c>
      <c r="E879" s="10">
        <v>291</v>
      </c>
      <c r="F879" s="11" t="s">
        <v>1053</v>
      </c>
      <c r="G879" s="12" t="s">
        <v>1054</v>
      </c>
      <c r="H879" s="13">
        <v>84042</v>
      </c>
      <c r="I879" s="12">
        <v>4.7E-2</v>
      </c>
      <c r="J879" s="12">
        <v>5.6000000000000001E-2</v>
      </c>
      <c r="K879" s="12">
        <v>6.4000000000000001E-2</v>
      </c>
      <c r="L879" s="12">
        <v>6.9999999999999897E-3</v>
      </c>
      <c r="M879" s="12">
        <v>0.35299999999999998</v>
      </c>
      <c r="N879" s="12">
        <v>-3.32225913621262E-2</v>
      </c>
      <c r="O879" s="12">
        <v>0.56132075471698095</v>
      </c>
      <c r="P879" s="12">
        <v>4.6511627906976702E-2</v>
      </c>
      <c r="Q879" s="12">
        <v>0.16800000000000001</v>
      </c>
      <c r="R879" s="14">
        <v>0.82450331125827803</v>
      </c>
      <c r="S879" s="14">
        <v>0.19851380042462799</v>
      </c>
      <c r="T879" s="14">
        <v>0.27813163481953201</v>
      </c>
      <c r="U879" s="14">
        <v>0.76433121019108197</v>
      </c>
      <c r="V879" s="14">
        <v>0.25957446808510598</v>
      </c>
      <c r="W879" s="14">
        <v>0.50849256900212303</v>
      </c>
      <c r="X879" s="14"/>
      <c r="Y879" s="14">
        <v>0.806794055201698</v>
      </c>
      <c r="Z879" s="14">
        <v>0.24416135881104001</v>
      </c>
      <c r="AA879" s="14">
        <v>0.43099787685774898</v>
      </c>
      <c r="AB879" s="5">
        <v>0</v>
      </c>
      <c r="AC879" s="5">
        <v>0</v>
      </c>
      <c r="AD879" s="5">
        <v>0</v>
      </c>
      <c r="AE879" s="5">
        <v>2</v>
      </c>
      <c r="AF879" s="5">
        <v>0</v>
      </c>
      <c r="AG879" s="5">
        <v>1</v>
      </c>
      <c r="AH879" s="5">
        <v>1</v>
      </c>
      <c r="AI879" s="5">
        <v>2</v>
      </c>
      <c r="AJ879" s="5">
        <v>0</v>
      </c>
      <c r="AK879" s="5">
        <v>1</v>
      </c>
      <c r="AL879" s="5">
        <v>7</v>
      </c>
    </row>
    <row r="880" spans="1:38" x14ac:dyDescent="0.3">
      <c r="A880" s="3">
        <v>1912270</v>
      </c>
      <c r="B880" s="3" t="s">
        <v>1401</v>
      </c>
      <c r="C880" s="3" t="s">
        <v>1402</v>
      </c>
      <c r="D880" s="3" t="s">
        <v>176</v>
      </c>
      <c r="E880" s="10">
        <v>2579</v>
      </c>
      <c r="F880" s="11" t="s">
        <v>1057</v>
      </c>
      <c r="G880" s="12" t="s">
        <v>1058</v>
      </c>
      <c r="H880" s="13">
        <v>95192</v>
      </c>
      <c r="I880" s="12">
        <v>5.0999999999999997E-2</v>
      </c>
      <c r="J880" s="12">
        <v>1.7509727626459099E-2</v>
      </c>
      <c r="K880" s="12">
        <v>1.94552529182879E-2</v>
      </c>
      <c r="L880" s="12">
        <v>0.01</v>
      </c>
      <c r="M880" s="12">
        <v>0.28299999999999997</v>
      </c>
      <c r="N880" s="12">
        <v>6.5262288310615396E-2</v>
      </c>
      <c r="O880" s="12">
        <v>0.36820330969267101</v>
      </c>
      <c r="P880" s="12">
        <v>3.2925682031984899E-2</v>
      </c>
      <c r="Q880" s="12">
        <v>0.153696498054474</v>
      </c>
      <c r="R880" s="14">
        <v>0.90728476821191995</v>
      </c>
      <c r="S880" s="14">
        <v>0.21656050955414</v>
      </c>
      <c r="T880" s="14">
        <v>9.0233545647558297E-2</v>
      </c>
      <c r="U880" s="14">
        <v>0.27813163481953201</v>
      </c>
      <c r="V880" s="14">
        <v>0.3</v>
      </c>
      <c r="W880" s="14">
        <v>0.20488322717622001</v>
      </c>
      <c r="X880" s="14"/>
      <c r="Y880" s="14">
        <v>0.225053078556263</v>
      </c>
      <c r="Z880" s="14">
        <v>0.17728237791932</v>
      </c>
      <c r="AA880" s="14">
        <v>0.34819532908704798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1</v>
      </c>
      <c r="AL880" s="5">
        <v>1</v>
      </c>
    </row>
    <row r="881" spans="1:38" x14ac:dyDescent="0.3">
      <c r="A881" s="3">
        <v>1919135</v>
      </c>
      <c r="B881" s="3" t="s">
        <v>1569</v>
      </c>
      <c r="C881" s="3" t="s">
        <v>1570</v>
      </c>
      <c r="D881" s="3" t="s">
        <v>248</v>
      </c>
      <c r="E881" s="10">
        <v>116</v>
      </c>
      <c r="F881" s="11" t="s">
        <v>1030</v>
      </c>
      <c r="G881" s="12" t="s">
        <v>1031</v>
      </c>
      <c r="H881" s="13">
        <v>65313</v>
      </c>
      <c r="I881" s="12">
        <v>3.9E-2</v>
      </c>
      <c r="J881" s="12">
        <v>5.5555555555555497E-2</v>
      </c>
      <c r="K881" s="12">
        <v>0</v>
      </c>
      <c r="L881" s="12">
        <v>0</v>
      </c>
      <c r="M881" s="12">
        <v>0.31900000000000001</v>
      </c>
      <c r="N881" s="12">
        <v>-0.114503816793893</v>
      </c>
      <c r="O881" s="12">
        <v>0.39506172839506098</v>
      </c>
      <c r="P881" s="12">
        <v>0.15625</v>
      </c>
      <c r="Q881" s="12">
        <v>0.11111111111111099</v>
      </c>
      <c r="R881" s="14">
        <v>0.46909492273730602</v>
      </c>
      <c r="S881" s="14">
        <v>0.144373673036093</v>
      </c>
      <c r="T881" s="14">
        <v>0.273885350318471</v>
      </c>
      <c r="U881" s="14">
        <v>0</v>
      </c>
      <c r="V881" s="14">
        <v>0</v>
      </c>
      <c r="W881" s="14">
        <v>0.35031847133757898</v>
      </c>
      <c r="X881" s="14"/>
      <c r="Y881" s="14">
        <v>0.289808917197452</v>
      </c>
      <c r="Z881" s="14">
        <v>0.74734607218683602</v>
      </c>
      <c r="AA881" s="14">
        <v>0.161358811040339</v>
      </c>
      <c r="AB881" s="5">
        <v>1</v>
      </c>
      <c r="AC881" s="5">
        <v>0</v>
      </c>
      <c r="AD881" s="5">
        <v>0</v>
      </c>
      <c r="AE881" s="5">
        <v>0</v>
      </c>
      <c r="AF881" s="5">
        <v>0</v>
      </c>
      <c r="AG881" s="5">
        <v>1</v>
      </c>
      <c r="AH881" s="5">
        <v>2</v>
      </c>
      <c r="AI881" s="5">
        <v>0</v>
      </c>
      <c r="AJ881" s="5">
        <v>2</v>
      </c>
      <c r="AK881" s="5">
        <v>0</v>
      </c>
      <c r="AL881" s="5">
        <v>6</v>
      </c>
    </row>
    <row r="882" spans="1:38" x14ac:dyDescent="0.3">
      <c r="A882" s="3">
        <v>1944490</v>
      </c>
      <c r="B882" s="3" t="s">
        <v>2112</v>
      </c>
      <c r="C882" s="3" t="s">
        <v>2113</v>
      </c>
      <c r="D882" s="3" t="s">
        <v>511</v>
      </c>
      <c r="E882" s="10">
        <v>1339</v>
      </c>
      <c r="F882" s="11" t="s">
        <v>1240</v>
      </c>
      <c r="G882" s="12" t="s">
        <v>1241</v>
      </c>
      <c r="H882" s="13">
        <v>61000</v>
      </c>
      <c r="I882" s="12">
        <v>0.113</v>
      </c>
      <c r="J882" s="12">
        <v>0.13592233009708701</v>
      </c>
      <c r="K882" s="12">
        <v>5.3398058252427098E-2</v>
      </c>
      <c r="L882" s="12">
        <v>1.2E-2</v>
      </c>
      <c r="M882" s="12">
        <v>0.313</v>
      </c>
      <c r="N882" s="12">
        <v>-4.8329779673063199E-2</v>
      </c>
      <c r="O882" s="12">
        <v>0.49639546858908301</v>
      </c>
      <c r="P882" s="12">
        <v>0.14265536723163799</v>
      </c>
      <c r="Q882" s="12">
        <v>0.19579288025889899</v>
      </c>
      <c r="R882" s="14">
        <v>0.36092715231787997</v>
      </c>
      <c r="S882" s="14">
        <v>0.60403397027600803</v>
      </c>
      <c r="T882" s="14">
        <v>0.72929936305732401</v>
      </c>
      <c r="U882" s="14">
        <v>0.67728237791932</v>
      </c>
      <c r="V882" s="14">
        <v>0.33510638297872303</v>
      </c>
      <c r="W882" s="14">
        <v>0.322717622080679</v>
      </c>
      <c r="X882" s="14"/>
      <c r="Y882" s="14">
        <v>0.63694267515923497</v>
      </c>
      <c r="Z882" s="14">
        <v>0.70382165605095504</v>
      </c>
      <c r="AA882" s="14">
        <v>0.57218683651804603</v>
      </c>
      <c r="AB882" s="5">
        <v>1</v>
      </c>
      <c r="AC882" s="5">
        <v>1</v>
      </c>
      <c r="AD882" s="5">
        <v>2</v>
      </c>
      <c r="AE882" s="5">
        <v>2</v>
      </c>
      <c r="AF882" s="5">
        <v>1</v>
      </c>
      <c r="AG882" s="5">
        <v>0</v>
      </c>
      <c r="AH882" s="5">
        <v>1</v>
      </c>
      <c r="AI882" s="5">
        <v>1</v>
      </c>
      <c r="AJ882" s="5">
        <v>2</v>
      </c>
      <c r="AK882" s="5">
        <v>1</v>
      </c>
      <c r="AL882" s="5">
        <v>12</v>
      </c>
    </row>
    <row r="883" spans="1:38" x14ac:dyDescent="0.3">
      <c r="A883" s="3">
        <v>1905635</v>
      </c>
      <c r="B883" s="3" t="s">
        <v>1244</v>
      </c>
      <c r="C883" s="3" t="s">
        <v>1245</v>
      </c>
      <c r="D883" s="3" t="s">
        <v>113</v>
      </c>
      <c r="E883" s="10">
        <v>2363</v>
      </c>
      <c r="F883" s="11" t="s">
        <v>1109</v>
      </c>
      <c r="G883" s="12" t="s">
        <v>1110</v>
      </c>
      <c r="H883" s="13">
        <v>79417</v>
      </c>
      <c r="I883" s="12">
        <v>9.6999999999999906E-2</v>
      </c>
      <c r="J883" s="12">
        <v>6.9082672706681697E-2</v>
      </c>
      <c r="K883" s="12">
        <v>3.7372593431483497E-2</v>
      </c>
      <c r="L883" s="12">
        <v>1.7999999999999999E-2</v>
      </c>
      <c r="M883" s="12">
        <v>0.375</v>
      </c>
      <c r="N883" s="12">
        <v>7.8502966681880407E-2</v>
      </c>
      <c r="O883" s="12">
        <v>0.35773392743475402</v>
      </c>
      <c r="P883" s="12">
        <v>6.22317596566523E-2</v>
      </c>
      <c r="Q883" s="12">
        <v>0.19365798414495999</v>
      </c>
      <c r="R883" s="14">
        <v>0.76710816777041901</v>
      </c>
      <c r="S883" s="14">
        <v>0.51380042462844999</v>
      </c>
      <c r="T883" s="14">
        <v>0.36624203821655998</v>
      </c>
      <c r="U883" s="14">
        <v>0.50424628450106102</v>
      </c>
      <c r="V883" s="14">
        <v>0.41702127659574401</v>
      </c>
      <c r="W883" s="14">
        <v>0.61571125265392701</v>
      </c>
      <c r="X883" s="14"/>
      <c r="Y883" s="14">
        <v>0.194267515923566</v>
      </c>
      <c r="Z883" s="14">
        <v>0.32590233545647501</v>
      </c>
      <c r="AA883" s="14">
        <v>0.55626326963906503</v>
      </c>
      <c r="AB883" s="5">
        <v>0</v>
      </c>
      <c r="AC883" s="5">
        <v>1</v>
      </c>
      <c r="AD883" s="5">
        <v>1</v>
      </c>
      <c r="AE883" s="5">
        <v>1</v>
      </c>
      <c r="AF883" s="5">
        <v>1</v>
      </c>
      <c r="AG883" s="5">
        <v>1</v>
      </c>
      <c r="AH883" s="5">
        <v>0</v>
      </c>
      <c r="AI883" s="5">
        <v>0</v>
      </c>
      <c r="AJ883" s="5">
        <v>0</v>
      </c>
      <c r="AK883" s="5">
        <v>1</v>
      </c>
      <c r="AL883" s="5">
        <v>6</v>
      </c>
    </row>
    <row r="884" spans="1:38" x14ac:dyDescent="0.3">
      <c r="A884" s="3">
        <v>1964020</v>
      </c>
      <c r="B884" s="3" t="s">
        <v>2538</v>
      </c>
      <c r="C884" s="3" t="s">
        <v>2539</v>
      </c>
      <c r="D884" s="3" t="s">
        <v>723</v>
      </c>
      <c r="E884" s="10">
        <v>5543</v>
      </c>
      <c r="F884" s="11" t="s">
        <v>1070</v>
      </c>
      <c r="G884" s="12" t="s">
        <v>1071</v>
      </c>
      <c r="H884" s="13">
        <v>164389</v>
      </c>
      <c r="I884" s="12">
        <v>6.7000000000000004E-2</v>
      </c>
      <c r="J884" s="12">
        <v>1.0073260073259999E-2</v>
      </c>
      <c r="K884" s="12">
        <v>2.47252747252747E-2</v>
      </c>
      <c r="L884" s="12">
        <v>3.2000000000000001E-2</v>
      </c>
      <c r="M884" s="12">
        <v>0.27100000000000002</v>
      </c>
      <c r="N884" s="12">
        <v>0.62170860152135698</v>
      </c>
      <c r="O884" s="12">
        <v>0.21630859375</v>
      </c>
      <c r="P884" s="12">
        <v>2.10667861945316E-2</v>
      </c>
      <c r="Q884" s="12">
        <v>0.23214285714285701</v>
      </c>
      <c r="R884" s="14">
        <v>1</v>
      </c>
      <c r="S884" s="14">
        <v>0.323779193205944</v>
      </c>
      <c r="T884" s="14">
        <v>7.0063694267515894E-2</v>
      </c>
      <c r="U884" s="14">
        <v>0.34076433121019101</v>
      </c>
      <c r="V884" s="14">
        <v>0.61702127659574402</v>
      </c>
      <c r="W884" s="14">
        <v>0.17091295116772801</v>
      </c>
      <c r="X884" s="14"/>
      <c r="Y884" s="14">
        <v>3.5031847133757898E-2</v>
      </c>
      <c r="Z884" s="14">
        <v>0.14118895966029699</v>
      </c>
      <c r="AA884" s="14">
        <v>0.74416135881103995</v>
      </c>
      <c r="AB884" s="5">
        <v>0</v>
      </c>
      <c r="AC884" s="5">
        <v>0</v>
      </c>
      <c r="AD884" s="5">
        <v>0</v>
      </c>
      <c r="AE884" s="5">
        <v>1</v>
      </c>
      <c r="AF884" s="5">
        <v>1</v>
      </c>
      <c r="AG884" s="5">
        <v>0</v>
      </c>
      <c r="AH884" s="5">
        <v>0</v>
      </c>
      <c r="AI884" s="5">
        <v>0</v>
      </c>
      <c r="AJ884" s="5">
        <v>0</v>
      </c>
      <c r="AK884" s="5">
        <v>2</v>
      </c>
      <c r="AL884" s="5">
        <v>4</v>
      </c>
    </row>
    <row r="885" spans="1:38" x14ac:dyDescent="0.3">
      <c r="A885" s="3">
        <v>1955695</v>
      </c>
      <c r="B885" s="3" t="s">
        <v>2368</v>
      </c>
      <c r="C885" s="3" t="s">
        <v>2369</v>
      </c>
      <c r="D885" s="3" t="s">
        <v>638</v>
      </c>
      <c r="E885" s="10">
        <v>6925</v>
      </c>
      <c r="F885" s="11" t="s">
        <v>1098</v>
      </c>
      <c r="G885" s="12" t="s">
        <v>1099</v>
      </c>
      <c r="H885" s="13">
        <v>75094</v>
      </c>
      <c r="I885" s="12">
        <v>9.9000000000000005E-2</v>
      </c>
      <c r="J885" s="12">
        <v>6.9798657718120799E-2</v>
      </c>
      <c r="K885" s="12">
        <v>4.8322147651006703E-2</v>
      </c>
      <c r="L885" s="12">
        <v>0.02</v>
      </c>
      <c r="M885" s="12">
        <v>0.33799999999999902</v>
      </c>
      <c r="N885" s="12">
        <v>1.8681965283907E-2</v>
      </c>
      <c r="O885" s="12">
        <v>0.31623749733985901</v>
      </c>
      <c r="P885" s="12">
        <v>7.7113657479095696E-2</v>
      </c>
      <c r="Q885" s="12">
        <v>0.23993288590604001</v>
      </c>
      <c r="R885" s="14">
        <v>0.69757174392935895</v>
      </c>
      <c r="S885" s="14">
        <v>0.52335456475583797</v>
      </c>
      <c r="T885" s="14">
        <v>0.371549893842887</v>
      </c>
      <c r="U885" s="14">
        <v>0.63481953290870397</v>
      </c>
      <c r="V885" s="14">
        <v>0.45531914893616998</v>
      </c>
      <c r="W885" s="14">
        <v>0.436305732484076</v>
      </c>
      <c r="X885" s="14"/>
      <c r="Y885" s="14">
        <v>0.12314225053078499</v>
      </c>
      <c r="Z885" s="14">
        <v>0.40021231422505299</v>
      </c>
      <c r="AA885" s="14">
        <v>0.77388535031847105</v>
      </c>
      <c r="AB885" s="5">
        <v>0</v>
      </c>
      <c r="AC885" s="5">
        <v>1</v>
      </c>
      <c r="AD885" s="5">
        <v>1</v>
      </c>
      <c r="AE885" s="5">
        <v>1</v>
      </c>
      <c r="AF885" s="5">
        <v>1</v>
      </c>
      <c r="AG885" s="5">
        <v>1</v>
      </c>
      <c r="AH885" s="5">
        <v>0</v>
      </c>
      <c r="AI885" s="5">
        <v>0</v>
      </c>
      <c r="AJ885" s="5">
        <v>1</v>
      </c>
      <c r="AK885" s="5">
        <v>2</v>
      </c>
      <c r="AL885" s="5">
        <v>8</v>
      </c>
    </row>
    <row r="886" spans="1:38" x14ac:dyDescent="0.3">
      <c r="A886" s="3">
        <v>1938100</v>
      </c>
      <c r="B886" s="3" t="s">
        <v>1972</v>
      </c>
      <c r="C886" s="3" t="s">
        <v>1973</v>
      </c>
      <c r="D886" s="3" t="s">
        <v>442</v>
      </c>
      <c r="E886" s="10">
        <v>6064</v>
      </c>
      <c r="F886" s="11" t="s">
        <v>1181</v>
      </c>
      <c r="G886" s="12" t="s">
        <v>1182</v>
      </c>
      <c r="H886" s="13">
        <v>73806</v>
      </c>
      <c r="I886" s="12">
        <v>7.5999999999999998E-2</v>
      </c>
      <c r="J886" s="12">
        <v>6.5019978205593895E-2</v>
      </c>
      <c r="K886" s="12">
        <v>4.7947693425354099E-2</v>
      </c>
      <c r="L886" s="12">
        <v>2.3E-2</v>
      </c>
      <c r="M886" s="12">
        <v>0.313</v>
      </c>
      <c r="N886" s="12">
        <v>1.64264163593697E-2</v>
      </c>
      <c r="O886" s="12">
        <v>0.409320477502295</v>
      </c>
      <c r="P886" s="12">
        <v>5.2649690295939397E-2</v>
      </c>
      <c r="Q886" s="12">
        <v>0.204867417362876</v>
      </c>
      <c r="R886" s="14">
        <v>0.67218543046357604</v>
      </c>
      <c r="S886" s="14">
        <v>0.38535031847133699</v>
      </c>
      <c r="T886" s="14">
        <v>0.339702760084925</v>
      </c>
      <c r="U886" s="14">
        <v>0.63057324840764295</v>
      </c>
      <c r="V886" s="14">
        <v>0.49680851063829701</v>
      </c>
      <c r="W886" s="14">
        <v>0.322717622080679</v>
      </c>
      <c r="X886" s="14"/>
      <c r="Y886" s="14">
        <v>0.33439490445859799</v>
      </c>
      <c r="Z886" s="14">
        <v>0.26963906581740898</v>
      </c>
      <c r="AA886" s="14">
        <v>0.61677282377919296</v>
      </c>
      <c r="AB886" s="5">
        <v>0</v>
      </c>
      <c r="AC886" s="5">
        <v>1</v>
      </c>
      <c r="AD886" s="5">
        <v>1</v>
      </c>
      <c r="AE886" s="5">
        <v>1</v>
      </c>
      <c r="AF886" s="5">
        <v>1</v>
      </c>
      <c r="AG886" s="5">
        <v>0</v>
      </c>
      <c r="AH886" s="5">
        <v>0</v>
      </c>
      <c r="AI886" s="5">
        <v>1</v>
      </c>
      <c r="AJ886" s="5">
        <v>0</v>
      </c>
      <c r="AK886" s="5">
        <v>1</v>
      </c>
      <c r="AL886" s="5">
        <v>6</v>
      </c>
    </row>
    <row r="887" spans="1:38" x14ac:dyDescent="0.3">
      <c r="A887" s="3">
        <v>1972345</v>
      </c>
      <c r="B887" s="3" t="s">
        <v>2712</v>
      </c>
      <c r="C887" s="3" t="s">
        <v>2713</v>
      </c>
      <c r="D887" s="3" t="s">
        <v>810</v>
      </c>
      <c r="E887" s="10">
        <v>297</v>
      </c>
      <c r="F887" s="11" t="s">
        <v>1098</v>
      </c>
      <c r="G887" s="12" t="s">
        <v>1099</v>
      </c>
      <c r="H887" s="13">
        <v>80938</v>
      </c>
      <c r="I887" s="12">
        <v>5.0999999999999997E-2</v>
      </c>
      <c r="J887" s="12">
        <v>9.3023255813953404E-2</v>
      </c>
      <c r="K887" s="12">
        <v>3.1007751937984399E-2</v>
      </c>
      <c r="L887" s="12">
        <v>0.127</v>
      </c>
      <c r="M887" s="12">
        <v>0.28899999999999998</v>
      </c>
      <c r="N887" s="12">
        <v>-6.8965517241379296E-2</v>
      </c>
      <c r="O887" s="12">
        <v>0.31914893617021201</v>
      </c>
      <c r="P887" s="12">
        <v>0.183544303797468</v>
      </c>
      <c r="Q887" s="12">
        <v>0.26356589147286802</v>
      </c>
      <c r="R887" s="14">
        <v>0.78807947019867497</v>
      </c>
      <c r="S887" s="14">
        <v>0.21656050955414</v>
      </c>
      <c r="T887" s="14">
        <v>0.50212314225053001</v>
      </c>
      <c r="U887" s="14">
        <v>0.41507430997876799</v>
      </c>
      <c r="V887" s="14">
        <v>0.96276595744680804</v>
      </c>
      <c r="W887" s="14">
        <v>0.22929936305732401</v>
      </c>
      <c r="X887" s="14"/>
      <c r="Y887" s="14">
        <v>0.13057324840764301</v>
      </c>
      <c r="Z887" s="14">
        <v>0.82165605095541405</v>
      </c>
      <c r="AA887" s="14">
        <v>0.83439490445859799</v>
      </c>
      <c r="AB887" s="5">
        <v>0</v>
      </c>
      <c r="AC887" s="5">
        <v>0</v>
      </c>
      <c r="AD887" s="5">
        <v>1</v>
      </c>
      <c r="AE887" s="5">
        <v>1</v>
      </c>
      <c r="AF887" s="5">
        <v>2</v>
      </c>
      <c r="AG887" s="5">
        <v>0</v>
      </c>
      <c r="AH887" s="5">
        <v>1</v>
      </c>
      <c r="AI887" s="5">
        <v>0</v>
      </c>
      <c r="AJ887" s="5">
        <v>2</v>
      </c>
      <c r="AK887" s="5">
        <v>2</v>
      </c>
      <c r="AL887" s="5">
        <v>9</v>
      </c>
    </row>
    <row r="888" spans="1:38" x14ac:dyDescent="0.3">
      <c r="A888" s="3">
        <v>1938595</v>
      </c>
      <c r="B888" s="3" t="s">
        <v>1980</v>
      </c>
      <c r="C888" s="3" t="s">
        <v>1981</v>
      </c>
      <c r="D888" s="3" t="s">
        <v>446</v>
      </c>
      <c r="E888" s="10">
        <v>74828</v>
      </c>
      <c r="F888" s="11" t="s">
        <v>1513</v>
      </c>
      <c r="G888" s="12" t="s">
        <v>1514</v>
      </c>
      <c r="H888" s="13">
        <v>58546</v>
      </c>
      <c r="I888" s="12">
        <v>0.26300000000000001</v>
      </c>
      <c r="J888" s="12">
        <v>7.9049844236760106E-2</v>
      </c>
      <c r="K888" s="12">
        <v>2.39810488058151E-2</v>
      </c>
      <c r="L888" s="12">
        <v>4.5999999999999999E-2</v>
      </c>
      <c r="M888" s="12">
        <v>0.316</v>
      </c>
      <c r="N888" s="12">
        <v>0.102649494562494</v>
      </c>
      <c r="O888" s="12">
        <v>0.17158068196222501</v>
      </c>
      <c r="P888" s="12">
        <v>9.5148096742757496E-2</v>
      </c>
      <c r="Q888" s="12">
        <v>0.41244807892004098</v>
      </c>
      <c r="R888" s="14">
        <v>0.29690949227372998</v>
      </c>
      <c r="S888" s="14">
        <v>0.95435244161358801</v>
      </c>
      <c r="T888" s="14">
        <v>0.42569002123142202</v>
      </c>
      <c r="U888" s="14">
        <v>0.33545647558386399</v>
      </c>
      <c r="V888" s="14">
        <v>0.75106382978723396</v>
      </c>
      <c r="W888" s="14">
        <v>0.337579617834394</v>
      </c>
      <c r="X888" s="14"/>
      <c r="Y888" s="14">
        <v>1.1677282377919301E-2</v>
      </c>
      <c r="Z888" s="14">
        <v>0.48938428874734602</v>
      </c>
      <c r="AA888" s="14">
        <v>0.99256900212314203</v>
      </c>
      <c r="AB888" s="5">
        <v>2</v>
      </c>
      <c r="AC888" s="5">
        <v>2</v>
      </c>
      <c r="AD888" s="5">
        <v>1</v>
      </c>
      <c r="AE888" s="5">
        <v>1</v>
      </c>
      <c r="AF888" s="5">
        <v>2</v>
      </c>
      <c r="AG888" s="5">
        <v>1</v>
      </c>
      <c r="AH888" s="5">
        <v>0</v>
      </c>
      <c r="AI888" s="5">
        <v>0</v>
      </c>
      <c r="AJ888" s="5">
        <v>1</v>
      </c>
      <c r="AK888" s="5">
        <v>2</v>
      </c>
      <c r="AL888" s="5">
        <v>12</v>
      </c>
    </row>
    <row r="889" spans="1:38" x14ac:dyDescent="0.3">
      <c r="A889" s="3">
        <v>1954930</v>
      </c>
      <c r="B889" s="3" t="s">
        <v>2352</v>
      </c>
      <c r="C889" s="3" t="s">
        <v>2353</v>
      </c>
      <c r="D889" s="3" t="s">
        <v>631</v>
      </c>
      <c r="E889" s="10">
        <v>1687</v>
      </c>
      <c r="F889" s="11" t="s">
        <v>1119</v>
      </c>
      <c r="G889" s="12" t="s">
        <v>1120</v>
      </c>
      <c r="H889" s="13">
        <v>96016</v>
      </c>
      <c r="I889" s="12">
        <v>3.4000000000000002E-2</v>
      </c>
      <c r="J889" s="12">
        <v>5.4927302100161501E-2</v>
      </c>
      <c r="K889" s="12">
        <v>2.5848142164781901E-2</v>
      </c>
      <c r="L889" s="12">
        <v>2.4E-2</v>
      </c>
      <c r="M889" s="12">
        <v>0.23199999999999901</v>
      </c>
      <c r="N889" s="12">
        <v>4.2645241038318897E-2</v>
      </c>
      <c r="O889" s="12">
        <v>0.30604651162790603</v>
      </c>
      <c r="P889" s="12">
        <v>3.4321372854914198E-2</v>
      </c>
      <c r="Q889" s="12">
        <v>0.10339256865912699</v>
      </c>
      <c r="R889" s="14">
        <v>0.91169977924944801</v>
      </c>
      <c r="S889" s="14">
        <v>0.11889596602972299</v>
      </c>
      <c r="T889" s="14">
        <v>0.26963906581740898</v>
      </c>
      <c r="U889" s="14">
        <v>0.355626326963906</v>
      </c>
      <c r="V889" s="14">
        <v>0.50957446808510598</v>
      </c>
      <c r="W889" s="14">
        <v>7.9617834394904399E-2</v>
      </c>
      <c r="X889" s="14"/>
      <c r="Y889" s="14">
        <v>0.11040339702760001</v>
      </c>
      <c r="Z889" s="14">
        <v>0.18259023354564699</v>
      </c>
      <c r="AA889" s="14">
        <v>0.14118895966029699</v>
      </c>
      <c r="AB889" s="5">
        <v>0</v>
      </c>
      <c r="AC889" s="5">
        <v>0</v>
      </c>
      <c r="AD889" s="5">
        <v>0</v>
      </c>
      <c r="AE889" s="5">
        <v>1</v>
      </c>
      <c r="AF889" s="5">
        <v>1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2</v>
      </c>
    </row>
    <row r="890" spans="1:38" x14ac:dyDescent="0.3">
      <c r="A890" s="3">
        <v>1903970</v>
      </c>
      <c r="B890" s="3" t="s">
        <v>1183</v>
      </c>
      <c r="C890" s="3" t="s">
        <v>1184</v>
      </c>
      <c r="D890" s="3" t="s">
        <v>92</v>
      </c>
      <c r="E890" s="10">
        <v>1683</v>
      </c>
      <c r="F890" s="11" t="s">
        <v>1185</v>
      </c>
      <c r="G890" s="12" t="s">
        <v>1186</v>
      </c>
      <c r="H890" s="13">
        <v>73056</v>
      </c>
      <c r="I890" s="12">
        <v>7.0000000000000007E-2</v>
      </c>
      <c r="J890" s="12">
        <v>0.10764872521246401</v>
      </c>
      <c r="K890" s="12">
        <v>8.2152974504249299E-2</v>
      </c>
      <c r="L890" s="12">
        <v>1.2999999999999999E-2</v>
      </c>
      <c r="M890" s="12">
        <v>0.372</v>
      </c>
      <c r="N890" s="12">
        <v>0.117529880478087</v>
      </c>
      <c r="O890" s="12">
        <v>0.39515377446411898</v>
      </c>
      <c r="P890" s="12">
        <v>8.7855297157622705E-2</v>
      </c>
      <c r="Q890" s="12">
        <v>0.21529745042492901</v>
      </c>
      <c r="R890" s="14">
        <v>0.65011037527593796</v>
      </c>
      <c r="S890" s="14">
        <v>0.34501061571125202</v>
      </c>
      <c r="T890" s="14">
        <v>0.579617834394904</v>
      </c>
      <c r="U890" s="14">
        <v>0.85138004246284504</v>
      </c>
      <c r="V890" s="14">
        <v>0.34893617021276502</v>
      </c>
      <c r="W890" s="14">
        <v>0.60615711252653903</v>
      </c>
      <c r="X890" s="14"/>
      <c r="Y890" s="14">
        <v>0.29193205944798301</v>
      </c>
      <c r="Z890" s="14">
        <v>0.44904458598726099</v>
      </c>
      <c r="AA890" s="14">
        <v>0.67728237791932</v>
      </c>
      <c r="AB890" s="5">
        <v>1</v>
      </c>
      <c r="AC890" s="5">
        <v>1</v>
      </c>
      <c r="AD890" s="5">
        <v>1</v>
      </c>
      <c r="AE890" s="5">
        <v>2</v>
      </c>
      <c r="AF890" s="5">
        <v>1</v>
      </c>
      <c r="AG890" s="5">
        <v>1</v>
      </c>
      <c r="AH890" s="5">
        <v>0</v>
      </c>
      <c r="AI890" s="5">
        <v>0</v>
      </c>
      <c r="AJ890" s="5">
        <v>1</v>
      </c>
      <c r="AK890" s="5">
        <v>2</v>
      </c>
      <c r="AL890" s="5">
        <v>10</v>
      </c>
    </row>
    <row r="891" spans="1:38" x14ac:dyDescent="0.3">
      <c r="A891" s="3">
        <v>1959835</v>
      </c>
      <c r="B891" s="3" t="s">
        <v>2456</v>
      </c>
      <c r="C891" s="3" t="s">
        <v>2457</v>
      </c>
      <c r="D891" s="3" t="s">
        <v>682</v>
      </c>
      <c r="E891" s="10">
        <v>5415</v>
      </c>
      <c r="F891" s="11" t="s">
        <v>2356</v>
      </c>
      <c r="G891" s="12" t="s">
        <v>2357</v>
      </c>
      <c r="H891" s="13">
        <v>68284</v>
      </c>
      <c r="I891" s="12">
        <v>6.4000000000000001E-2</v>
      </c>
      <c r="J891" s="12">
        <v>0.14839209608678799</v>
      </c>
      <c r="K891" s="12">
        <v>3.1383184812088301E-2</v>
      </c>
      <c r="L891" s="12">
        <v>0.06</v>
      </c>
      <c r="M891" s="12">
        <v>0.312</v>
      </c>
      <c r="N891" s="12">
        <v>9.8600121728545306E-2</v>
      </c>
      <c r="O891" s="12">
        <v>0.59493326069190899</v>
      </c>
      <c r="P891" s="12">
        <v>0.124194095690532</v>
      </c>
      <c r="Q891" s="12">
        <v>0.28748547074777198</v>
      </c>
      <c r="R891" s="14">
        <v>0.54525386313465696</v>
      </c>
      <c r="S891" s="14">
        <v>0.30254777070063599</v>
      </c>
      <c r="T891" s="14">
        <v>0.77813163481953296</v>
      </c>
      <c r="U891" s="14">
        <v>0.42356687898089102</v>
      </c>
      <c r="V891" s="14">
        <v>0.84680851063829699</v>
      </c>
      <c r="W891" s="14">
        <v>0.31740976645435198</v>
      </c>
      <c r="X891" s="14"/>
      <c r="Y891" s="14">
        <v>0.86836518046709099</v>
      </c>
      <c r="Z891" s="14">
        <v>0.62845010615711205</v>
      </c>
      <c r="AA891" s="14">
        <v>0.89702760084925603</v>
      </c>
      <c r="AB891" s="5">
        <v>1</v>
      </c>
      <c r="AC891" s="5">
        <v>0</v>
      </c>
      <c r="AD891" s="5">
        <v>2</v>
      </c>
      <c r="AE891" s="5">
        <v>1</v>
      </c>
      <c r="AF891" s="5">
        <v>2</v>
      </c>
      <c r="AG891" s="5">
        <v>0</v>
      </c>
      <c r="AH891" s="5">
        <v>0</v>
      </c>
      <c r="AI891" s="5">
        <v>2</v>
      </c>
      <c r="AJ891" s="5">
        <v>1</v>
      </c>
      <c r="AK891" s="5">
        <v>2</v>
      </c>
      <c r="AL891" s="5">
        <v>11</v>
      </c>
    </row>
    <row r="892" spans="1:38" x14ac:dyDescent="0.3">
      <c r="A892" s="3">
        <v>1949620</v>
      </c>
      <c r="B892" s="3" t="s">
        <v>2228</v>
      </c>
      <c r="C892" s="3" t="s">
        <v>2229</v>
      </c>
      <c r="D892" s="3" t="s">
        <v>569</v>
      </c>
      <c r="E892" s="10">
        <v>429</v>
      </c>
      <c r="F892" s="11" t="s">
        <v>196</v>
      </c>
      <c r="G892" s="12" t="s">
        <v>1451</v>
      </c>
      <c r="H892" s="13">
        <v>42292</v>
      </c>
      <c r="I892" s="12">
        <v>0.22600000000000001</v>
      </c>
      <c r="J892" s="12">
        <v>0.105263157894736</v>
      </c>
      <c r="K892" s="12">
        <v>7.6555023923444904E-2</v>
      </c>
      <c r="L892" s="12">
        <v>3.5999999999999997E-2</v>
      </c>
      <c r="M892" s="12">
        <v>0.24299999999999999</v>
      </c>
      <c r="N892" s="12">
        <v>0.14399999999999999</v>
      </c>
      <c r="O892" s="12">
        <v>0.493506493506493</v>
      </c>
      <c r="P892" s="12">
        <v>0.34090909090909</v>
      </c>
      <c r="Q892" s="12">
        <v>0.35406698564593297</v>
      </c>
      <c r="R892" s="14">
        <v>3.6423841059602599E-2</v>
      </c>
      <c r="S892" s="14">
        <v>0.918259023354564</v>
      </c>
      <c r="T892" s="14">
        <v>0.56157112526539199</v>
      </c>
      <c r="U892" s="14">
        <v>0.83227176220806798</v>
      </c>
      <c r="V892" s="14">
        <v>0.66595744680850999</v>
      </c>
      <c r="W892" s="14">
        <v>9.5541401273885301E-2</v>
      </c>
      <c r="X892" s="14"/>
      <c r="Y892" s="14">
        <v>0.62526539278131599</v>
      </c>
      <c r="Z892" s="14">
        <v>0.95541401273885296</v>
      </c>
      <c r="AA892" s="14">
        <v>0.97239915074309902</v>
      </c>
      <c r="AB892" s="5">
        <v>2</v>
      </c>
      <c r="AC892" s="5">
        <v>2</v>
      </c>
      <c r="AD892" s="5">
        <v>1</v>
      </c>
      <c r="AE892" s="5">
        <v>2</v>
      </c>
      <c r="AF892" s="5">
        <v>1</v>
      </c>
      <c r="AG892" s="5">
        <v>0</v>
      </c>
      <c r="AH892" s="5">
        <v>0</v>
      </c>
      <c r="AI892" s="5">
        <v>1</v>
      </c>
      <c r="AJ892" s="5">
        <v>2</v>
      </c>
      <c r="AK892" s="5">
        <v>2</v>
      </c>
      <c r="AL892" s="5">
        <v>13</v>
      </c>
    </row>
    <row r="893" spans="1:38" x14ac:dyDescent="0.3">
      <c r="A893" s="3">
        <v>1961230</v>
      </c>
      <c r="B893" s="3" t="s">
        <v>2486</v>
      </c>
      <c r="C893" s="3" t="s">
        <v>2487</v>
      </c>
      <c r="D893" s="3" t="s">
        <v>697</v>
      </c>
      <c r="E893" s="10">
        <v>1407</v>
      </c>
      <c r="F893" s="11" t="s">
        <v>1057</v>
      </c>
      <c r="G893" s="12" t="s">
        <v>1058</v>
      </c>
      <c r="H893" s="13">
        <v>106375</v>
      </c>
      <c r="I893" s="12">
        <v>5.5E-2</v>
      </c>
      <c r="J893" s="12">
        <v>1.05042016806722E-2</v>
      </c>
      <c r="K893" s="12">
        <v>1.26050420168067E-2</v>
      </c>
      <c r="L893" s="12">
        <v>1.9E-2</v>
      </c>
      <c r="M893" s="12">
        <v>0.20100000000000001</v>
      </c>
      <c r="N893" s="12">
        <v>0.37134502923976598</v>
      </c>
      <c r="O893" s="12">
        <v>0.406356413166855</v>
      </c>
      <c r="P893" s="12">
        <v>1.6528925619834701E-2</v>
      </c>
      <c r="Q893" s="12">
        <v>0.218487394957983</v>
      </c>
      <c r="R893" s="14">
        <v>0.95474613686534204</v>
      </c>
      <c r="S893" s="14">
        <v>0.24522292993630501</v>
      </c>
      <c r="T893" s="14">
        <v>7.1125265392781301E-2</v>
      </c>
      <c r="U893" s="14">
        <v>0.19639065817409701</v>
      </c>
      <c r="V893" s="14">
        <v>0.43723404255319098</v>
      </c>
      <c r="W893" s="14">
        <v>3.6093418259023298E-2</v>
      </c>
      <c r="X893" s="14"/>
      <c r="Y893" s="14">
        <v>0.32802547770700602</v>
      </c>
      <c r="Z893" s="14">
        <v>0.129511677282377</v>
      </c>
      <c r="AA893" s="14">
        <v>0.68683651804670898</v>
      </c>
      <c r="AB893" s="5">
        <v>0</v>
      </c>
      <c r="AC893" s="5">
        <v>0</v>
      </c>
      <c r="AD893" s="5">
        <v>0</v>
      </c>
      <c r="AE893" s="5">
        <v>0</v>
      </c>
      <c r="AF893" s="5">
        <v>1</v>
      </c>
      <c r="AG893" s="5">
        <v>0</v>
      </c>
      <c r="AH893" s="5">
        <v>0</v>
      </c>
      <c r="AI893" s="5">
        <v>0</v>
      </c>
      <c r="AJ893" s="5">
        <v>0</v>
      </c>
      <c r="AK893" s="5">
        <v>2</v>
      </c>
      <c r="AL893" s="5">
        <v>3</v>
      </c>
    </row>
    <row r="894" spans="1:38" x14ac:dyDescent="0.3">
      <c r="A894" s="3">
        <v>1953625</v>
      </c>
      <c r="B894" s="3" t="s">
        <v>2324</v>
      </c>
      <c r="C894" s="3" t="s">
        <v>2325</v>
      </c>
      <c r="D894" s="3" t="s">
        <v>617</v>
      </c>
      <c r="E894" s="10">
        <v>4040</v>
      </c>
      <c r="F894" s="11" t="s">
        <v>1102</v>
      </c>
      <c r="G894" s="12" t="s">
        <v>1103</v>
      </c>
      <c r="H894" s="13">
        <v>70015</v>
      </c>
      <c r="I894" s="12">
        <v>0.06</v>
      </c>
      <c r="J894" s="12">
        <v>0.13311511183851599</v>
      </c>
      <c r="K894" s="12">
        <v>4.0370976541189298E-2</v>
      </c>
      <c r="L894" s="12">
        <v>8.0000000000000002E-3</v>
      </c>
      <c r="M894" s="12">
        <v>0.36399999999999999</v>
      </c>
      <c r="N894" s="12">
        <v>6.4278187565858805E-2</v>
      </c>
      <c r="O894" s="12">
        <v>0.39205119568878399</v>
      </c>
      <c r="P894" s="12">
        <v>9.3953023488255794E-2</v>
      </c>
      <c r="Q894" s="12">
        <v>0.124386252045826</v>
      </c>
      <c r="R894" s="14">
        <v>0.58278145695364203</v>
      </c>
      <c r="S894" s="14">
        <v>0.27070063694267499</v>
      </c>
      <c r="T894" s="14">
        <v>0.71443736730360896</v>
      </c>
      <c r="U894" s="14">
        <v>0.54458598726114604</v>
      </c>
      <c r="V894" s="14">
        <v>0.275531914893617</v>
      </c>
      <c r="W894" s="14">
        <v>0.55732484076433098</v>
      </c>
      <c r="X894" s="14"/>
      <c r="Y894" s="14">
        <v>0.28343949044585898</v>
      </c>
      <c r="Z894" s="14">
        <v>0.485138004246284</v>
      </c>
      <c r="AA894" s="14">
        <v>0.21125265392781301</v>
      </c>
      <c r="AB894" s="5">
        <v>1</v>
      </c>
      <c r="AC894" s="5">
        <v>0</v>
      </c>
      <c r="AD894" s="5">
        <v>2</v>
      </c>
      <c r="AE894" s="5">
        <v>1</v>
      </c>
      <c r="AF894" s="5">
        <v>0</v>
      </c>
      <c r="AG894" s="5">
        <v>1</v>
      </c>
      <c r="AH894" s="5">
        <v>0</v>
      </c>
      <c r="AI894" s="5">
        <v>0</v>
      </c>
      <c r="AJ894" s="5">
        <v>1</v>
      </c>
      <c r="AK894" s="5">
        <v>0</v>
      </c>
      <c r="AL894" s="5">
        <v>6</v>
      </c>
    </row>
    <row r="895" spans="1:38" x14ac:dyDescent="0.3">
      <c r="A895" s="3">
        <v>1932025</v>
      </c>
      <c r="B895" s="3" t="s">
        <v>1840</v>
      </c>
      <c r="C895" s="3" t="s">
        <v>1841</v>
      </c>
      <c r="D895" s="3" t="s">
        <v>376</v>
      </c>
      <c r="E895" s="10">
        <v>615</v>
      </c>
      <c r="F895" s="11" t="s">
        <v>202</v>
      </c>
      <c r="G895" s="12" t="s">
        <v>1106</v>
      </c>
      <c r="H895" s="13">
        <v>82143</v>
      </c>
      <c r="I895" s="12">
        <v>7.5999999999999998E-2</v>
      </c>
      <c r="J895" s="12">
        <v>7.6190476190476197E-2</v>
      </c>
      <c r="K895" s="12">
        <v>4.7619047619047603E-2</v>
      </c>
      <c r="L895" s="12">
        <v>6.6000000000000003E-2</v>
      </c>
      <c r="M895" s="12">
        <v>0.30299999999999999</v>
      </c>
      <c r="N895" s="12">
        <v>-4.2056074766355103E-2</v>
      </c>
      <c r="O895" s="12">
        <v>0.41061452513966401</v>
      </c>
      <c r="P895" s="12">
        <v>2.3255813953488299E-2</v>
      </c>
      <c r="Q895" s="12">
        <v>0.17142857142857101</v>
      </c>
      <c r="R895" s="14">
        <v>0.80242825607063994</v>
      </c>
      <c r="S895" s="14">
        <v>0.38535031847133699</v>
      </c>
      <c r="T895" s="14">
        <v>0.40658174097664501</v>
      </c>
      <c r="U895" s="14">
        <v>0.62420382165605004</v>
      </c>
      <c r="V895" s="14">
        <v>0.873404255319148</v>
      </c>
      <c r="W895" s="14">
        <v>0.28556263269638998</v>
      </c>
      <c r="X895" s="14"/>
      <c r="Y895" s="14">
        <v>0.33864118895966</v>
      </c>
      <c r="Z895" s="14">
        <v>0.14968152866241999</v>
      </c>
      <c r="AA895" s="14">
        <v>0.451167728237791</v>
      </c>
      <c r="AB895" s="5">
        <v>0</v>
      </c>
      <c r="AC895" s="5">
        <v>1</v>
      </c>
      <c r="AD895" s="5">
        <v>1</v>
      </c>
      <c r="AE895" s="5">
        <v>1</v>
      </c>
      <c r="AF895" s="5">
        <v>2</v>
      </c>
      <c r="AG895" s="5">
        <v>0</v>
      </c>
      <c r="AH895" s="5">
        <v>1</v>
      </c>
      <c r="AI895" s="5">
        <v>1</v>
      </c>
      <c r="AJ895" s="5">
        <v>0</v>
      </c>
      <c r="AK895" s="5">
        <v>1</v>
      </c>
      <c r="AL895" s="5">
        <v>8</v>
      </c>
    </row>
    <row r="896" spans="1:38" x14ac:dyDescent="0.3">
      <c r="A896" s="3">
        <v>1925590</v>
      </c>
      <c r="B896" s="3" t="s">
        <v>1708</v>
      </c>
      <c r="C896" s="3" t="s">
        <v>1709</v>
      </c>
      <c r="D896" s="3" t="s">
        <v>313</v>
      </c>
      <c r="E896" s="10">
        <v>3706</v>
      </c>
      <c r="F896" s="11" t="s">
        <v>1189</v>
      </c>
      <c r="G896" s="12" t="s">
        <v>1190</v>
      </c>
      <c r="H896" s="13">
        <v>55833</v>
      </c>
      <c r="I896" s="12">
        <v>0.152</v>
      </c>
      <c r="J896" s="12">
        <v>0.119076549210206</v>
      </c>
      <c r="K896" s="12">
        <v>5.22478736330498E-2</v>
      </c>
      <c r="L896" s="12">
        <v>2.4E-2</v>
      </c>
      <c r="M896" s="12">
        <v>0.33200000000000002</v>
      </c>
      <c r="N896" s="12">
        <v>-5.0717213114754099E-2</v>
      </c>
      <c r="O896" s="12">
        <v>0.41882991088725302</v>
      </c>
      <c r="P896" s="12">
        <v>0.12878787878787801</v>
      </c>
      <c r="Q896" s="12">
        <v>0.21081409477521201</v>
      </c>
      <c r="R896" s="14">
        <v>0.236203090507726</v>
      </c>
      <c r="S896" s="14">
        <v>0.78343949044585903</v>
      </c>
      <c r="T896" s="14">
        <v>0.63800424628450103</v>
      </c>
      <c r="U896" s="14">
        <v>0.67091295116772798</v>
      </c>
      <c r="V896" s="14">
        <v>0.50957446808510598</v>
      </c>
      <c r="W896" s="14">
        <v>0.40021231422505299</v>
      </c>
      <c r="X896" s="14"/>
      <c r="Y896" s="14">
        <v>0.36730360934182499</v>
      </c>
      <c r="Z896" s="14">
        <v>0.65180467091295102</v>
      </c>
      <c r="AA896" s="14">
        <v>0.65180467091295102</v>
      </c>
      <c r="AB896" s="5">
        <v>2</v>
      </c>
      <c r="AC896" s="5">
        <v>2</v>
      </c>
      <c r="AD896" s="5">
        <v>1</v>
      </c>
      <c r="AE896" s="5">
        <v>2</v>
      </c>
      <c r="AF896" s="5">
        <v>1</v>
      </c>
      <c r="AG896" s="5">
        <v>1</v>
      </c>
      <c r="AH896" s="5">
        <v>1</v>
      </c>
      <c r="AI896" s="5">
        <v>1</v>
      </c>
      <c r="AJ896" s="5">
        <v>1</v>
      </c>
      <c r="AK896" s="5">
        <v>1</v>
      </c>
      <c r="AL896" s="5">
        <v>13</v>
      </c>
    </row>
    <row r="897" spans="1:38" x14ac:dyDescent="0.3">
      <c r="A897" s="3">
        <v>1914430</v>
      </c>
      <c r="B897" s="3" t="s">
        <v>1464</v>
      </c>
      <c r="C897" s="3" t="s">
        <v>1465</v>
      </c>
      <c r="D897" s="3" t="s">
        <v>202</v>
      </c>
      <c r="E897" s="10">
        <v>24469</v>
      </c>
      <c r="F897" s="11" t="s">
        <v>202</v>
      </c>
      <c r="G897" s="12" t="s">
        <v>1106</v>
      </c>
      <c r="H897" s="13">
        <v>60230</v>
      </c>
      <c r="I897" s="12">
        <v>0.185</v>
      </c>
      <c r="J897" s="12">
        <v>0.18634926538962199</v>
      </c>
      <c r="K897" s="12">
        <v>6.6114933978054596E-2</v>
      </c>
      <c r="L897" s="12">
        <v>3.6999999999999998E-2</v>
      </c>
      <c r="M897" s="12">
        <v>0.42</v>
      </c>
      <c r="N897" s="12">
        <v>-8.9864236563139299E-2</v>
      </c>
      <c r="O897" s="12">
        <v>0.45862665897287902</v>
      </c>
      <c r="P897" s="12">
        <v>0.13997579669221399</v>
      </c>
      <c r="Q897" s="12">
        <v>0.264459735912218</v>
      </c>
      <c r="R897" s="14">
        <v>0.33554083885209701</v>
      </c>
      <c r="S897" s="14">
        <v>0.854564755838641</v>
      </c>
      <c r="T897" s="14">
        <v>0.88535031847133705</v>
      </c>
      <c r="U897" s="14">
        <v>0.78343949044585903</v>
      </c>
      <c r="V897" s="14">
        <v>0.67978723404255303</v>
      </c>
      <c r="W897" s="14">
        <v>0.77176220806794005</v>
      </c>
      <c r="X897" s="14"/>
      <c r="Y897" s="14">
        <v>0.50743099787685697</v>
      </c>
      <c r="Z897" s="14">
        <v>0.69214437367303605</v>
      </c>
      <c r="AA897" s="14">
        <v>0.83864118895966</v>
      </c>
      <c r="AB897" s="5">
        <v>1</v>
      </c>
      <c r="AC897" s="5">
        <v>2</v>
      </c>
      <c r="AD897" s="5">
        <v>2</v>
      </c>
      <c r="AE897" s="5">
        <v>2</v>
      </c>
      <c r="AF897" s="5">
        <v>2</v>
      </c>
      <c r="AG897" s="5">
        <v>2</v>
      </c>
      <c r="AH897" s="5">
        <v>2</v>
      </c>
      <c r="AI897" s="5">
        <v>1</v>
      </c>
      <c r="AJ897" s="5">
        <v>2</v>
      </c>
      <c r="AK897" s="5">
        <v>2</v>
      </c>
      <c r="AL897" s="5">
        <v>18</v>
      </c>
    </row>
    <row r="898" spans="1:38" x14ac:dyDescent="0.3">
      <c r="A898" s="3">
        <v>1908605</v>
      </c>
      <c r="B898" s="3" t="s">
        <v>1327</v>
      </c>
      <c r="C898" s="3" t="s">
        <v>1328</v>
      </c>
      <c r="D898" s="3" t="s">
        <v>146</v>
      </c>
      <c r="E898" s="10">
        <v>2044</v>
      </c>
      <c r="F898" s="11" t="s">
        <v>400</v>
      </c>
      <c r="G898" s="12" t="s">
        <v>1329</v>
      </c>
      <c r="H898" s="13">
        <v>72943</v>
      </c>
      <c r="I898" s="12">
        <v>0.10099999999999899</v>
      </c>
      <c r="J898" s="12">
        <v>8.5549132947976794E-2</v>
      </c>
      <c r="K898" s="12">
        <v>1.5028901734104001E-2</v>
      </c>
      <c r="L898" s="12">
        <v>2.4E-2</v>
      </c>
      <c r="M898" s="12">
        <v>0.375</v>
      </c>
      <c r="N898" s="12">
        <v>-1.20831319478008E-2</v>
      </c>
      <c r="O898" s="12">
        <v>0.43198263386396502</v>
      </c>
      <c r="P898" s="12">
        <v>0.1008316008316</v>
      </c>
      <c r="Q898" s="12">
        <v>0.16531791907514401</v>
      </c>
      <c r="R898" s="14">
        <v>0.64679911699779202</v>
      </c>
      <c r="S898" s="14">
        <v>0.53609341825902301</v>
      </c>
      <c r="T898" s="14">
        <v>0.47027600849256901</v>
      </c>
      <c r="U898" s="14">
        <v>0.22292993630573199</v>
      </c>
      <c r="V898" s="14">
        <v>0.50957446808510598</v>
      </c>
      <c r="W898" s="14">
        <v>0.61571125265392701</v>
      </c>
      <c r="X898" s="14"/>
      <c r="Y898" s="14">
        <v>0.41507430997876799</v>
      </c>
      <c r="Z898" s="14">
        <v>0.52866242038216504</v>
      </c>
      <c r="AA898" s="14">
        <v>0.41719745222929899</v>
      </c>
      <c r="AB898" s="5">
        <v>1</v>
      </c>
      <c r="AC898" s="5">
        <v>1</v>
      </c>
      <c r="AD898" s="5">
        <v>1</v>
      </c>
      <c r="AE898" s="5">
        <v>0</v>
      </c>
      <c r="AF898" s="5">
        <v>1</v>
      </c>
      <c r="AG898" s="5">
        <v>1</v>
      </c>
      <c r="AH898" s="5">
        <v>1</v>
      </c>
      <c r="AI898" s="5">
        <v>1</v>
      </c>
      <c r="AJ898" s="5">
        <v>1</v>
      </c>
      <c r="AK898" s="5">
        <v>1</v>
      </c>
      <c r="AL898" s="5">
        <v>9</v>
      </c>
    </row>
    <row r="899" spans="1:38" x14ac:dyDescent="0.3">
      <c r="A899" s="3">
        <v>1911530</v>
      </c>
      <c r="B899" s="3" t="s">
        <v>1393</v>
      </c>
      <c r="C899" s="3" t="s">
        <v>1394</v>
      </c>
      <c r="D899" s="3" t="s">
        <v>173</v>
      </c>
      <c r="E899" s="10">
        <v>107</v>
      </c>
      <c r="F899" s="11" t="s">
        <v>614</v>
      </c>
      <c r="G899" s="12" t="s">
        <v>1287</v>
      </c>
      <c r="H899" s="13">
        <v>55469</v>
      </c>
      <c r="I899" s="12">
        <v>6.2E-2</v>
      </c>
      <c r="J899" s="12">
        <v>0.12345679012345601</v>
      </c>
      <c r="K899" s="12">
        <v>0</v>
      </c>
      <c r="L899" s="12">
        <v>8.0000000000000002E-3</v>
      </c>
      <c r="M899" s="12">
        <v>9.9000000000000005E-2</v>
      </c>
      <c r="N899" s="12">
        <v>-0.27210884353741499</v>
      </c>
      <c r="O899" s="12">
        <v>0.42622950819672101</v>
      </c>
      <c r="P899" s="12">
        <v>0.27027027027027001</v>
      </c>
      <c r="Q899" s="12">
        <v>0.148148148148148</v>
      </c>
      <c r="R899" s="14">
        <v>0.229580573951434</v>
      </c>
      <c r="S899" s="14">
        <v>0.28343949044585898</v>
      </c>
      <c r="T899" s="14">
        <v>0.661358811040339</v>
      </c>
      <c r="U899" s="14">
        <v>0</v>
      </c>
      <c r="V899" s="14">
        <v>0.275531914893617</v>
      </c>
      <c r="W899" s="14">
        <v>2.1231422505307799E-3</v>
      </c>
      <c r="X899" s="14"/>
      <c r="Y899" s="14">
        <v>0.38959660297239901</v>
      </c>
      <c r="Z899" s="14">
        <v>0.92781316348195297</v>
      </c>
      <c r="AA899" s="14">
        <v>0.31634819532908698</v>
      </c>
      <c r="AB899" s="5">
        <v>2</v>
      </c>
      <c r="AC899" s="5">
        <v>0</v>
      </c>
      <c r="AD899" s="5">
        <v>1</v>
      </c>
      <c r="AE899" s="5">
        <v>0</v>
      </c>
      <c r="AF899" s="5">
        <v>0</v>
      </c>
      <c r="AG899" s="5">
        <v>0</v>
      </c>
      <c r="AH899" s="5">
        <v>2</v>
      </c>
      <c r="AI899" s="5">
        <v>1</v>
      </c>
      <c r="AJ899" s="5">
        <v>2</v>
      </c>
      <c r="AK899" s="5">
        <v>0</v>
      </c>
      <c r="AL899" s="5">
        <v>8</v>
      </c>
    </row>
    <row r="900" spans="1:38" x14ac:dyDescent="0.3">
      <c r="A900" s="3">
        <v>1983550</v>
      </c>
      <c r="B900" s="3" t="s">
        <v>2974</v>
      </c>
      <c r="C900" s="3" t="s">
        <v>2975</v>
      </c>
      <c r="D900" s="3" t="s">
        <v>941</v>
      </c>
      <c r="E900" s="10">
        <v>791</v>
      </c>
      <c r="F900" s="11" t="s">
        <v>1189</v>
      </c>
      <c r="G900" s="12" t="s">
        <v>1190</v>
      </c>
      <c r="H900" s="13">
        <v>86154</v>
      </c>
      <c r="I900" s="12">
        <v>7.3999999999999996E-2</v>
      </c>
      <c r="J900" s="12">
        <v>0.13125000000000001</v>
      </c>
      <c r="K900" s="12">
        <v>2.1874999999999999E-2</v>
      </c>
      <c r="L900" s="12">
        <v>3.3000000000000002E-2</v>
      </c>
      <c r="M900" s="12">
        <v>0.41699999999999998</v>
      </c>
      <c r="N900" s="12">
        <v>7.6433121019108203E-3</v>
      </c>
      <c r="O900" s="12">
        <v>0.36575875486381298</v>
      </c>
      <c r="P900" s="12">
        <v>0.16022099447513799</v>
      </c>
      <c r="Q900" s="12">
        <v>0.11874999999999999</v>
      </c>
      <c r="R900" s="14">
        <v>0.84768211920529801</v>
      </c>
      <c r="S900" s="14">
        <v>0.37685774946921402</v>
      </c>
      <c r="T900" s="14">
        <v>0.70063694267515897</v>
      </c>
      <c r="U900" s="14">
        <v>0.30785562632696301</v>
      </c>
      <c r="V900" s="14">
        <v>0.626595744680851</v>
      </c>
      <c r="W900" s="14">
        <v>0.76433121019108197</v>
      </c>
      <c r="X900" s="14"/>
      <c r="Y900" s="14">
        <v>0.217622080679405</v>
      </c>
      <c r="Z900" s="14">
        <v>0.76114649681528601</v>
      </c>
      <c r="AA900" s="14">
        <v>0.18789808917197401</v>
      </c>
      <c r="AB900" s="5">
        <v>0</v>
      </c>
      <c r="AC900" s="5">
        <v>1</v>
      </c>
      <c r="AD900" s="5">
        <v>2</v>
      </c>
      <c r="AE900" s="5">
        <v>0</v>
      </c>
      <c r="AF900" s="5">
        <v>1</v>
      </c>
      <c r="AG900" s="5">
        <v>2</v>
      </c>
      <c r="AH900" s="5">
        <v>0</v>
      </c>
      <c r="AI900" s="5">
        <v>0</v>
      </c>
      <c r="AJ900" s="5">
        <v>2</v>
      </c>
      <c r="AK900" s="5">
        <v>0</v>
      </c>
      <c r="AL900" s="5">
        <v>8</v>
      </c>
    </row>
    <row r="901" spans="1:38" x14ac:dyDescent="0.3">
      <c r="A901" s="3">
        <v>1944310</v>
      </c>
      <c r="B901" s="3" t="s">
        <v>2108</v>
      </c>
      <c r="C901" s="3" t="s">
        <v>2109</v>
      </c>
      <c r="D901" s="3" t="s">
        <v>509</v>
      </c>
      <c r="E901" s="10">
        <v>158</v>
      </c>
      <c r="F901" s="11" t="s">
        <v>1208</v>
      </c>
      <c r="G901" s="12" t="s">
        <v>1209</v>
      </c>
      <c r="H901" s="13">
        <v>66389</v>
      </c>
      <c r="I901" s="12">
        <v>0.02</v>
      </c>
      <c r="J901" s="12">
        <v>6.0606060606060601E-2</v>
      </c>
      <c r="K901" s="12">
        <v>0</v>
      </c>
      <c r="L901" s="12">
        <v>0</v>
      </c>
      <c r="M901" s="12">
        <v>0.35699999999999998</v>
      </c>
      <c r="N901" s="12">
        <v>-2.4691358024691301E-2</v>
      </c>
      <c r="O901" s="12">
        <v>0.29906542056074698</v>
      </c>
      <c r="P901" s="12">
        <v>0</v>
      </c>
      <c r="Q901" s="12">
        <v>0.21212121212121199</v>
      </c>
      <c r="R901" s="14">
        <v>0.50883002207505501</v>
      </c>
      <c r="S901" s="14">
        <v>6.3694267515923497E-2</v>
      </c>
      <c r="T901" s="14">
        <v>0.31210191082802502</v>
      </c>
      <c r="U901" s="14">
        <v>0</v>
      </c>
      <c r="V901" s="14">
        <v>0</v>
      </c>
      <c r="W901" s="14">
        <v>0.53078556263269605</v>
      </c>
      <c r="X901" s="14"/>
      <c r="Y901" s="14">
        <v>0.105095541401273</v>
      </c>
      <c r="Z901" s="14">
        <v>0</v>
      </c>
      <c r="AA901" s="14">
        <v>0.66029723991507405</v>
      </c>
      <c r="AB901" s="5">
        <v>1</v>
      </c>
      <c r="AC901" s="5">
        <v>0</v>
      </c>
      <c r="AD901" s="5">
        <v>0</v>
      </c>
      <c r="AE901" s="5">
        <v>0</v>
      </c>
      <c r="AF901" s="5">
        <v>0</v>
      </c>
      <c r="AG901" s="5">
        <v>1</v>
      </c>
      <c r="AH901" s="5">
        <v>1</v>
      </c>
      <c r="AI901" s="5">
        <v>0</v>
      </c>
      <c r="AJ901" s="5">
        <v>0</v>
      </c>
      <c r="AK901" s="5">
        <v>1</v>
      </c>
      <c r="AL901" s="5">
        <v>4</v>
      </c>
    </row>
    <row r="902" spans="1:38" x14ac:dyDescent="0.3">
      <c r="A902" s="3">
        <v>1984450</v>
      </c>
      <c r="B902" s="3" t="s">
        <v>2986</v>
      </c>
      <c r="C902" s="3" t="s">
        <v>2987</v>
      </c>
      <c r="D902" s="3" t="s">
        <v>947</v>
      </c>
      <c r="E902" s="10">
        <v>308</v>
      </c>
      <c r="F902" s="11" t="s">
        <v>1147</v>
      </c>
      <c r="G902" s="12" t="s">
        <v>1148</v>
      </c>
      <c r="H902" s="13">
        <v>66250</v>
      </c>
      <c r="I902" s="12">
        <v>3.5999999999999997E-2</v>
      </c>
      <c r="J902" s="12">
        <v>2.1739130434782601E-2</v>
      </c>
      <c r="K902" s="12">
        <v>5.2173913043478203E-2</v>
      </c>
      <c r="L902" s="12">
        <v>6.9999999999999897E-3</v>
      </c>
      <c r="M902" s="12">
        <v>0.57899999999999996</v>
      </c>
      <c r="N902" s="12">
        <v>6.5743944636678195E-2</v>
      </c>
      <c r="O902" s="12">
        <v>0.266666666666666</v>
      </c>
      <c r="P902" s="12">
        <v>0.93918918918918903</v>
      </c>
      <c r="Q902" s="12">
        <v>0.46086956521739098</v>
      </c>
      <c r="R902" s="14">
        <v>0.49337748344370802</v>
      </c>
      <c r="S902" s="14">
        <v>0.13057324840764301</v>
      </c>
      <c r="T902" s="14">
        <v>0.109341825902335</v>
      </c>
      <c r="U902" s="14">
        <v>0.66878980891719697</v>
      </c>
      <c r="V902" s="14">
        <v>0.25957446808510598</v>
      </c>
      <c r="W902" s="14">
        <v>0.96390658174097599</v>
      </c>
      <c r="X902" s="14"/>
      <c r="Y902" s="14">
        <v>7.0063694267515894E-2</v>
      </c>
      <c r="Z902" s="14">
        <v>0.99256900212314203</v>
      </c>
      <c r="AA902" s="14">
        <v>0.99681528662420305</v>
      </c>
      <c r="AB902" s="5">
        <v>1</v>
      </c>
      <c r="AC902" s="5">
        <v>0</v>
      </c>
      <c r="AD902" s="5">
        <v>0</v>
      </c>
      <c r="AE902" s="5">
        <v>1</v>
      </c>
      <c r="AF902" s="5">
        <v>0</v>
      </c>
      <c r="AG902" s="5">
        <v>2</v>
      </c>
      <c r="AH902" s="5">
        <v>0</v>
      </c>
      <c r="AI902" s="5">
        <v>0</v>
      </c>
      <c r="AJ902" s="5">
        <v>2</v>
      </c>
      <c r="AK902" s="5">
        <v>2</v>
      </c>
      <c r="AL902" s="5">
        <v>8</v>
      </c>
    </row>
    <row r="903" spans="1:38" x14ac:dyDescent="0.3">
      <c r="A903" s="3">
        <v>1921810</v>
      </c>
      <c r="B903" s="3" t="s">
        <v>1622</v>
      </c>
      <c r="C903" s="3" t="s">
        <v>1623</v>
      </c>
      <c r="D903" s="3" t="s">
        <v>273</v>
      </c>
      <c r="E903" s="10">
        <v>885</v>
      </c>
      <c r="F903" s="11" t="s">
        <v>1624</v>
      </c>
      <c r="G903" s="12" t="s">
        <v>1625</v>
      </c>
      <c r="H903" s="13">
        <v>54453</v>
      </c>
      <c r="I903" s="12">
        <v>0.14000000000000001</v>
      </c>
      <c r="J903" s="12">
        <v>0.141955835962145</v>
      </c>
      <c r="K903" s="12">
        <v>4.1009463722397402E-2</v>
      </c>
      <c r="L903" s="12">
        <v>1.7000000000000001E-2</v>
      </c>
      <c r="M903" s="12">
        <v>0.39200000000000002</v>
      </c>
      <c r="N903" s="12">
        <v>-2.9605263157894701E-2</v>
      </c>
      <c r="O903" s="12">
        <v>0.43715846994535501</v>
      </c>
      <c r="P903" s="12">
        <v>0.10198300283286101</v>
      </c>
      <c r="Q903" s="12">
        <v>0.25236593059936901</v>
      </c>
      <c r="R903" s="14">
        <v>0.20198675496688701</v>
      </c>
      <c r="S903" s="14">
        <v>0.73354564755838603</v>
      </c>
      <c r="T903" s="14">
        <v>0.75053078556263197</v>
      </c>
      <c r="U903" s="14">
        <v>0.55626326963906503</v>
      </c>
      <c r="V903" s="14">
        <v>0.40531914893616999</v>
      </c>
      <c r="W903" s="14">
        <v>0.68577494692144303</v>
      </c>
      <c r="X903" s="14"/>
      <c r="Y903" s="14">
        <v>0.436305732484076</v>
      </c>
      <c r="Z903" s="14">
        <v>0.53503184713375795</v>
      </c>
      <c r="AA903" s="14">
        <v>0.80997876857749396</v>
      </c>
      <c r="AB903" s="5">
        <v>2</v>
      </c>
      <c r="AC903" s="5">
        <v>2</v>
      </c>
      <c r="AD903" s="5">
        <v>2</v>
      </c>
      <c r="AE903" s="5">
        <v>1</v>
      </c>
      <c r="AF903" s="5">
        <v>1</v>
      </c>
      <c r="AG903" s="5">
        <v>2</v>
      </c>
      <c r="AH903" s="5">
        <v>1</v>
      </c>
      <c r="AI903" s="5">
        <v>1</v>
      </c>
      <c r="AJ903" s="5">
        <v>1</v>
      </c>
      <c r="AK903" s="5">
        <v>2</v>
      </c>
      <c r="AL903" s="5">
        <v>15</v>
      </c>
    </row>
    <row r="904" spans="1:38" x14ac:dyDescent="0.3">
      <c r="A904" s="3">
        <v>1913080</v>
      </c>
      <c r="B904" s="3" t="s">
        <v>1426</v>
      </c>
      <c r="C904" s="3" t="s">
        <v>1427</v>
      </c>
      <c r="D904" s="3" t="s">
        <v>186</v>
      </c>
      <c r="E904" s="10">
        <v>5199</v>
      </c>
      <c r="F904" s="11" t="s">
        <v>186</v>
      </c>
      <c r="G904" s="12" t="s">
        <v>1178</v>
      </c>
      <c r="H904" s="13">
        <v>61750</v>
      </c>
      <c r="I904" s="12">
        <v>0.185</v>
      </c>
      <c r="J904" s="12">
        <v>0.13543031891655699</v>
      </c>
      <c r="K904" s="12">
        <v>5.5045871559633003E-2</v>
      </c>
      <c r="L904" s="12">
        <v>2.4E-2</v>
      </c>
      <c r="M904" s="12">
        <v>0.34899999999999998</v>
      </c>
      <c r="N904" s="12">
        <v>-1.0279840091376301E-2</v>
      </c>
      <c r="O904" s="12">
        <v>0.45682676740420902</v>
      </c>
      <c r="P904" s="12">
        <v>3.7831021437578799E-2</v>
      </c>
      <c r="Q904" s="12">
        <v>0.20576671035386601</v>
      </c>
      <c r="R904" s="14">
        <v>0.38520971302428197</v>
      </c>
      <c r="S904" s="14">
        <v>0.854564755838641</v>
      </c>
      <c r="T904" s="14">
        <v>0.725053078556263</v>
      </c>
      <c r="U904" s="14">
        <v>0.693205944798301</v>
      </c>
      <c r="V904" s="14">
        <v>0.50957446808510598</v>
      </c>
      <c r="W904" s="14">
        <v>0.48832271762208002</v>
      </c>
      <c r="X904" s="14"/>
      <c r="Y904" s="14">
        <v>0.5</v>
      </c>
      <c r="Z904" s="14">
        <v>0.20276008492569</v>
      </c>
      <c r="AA904" s="14">
        <v>0.62314225053078498</v>
      </c>
      <c r="AB904" s="5">
        <v>1</v>
      </c>
      <c r="AC904" s="5">
        <v>2</v>
      </c>
      <c r="AD904" s="5">
        <v>2</v>
      </c>
      <c r="AE904" s="5">
        <v>2</v>
      </c>
      <c r="AF904" s="5">
        <v>1</v>
      </c>
      <c r="AG904" s="5">
        <v>1</v>
      </c>
      <c r="AH904" s="5">
        <v>1</v>
      </c>
      <c r="AI904" s="5">
        <v>1</v>
      </c>
      <c r="AJ904" s="5">
        <v>0</v>
      </c>
      <c r="AK904" s="5">
        <v>1</v>
      </c>
      <c r="AL904" s="5">
        <v>12</v>
      </c>
    </row>
    <row r="905" spans="1:38" x14ac:dyDescent="0.3">
      <c r="A905" s="3">
        <v>1966540</v>
      </c>
      <c r="B905" s="3" t="s">
        <v>2604</v>
      </c>
      <c r="C905" s="3" t="s">
        <v>2605</v>
      </c>
      <c r="D905" s="3" t="s">
        <v>756</v>
      </c>
      <c r="E905" s="10">
        <v>271</v>
      </c>
      <c r="F905" s="11" t="s">
        <v>1053</v>
      </c>
      <c r="G905" s="12" t="s">
        <v>1054</v>
      </c>
      <c r="H905" s="13">
        <v>73083</v>
      </c>
      <c r="I905" s="12">
        <v>7.4999999999999997E-2</v>
      </c>
      <c r="J905" s="12">
        <v>5.4263565891472798E-2</v>
      </c>
      <c r="K905" s="12">
        <v>4.6511627906976702E-2</v>
      </c>
      <c r="L905" s="12">
        <v>4.0999999999999898E-2</v>
      </c>
      <c r="M905" s="12">
        <v>0.33200000000000002</v>
      </c>
      <c r="N905" s="12">
        <v>-0.11147540983606501</v>
      </c>
      <c r="O905" s="12">
        <v>0.4375</v>
      </c>
      <c r="P905" s="12">
        <v>9.7902097902097904E-2</v>
      </c>
      <c r="Q905" s="12">
        <v>0.14728682170542601</v>
      </c>
      <c r="R905" s="14">
        <v>0.65121412803531997</v>
      </c>
      <c r="S905" s="14">
        <v>0.38110403397027598</v>
      </c>
      <c r="T905" s="14">
        <v>0.26539278131634803</v>
      </c>
      <c r="U905" s="14">
        <v>0.61040339702760005</v>
      </c>
      <c r="V905" s="14">
        <v>0.71276595744680804</v>
      </c>
      <c r="W905" s="14">
        <v>0.40021231422505299</v>
      </c>
      <c r="X905" s="14"/>
      <c r="Y905" s="14">
        <v>0.44055201698513802</v>
      </c>
      <c r="Z905" s="14">
        <v>0.51592356687898</v>
      </c>
      <c r="AA905" s="14">
        <v>0.31104033970276002</v>
      </c>
      <c r="AB905" s="5">
        <v>1</v>
      </c>
      <c r="AC905" s="5">
        <v>1</v>
      </c>
      <c r="AD905" s="5">
        <v>0</v>
      </c>
      <c r="AE905" s="5">
        <v>1</v>
      </c>
      <c r="AF905" s="5">
        <v>2</v>
      </c>
      <c r="AG905" s="5">
        <v>1</v>
      </c>
      <c r="AH905" s="5">
        <v>2</v>
      </c>
      <c r="AI905" s="5">
        <v>1</v>
      </c>
      <c r="AJ905" s="5">
        <v>1</v>
      </c>
      <c r="AK905" s="5">
        <v>0</v>
      </c>
      <c r="AL905" s="5">
        <v>10</v>
      </c>
    </row>
    <row r="906" spans="1:38" x14ac:dyDescent="0.3">
      <c r="A906" s="3">
        <v>1950655</v>
      </c>
      <c r="B906" s="3" t="s">
        <v>2254</v>
      </c>
      <c r="C906" s="3" t="s">
        <v>2255</v>
      </c>
      <c r="D906" s="3" t="s">
        <v>582</v>
      </c>
      <c r="E906" s="10">
        <v>156</v>
      </c>
      <c r="F906" s="11" t="s">
        <v>1264</v>
      </c>
      <c r="G906" s="12" t="s">
        <v>1265</v>
      </c>
      <c r="H906" s="13">
        <v>71429</v>
      </c>
      <c r="I906" s="12">
        <v>0.314</v>
      </c>
      <c r="J906" s="12">
        <v>0.28048780487804797</v>
      </c>
      <c r="K906" s="12">
        <v>7.3170731707316999E-2</v>
      </c>
      <c r="L906" s="12">
        <v>0.155</v>
      </c>
      <c r="M906" s="12">
        <v>0.309</v>
      </c>
      <c r="N906" s="12">
        <v>-0.11363636363636299</v>
      </c>
      <c r="O906" s="12">
        <v>0.27480916030534303</v>
      </c>
      <c r="P906" s="12">
        <v>5.7471264367816001E-2</v>
      </c>
      <c r="Q906" s="12">
        <v>0.40243902439024298</v>
      </c>
      <c r="R906" s="14">
        <v>0.61147902869757098</v>
      </c>
      <c r="S906" s="14">
        <v>0.97452229299363002</v>
      </c>
      <c r="T906" s="14">
        <v>0.97452229299363002</v>
      </c>
      <c r="U906" s="14">
        <v>0.82165605095541405</v>
      </c>
      <c r="V906" s="14">
        <v>0.97872340425531901</v>
      </c>
      <c r="W906" s="14">
        <v>0.30360934182590199</v>
      </c>
      <c r="X906" s="14"/>
      <c r="Y906" s="14">
        <v>7.8556263269639007E-2</v>
      </c>
      <c r="Z906" s="14">
        <v>0.29405520169851301</v>
      </c>
      <c r="AA906" s="14">
        <v>0.99150743099787597</v>
      </c>
      <c r="AB906" s="5">
        <v>1</v>
      </c>
      <c r="AC906" s="5">
        <v>2</v>
      </c>
      <c r="AD906" s="5">
        <v>2</v>
      </c>
      <c r="AE906" s="5">
        <v>2</v>
      </c>
      <c r="AF906" s="5">
        <v>2</v>
      </c>
      <c r="AG906" s="5">
        <v>0</v>
      </c>
      <c r="AH906" s="5">
        <v>2</v>
      </c>
      <c r="AI906" s="5">
        <v>0</v>
      </c>
      <c r="AJ906" s="5">
        <v>0</v>
      </c>
      <c r="AK906" s="5">
        <v>2</v>
      </c>
      <c r="AL906" s="5">
        <v>13</v>
      </c>
    </row>
    <row r="907" spans="1:38" x14ac:dyDescent="0.3">
      <c r="A907" s="3">
        <v>1950700</v>
      </c>
      <c r="B907" s="3" t="s">
        <v>2266</v>
      </c>
      <c r="C907" s="3" t="s">
        <v>2267</v>
      </c>
      <c r="D907" s="3" t="s">
        <v>588</v>
      </c>
      <c r="E907" s="10">
        <v>1020</v>
      </c>
      <c r="F907" s="11" t="s">
        <v>1252</v>
      </c>
      <c r="G907" s="12" t="s">
        <v>1253</v>
      </c>
      <c r="H907" s="13">
        <v>70000</v>
      </c>
      <c r="I907" s="12">
        <v>0.191</v>
      </c>
      <c r="J907" s="12">
        <v>3.0952380952380901E-2</v>
      </c>
      <c r="K907" s="12">
        <v>5.95238095238095E-2</v>
      </c>
      <c r="L907" s="12">
        <v>3.7999999999999999E-2</v>
      </c>
      <c r="M907" s="12">
        <v>0.41599999999999998</v>
      </c>
      <c r="N907" s="12">
        <v>-0.109947643979057</v>
      </c>
      <c r="O907" s="12">
        <v>0.40272108843537402</v>
      </c>
      <c r="P907" s="12">
        <v>5.1918735891647798E-2</v>
      </c>
      <c r="Q907" s="12">
        <v>0.27619047619047599</v>
      </c>
      <c r="R907" s="14">
        <v>0.580573951434878</v>
      </c>
      <c r="S907" s="14">
        <v>0.870488322717622</v>
      </c>
      <c r="T907" s="14">
        <v>0.14755838641188901</v>
      </c>
      <c r="U907" s="14">
        <v>0.72929936305732401</v>
      </c>
      <c r="V907" s="14">
        <v>0.68617021276595702</v>
      </c>
      <c r="W907" s="14">
        <v>0.76114649681528601</v>
      </c>
      <c r="X907" s="14"/>
      <c r="Y907" s="14">
        <v>0.31104033970276002</v>
      </c>
      <c r="Z907" s="14">
        <v>0.26857749469214398</v>
      </c>
      <c r="AA907" s="14">
        <v>0.86411889596602898</v>
      </c>
      <c r="AB907" s="5">
        <v>1</v>
      </c>
      <c r="AC907" s="5">
        <v>2</v>
      </c>
      <c r="AD907" s="5">
        <v>0</v>
      </c>
      <c r="AE907" s="5">
        <v>2</v>
      </c>
      <c r="AF907" s="5">
        <v>2</v>
      </c>
      <c r="AG907" s="5">
        <v>2</v>
      </c>
      <c r="AH907" s="5">
        <v>2</v>
      </c>
      <c r="AI907" s="5">
        <v>0</v>
      </c>
      <c r="AJ907" s="5">
        <v>0</v>
      </c>
      <c r="AK907" s="5">
        <v>2</v>
      </c>
      <c r="AL907" s="5">
        <v>13</v>
      </c>
    </row>
    <row r="908" spans="1:38" x14ac:dyDescent="0.3">
      <c r="A908" s="3">
        <v>1943275</v>
      </c>
      <c r="B908" s="3" t="s">
        <v>2080</v>
      </c>
      <c r="C908" s="3" t="s">
        <v>2081</v>
      </c>
      <c r="D908" s="3" t="s">
        <v>495</v>
      </c>
      <c r="E908" s="10">
        <v>968</v>
      </c>
      <c r="F908" s="11" t="s">
        <v>1904</v>
      </c>
      <c r="G908" s="12" t="s">
        <v>1905</v>
      </c>
      <c r="H908" s="13">
        <v>65625</v>
      </c>
      <c r="I908" s="12">
        <v>5.0999999999999997E-2</v>
      </c>
      <c r="J908" s="12">
        <v>5.2401746724890799E-2</v>
      </c>
      <c r="K908" s="12">
        <v>0.124454148471615</v>
      </c>
      <c r="L908" s="12">
        <v>1.7000000000000001E-2</v>
      </c>
      <c r="M908" s="12">
        <v>0.39299999999999902</v>
      </c>
      <c r="N908" s="12">
        <v>-3.1031031031031001E-2</v>
      </c>
      <c r="O908" s="12">
        <v>0.51234567901234496</v>
      </c>
      <c r="P908" s="12">
        <v>0.45741324921135601</v>
      </c>
      <c r="Q908" s="12">
        <v>0.203056768558951</v>
      </c>
      <c r="R908" s="14">
        <v>0.47792494481236197</v>
      </c>
      <c r="S908" s="14">
        <v>0.21656050955414</v>
      </c>
      <c r="T908" s="14">
        <v>0.249469214437367</v>
      </c>
      <c r="U908" s="14">
        <v>0.94479830148619903</v>
      </c>
      <c r="V908" s="14">
        <v>0.40531914893616999</v>
      </c>
      <c r="W908" s="14">
        <v>0.68895966029723898</v>
      </c>
      <c r="X908" s="14"/>
      <c r="Y908" s="14">
        <v>0.67303609341825898</v>
      </c>
      <c r="Z908" s="14">
        <v>0.98089171974522205</v>
      </c>
      <c r="AA908" s="14">
        <v>0.60721868365180398</v>
      </c>
      <c r="AB908" s="5">
        <v>1</v>
      </c>
      <c r="AC908" s="5">
        <v>0</v>
      </c>
      <c r="AD908" s="5">
        <v>0</v>
      </c>
      <c r="AE908" s="5">
        <v>2</v>
      </c>
      <c r="AF908" s="5">
        <v>1</v>
      </c>
      <c r="AG908" s="5">
        <v>2</v>
      </c>
      <c r="AH908" s="5">
        <v>1</v>
      </c>
      <c r="AI908" s="5">
        <v>2</v>
      </c>
      <c r="AJ908" s="5">
        <v>2</v>
      </c>
      <c r="AK908" s="5">
        <v>1</v>
      </c>
      <c r="AL908" s="5">
        <v>12</v>
      </c>
    </row>
    <row r="909" spans="1:38" x14ac:dyDescent="0.3">
      <c r="A909" s="3">
        <v>1916230</v>
      </c>
      <c r="B909" s="3" t="s">
        <v>1511</v>
      </c>
      <c r="C909" s="3" t="s">
        <v>1512</v>
      </c>
      <c r="D909" s="3" t="s">
        <v>221</v>
      </c>
      <c r="E909" s="10">
        <v>22318</v>
      </c>
      <c r="F909" s="11" t="s">
        <v>1513</v>
      </c>
      <c r="G909" s="12" t="s">
        <v>1514</v>
      </c>
      <c r="H909" s="13">
        <v>69144</v>
      </c>
      <c r="I909" s="12">
        <v>0.13</v>
      </c>
      <c r="J909" s="12">
        <v>8.3124687030545805E-2</v>
      </c>
      <c r="K909" s="12">
        <v>2.2533800701051501E-2</v>
      </c>
      <c r="L909" s="12">
        <v>2.1999999999999999E-2</v>
      </c>
      <c r="M909" s="12">
        <v>0.311</v>
      </c>
      <c r="N909" s="12">
        <v>0.18040937219019401</v>
      </c>
      <c r="O909" s="12">
        <v>0.21906292495982199</v>
      </c>
      <c r="P909" s="12">
        <v>6.9714717551482994E-2</v>
      </c>
      <c r="Q909" s="12">
        <v>0.333099649474211</v>
      </c>
      <c r="R909" s="14">
        <v>0.56512141280353201</v>
      </c>
      <c r="S909" s="14">
        <v>0.69214437367303605</v>
      </c>
      <c r="T909" s="14">
        <v>0.452229299363057</v>
      </c>
      <c r="U909" s="14">
        <v>0.31528662420382098</v>
      </c>
      <c r="V909" s="14">
        <v>0.489361702127659</v>
      </c>
      <c r="W909" s="14">
        <v>0.31422505307855603</v>
      </c>
      <c r="X909" s="14"/>
      <c r="Y909" s="14">
        <v>3.8216560509554097E-2</v>
      </c>
      <c r="Z909" s="14">
        <v>0.36730360934182499</v>
      </c>
      <c r="AA909" s="14">
        <v>0.95859872611464902</v>
      </c>
      <c r="AB909" s="5">
        <v>1</v>
      </c>
      <c r="AC909" s="5">
        <v>2</v>
      </c>
      <c r="AD909" s="5">
        <v>1</v>
      </c>
      <c r="AE909" s="5">
        <v>0</v>
      </c>
      <c r="AF909" s="5">
        <v>1</v>
      </c>
      <c r="AG909" s="5">
        <v>0</v>
      </c>
      <c r="AH909" s="5">
        <v>0</v>
      </c>
      <c r="AI909" s="5">
        <v>0</v>
      </c>
      <c r="AJ909" s="5">
        <v>1</v>
      </c>
      <c r="AK909" s="5">
        <v>2</v>
      </c>
      <c r="AL909" s="5">
        <v>8</v>
      </c>
    </row>
    <row r="910" spans="1:38" x14ac:dyDescent="0.3">
      <c r="A910" s="3">
        <v>1937200</v>
      </c>
      <c r="B910" s="3" t="s">
        <v>1950</v>
      </c>
      <c r="C910" s="3" t="s">
        <v>1951</v>
      </c>
      <c r="D910" s="3" t="s">
        <v>431</v>
      </c>
      <c r="E910" s="10">
        <v>255</v>
      </c>
      <c r="F910" s="11" t="s">
        <v>1119</v>
      </c>
      <c r="G910" s="12" t="s">
        <v>1120</v>
      </c>
      <c r="H910" s="13">
        <v>85938</v>
      </c>
      <c r="I910" s="12">
        <v>0.06</v>
      </c>
      <c r="J910" s="12">
        <v>3.5398230088495498E-2</v>
      </c>
      <c r="K910" s="12">
        <v>8.8495575221238902E-3</v>
      </c>
      <c r="L910" s="12">
        <v>1.9E-2</v>
      </c>
      <c r="M910" s="12">
        <v>0.29699999999999999</v>
      </c>
      <c r="N910" s="12">
        <v>0.133333333333333</v>
      </c>
      <c r="O910" s="12">
        <v>0.36714975845410602</v>
      </c>
      <c r="P910" s="12">
        <v>0.14285714285714199</v>
      </c>
      <c r="Q910" s="12">
        <v>0.123893805309734</v>
      </c>
      <c r="R910" s="14">
        <v>0.84437086092715197</v>
      </c>
      <c r="S910" s="14">
        <v>0.27070063694267499</v>
      </c>
      <c r="T910" s="14">
        <v>0.16666666666666599</v>
      </c>
      <c r="U910" s="14">
        <v>0.16560509554140099</v>
      </c>
      <c r="V910" s="14">
        <v>0.43723404255319098</v>
      </c>
      <c r="W910" s="14">
        <v>0.26539278131634803</v>
      </c>
      <c r="X910" s="14"/>
      <c r="Y910" s="14">
        <v>0.22186836518046699</v>
      </c>
      <c r="Z910" s="14">
        <v>0.70594479830148604</v>
      </c>
      <c r="AA910" s="14">
        <v>0.209129511677282</v>
      </c>
      <c r="AB910" s="5">
        <v>0</v>
      </c>
      <c r="AC910" s="5">
        <v>0</v>
      </c>
      <c r="AD910" s="5">
        <v>0</v>
      </c>
      <c r="AE910" s="5">
        <v>0</v>
      </c>
      <c r="AF910" s="5">
        <v>1</v>
      </c>
      <c r="AG910" s="5">
        <v>0</v>
      </c>
      <c r="AH910" s="5">
        <v>0</v>
      </c>
      <c r="AI910" s="5">
        <v>0</v>
      </c>
      <c r="AJ910" s="5">
        <v>2</v>
      </c>
      <c r="AK910" s="5">
        <v>0</v>
      </c>
      <c r="AL910" s="5">
        <v>3</v>
      </c>
    </row>
    <row r="911" spans="1:38" x14ac:dyDescent="0.3">
      <c r="A911" s="3">
        <v>1942015</v>
      </c>
      <c r="B911" s="3" t="s">
        <v>2048</v>
      </c>
      <c r="C911" s="3" t="s">
        <v>2049</v>
      </c>
      <c r="D911" s="3" t="s">
        <v>480</v>
      </c>
      <c r="E911" s="10">
        <v>7595</v>
      </c>
      <c r="F911" s="11" t="s">
        <v>567</v>
      </c>
      <c r="G911" s="12" t="s">
        <v>1355</v>
      </c>
      <c r="H911" s="13">
        <v>61599</v>
      </c>
      <c r="I911" s="12">
        <v>0.125</v>
      </c>
      <c r="J911" s="12">
        <v>0.13772455089820301</v>
      </c>
      <c r="K911" s="12">
        <v>5.10557831705011E-2</v>
      </c>
      <c r="L911" s="12">
        <v>4.8000000000000001E-2</v>
      </c>
      <c r="M911" s="12">
        <v>0.35799999999999998</v>
      </c>
      <c r="N911" s="12">
        <v>3.8561465882674603E-2</v>
      </c>
      <c r="O911" s="12">
        <v>0.432173095014111</v>
      </c>
      <c r="P911" s="12">
        <v>8.7694077055779099E-2</v>
      </c>
      <c r="Q911" s="12">
        <v>0.23321777497636301</v>
      </c>
      <c r="R911" s="14">
        <v>0.37858719646799099</v>
      </c>
      <c r="S911" s="14">
        <v>0.65711252653927799</v>
      </c>
      <c r="T911" s="14">
        <v>0.73460721868365098</v>
      </c>
      <c r="U911" s="14">
        <v>0.661358811040339</v>
      </c>
      <c r="V911" s="14">
        <v>0.76489361702127601</v>
      </c>
      <c r="W911" s="14">
        <v>0.53609341825902301</v>
      </c>
      <c r="X911" s="14"/>
      <c r="Y911" s="14">
        <v>0.41719745222929899</v>
      </c>
      <c r="Z911" s="14">
        <v>0.44798301486199499</v>
      </c>
      <c r="AA911" s="14">
        <v>0.74840764331210097</v>
      </c>
      <c r="AB911" s="5">
        <v>1</v>
      </c>
      <c r="AC911" s="5">
        <v>1</v>
      </c>
      <c r="AD911" s="5">
        <v>2</v>
      </c>
      <c r="AE911" s="5">
        <v>1</v>
      </c>
      <c r="AF911" s="5">
        <v>2</v>
      </c>
      <c r="AG911" s="5">
        <v>1</v>
      </c>
      <c r="AH911" s="5">
        <v>0</v>
      </c>
      <c r="AI911" s="5">
        <v>1</v>
      </c>
      <c r="AJ911" s="5">
        <v>1</v>
      </c>
      <c r="AK911" s="5">
        <v>2</v>
      </c>
      <c r="AL911" s="5">
        <v>12</v>
      </c>
    </row>
    <row r="912" spans="1:38" x14ac:dyDescent="0.3">
      <c r="A912" s="3">
        <v>1943365</v>
      </c>
      <c r="B912" s="3" t="s">
        <v>2052</v>
      </c>
      <c r="C912" s="3" t="s">
        <v>2053</v>
      </c>
      <c r="D912" s="3" t="s">
        <v>482</v>
      </c>
      <c r="E912" s="10">
        <v>2284</v>
      </c>
      <c r="F912" s="11" t="s">
        <v>1397</v>
      </c>
      <c r="G912" s="12" t="s">
        <v>1398</v>
      </c>
      <c r="H912" s="13">
        <v>70500</v>
      </c>
      <c r="I912" s="12">
        <v>0.107</v>
      </c>
      <c r="J912" s="12">
        <v>0.11333333333333299</v>
      </c>
      <c r="K912" s="12">
        <v>2.8888888888888801E-2</v>
      </c>
      <c r="L912" s="12">
        <v>1.7999999999999999E-2</v>
      </c>
      <c r="M912" s="12">
        <v>0.309</v>
      </c>
      <c r="N912" s="12">
        <v>-4.3763676148796501E-4</v>
      </c>
      <c r="O912" s="12">
        <v>0.29771554900515801</v>
      </c>
      <c r="P912" s="12">
        <v>9.6385542168674704E-2</v>
      </c>
      <c r="Q912" s="12">
        <v>0.22555555555555501</v>
      </c>
      <c r="R912" s="14">
        <v>0.59271523178807906</v>
      </c>
      <c r="S912" s="14">
        <v>0.56687898089171895</v>
      </c>
      <c r="T912" s="14">
        <v>0.60934182590233499</v>
      </c>
      <c r="U912" s="14">
        <v>0.38853503184713301</v>
      </c>
      <c r="V912" s="14">
        <v>0.41702127659574401</v>
      </c>
      <c r="W912" s="14">
        <v>0.30360934182590199</v>
      </c>
      <c r="X912" s="14"/>
      <c r="Y912" s="14">
        <v>0.101910828025477</v>
      </c>
      <c r="Z912" s="14">
        <v>0.50318471337579596</v>
      </c>
      <c r="AA912" s="14">
        <v>0.72080679405520098</v>
      </c>
      <c r="AB912" s="5">
        <v>1</v>
      </c>
      <c r="AC912" s="5">
        <v>1</v>
      </c>
      <c r="AD912" s="5">
        <v>1</v>
      </c>
      <c r="AE912" s="5">
        <v>1</v>
      </c>
      <c r="AF912" s="5">
        <v>1</v>
      </c>
      <c r="AG912" s="5">
        <v>0</v>
      </c>
      <c r="AH912" s="5">
        <v>1</v>
      </c>
      <c r="AI912" s="5">
        <v>0</v>
      </c>
      <c r="AJ912" s="5">
        <v>1</v>
      </c>
      <c r="AK912" s="5">
        <v>2</v>
      </c>
      <c r="AL912" s="5">
        <v>9</v>
      </c>
    </row>
    <row r="913" spans="1:38" x14ac:dyDescent="0.3">
      <c r="A913" s="3">
        <v>1925815</v>
      </c>
      <c r="B913" s="3" t="s">
        <v>1712</v>
      </c>
      <c r="C913" s="3" t="s">
        <v>1713</v>
      </c>
      <c r="D913" s="3" t="s">
        <v>315</v>
      </c>
      <c r="E913" s="10">
        <v>722</v>
      </c>
      <c r="F913" s="11" t="s">
        <v>1283</v>
      </c>
      <c r="G913" s="12" t="s">
        <v>1284</v>
      </c>
      <c r="H913" s="13">
        <v>58095</v>
      </c>
      <c r="I913" s="12">
        <v>0.13400000000000001</v>
      </c>
      <c r="J913" s="12">
        <v>4.6391752577319499E-2</v>
      </c>
      <c r="K913" s="12">
        <v>6.7010309278350499E-2</v>
      </c>
      <c r="L913" s="12">
        <v>1.2999999999999999E-2</v>
      </c>
      <c r="M913" s="12">
        <v>0.44</v>
      </c>
      <c r="N913" s="12">
        <v>-9.5238095238095205E-2</v>
      </c>
      <c r="O913" s="12">
        <v>0.46656050955414002</v>
      </c>
      <c r="P913" s="12">
        <v>6.6176470588235295E-2</v>
      </c>
      <c r="Q913" s="12">
        <v>0.25</v>
      </c>
      <c r="R913" s="14">
        <v>0.28807947019867503</v>
      </c>
      <c r="S913" s="14">
        <v>0.71125265392781301</v>
      </c>
      <c r="T913" s="14">
        <v>0.21656050955414</v>
      </c>
      <c r="U913" s="14">
        <v>0.78980891719745205</v>
      </c>
      <c r="V913" s="14">
        <v>0.34893617021276502</v>
      </c>
      <c r="W913" s="14">
        <v>0.82377919320594395</v>
      </c>
      <c r="X913" s="14"/>
      <c r="Y913" s="14">
        <v>0.53715498938428796</v>
      </c>
      <c r="Z913" s="14">
        <v>0.34501061571125202</v>
      </c>
      <c r="AA913" s="14">
        <v>0.80042462845010598</v>
      </c>
      <c r="AB913" s="5">
        <v>2</v>
      </c>
      <c r="AC913" s="5">
        <v>2</v>
      </c>
      <c r="AD913" s="5">
        <v>0</v>
      </c>
      <c r="AE913" s="5">
        <v>2</v>
      </c>
      <c r="AF913" s="5">
        <v>1</v>
      </c>
      <c r="AG913" s="5">
        <v>2</v>
      </c>
      <c r="AH913" s="5">
        <v>2</v>
      </c>
      <c r="AI913" s="5">
        <v>1</v>
      </c>
      <c r="AJ913" s="5">
        <v>1</v>
      </c>
      <c r="AK913" s="5">
        <v>2</v>
      </c>
      <c r="AL913" s="5">
        <v>15</v>
      </c>
    </row>
    <row r="914" spans="1:38" x14ac:dyDescent="0.3">
      <c r="A914" s="3">
        <v>1916860</v>
      </c>
      <c r="B914" s="3" t="s">
        <v>1527</v>
      </c>
      <c r="C914" s="3" t="s">
        <v>1528</v>
      </c>
      <c r="D914" s="3" t="s">
        <v>228</v>
      </c>
      <c r="E914" s="10">
        <v>62799</v>
      </c>
      <c r="F914" s="11" t="s">
        <v>1185</v>
      </c>
      <c r="G914" s="12" t="s">
        <v>1186</v>
      </c>
      <c r="H914" s="13">
        <v>64578</v>
      </c>
      <c r="I914" s="12">
        <v>0.151</v>
      </c>
      <c r="J914" s="12">
        <v>0.128155862121969</v>
      </c>
      <c r="K914" s="12">
        <v>8.4271605887099796E-2</v>
      </c>
      <c r="L914" s="12">
        <v>4.2000000000000003E-2</v>
      </c>
      <c r="M914" s="12">
        <v>0.37</v>
      </c>
      <c r="N914" s="12">
        <v>9.1434999196529001E-3</v>
      </c>
      <c r="O914" s="12">
        <v>0.46791123635082699</v>
      </c>
      <c r="P914" s="12">
        <v>5.8190903823870203E-2</v>
      </c>
      <c r="Q914" s="12">
        <v>0.29024324635899001</v>
      </c>
      <c r="R914" s="14">
        <v>0.45364238410595997</v>
      </c>
      <c r="S914" s="14">
        <v>0.78025477707006297</v>
      </c>
      <c r="T914" s="14">
        <v>0.68365180467091202</v>
      </c>
      <c r="U914" s="14">
        <v>0.86305732484076403</v>
      </c>
      <c r="V914" s="14">
        <v>0.72659574468085097</v>
      </c>
      <c r="W914" s="14">
        <v>0.59341825902335399</v>
      </c>
      <c r="X914" s="14"/>
      <c r="Y914" s="14">
        <v>0.54352441613588098</v>
      </c>
      <c r="Z914" s="14">
        <v>0.29723991507430902</v>
      </c>
      <c r="AA914" s="14">
        <v>0.902335456475583</v>
      </c>
      <c r="AB914" s="5">
        <v>1</v>
      </c>
      <c r="AC914" s="5">
        <v>2</v>
      </c>
      <c r="AD914" s="5">
        <v>2</v>
      </c>
      <c r="AE914" s="5">
        <v>2</v>
      </c>
      <c r="AF914" s="5">
        <v>2</v>
      </c>
      <c r="AG914" s="5">
        <v>1</v>
      </c>
      <c r="AH914" s="5">
        <v>0</v>
      </c>
      <c r="AI914" s="5">
        <v>1</v>
      </c>
      <c r="AJ914" s="5">
        <v>0</v>
      </c>
      <c r="AK914" s="5">
        <v>2</v>
      </c>
      <c r="AL914" s="5">
        <v>13</v>
      </c>
    </row>
    <row r="915" spans="1:38" x14ac:dyDescent="0.3">
      <c r="A915" s="3">
        <v>1911305</v>
      </c>
      <c r="B915" s="3" t="s">
        <v>1387</v>
      </c>
      <c r="C915" s="3" t="s">
        <v>1388</v>
      </c>
      <c r="D915" s="3" t="s">
        <v>170</v>
      </c>
      <c r="E915" s="10">
        <v>2386</v>
      </c>
      <c r="F915" s="11" t="s">
        <v>279</v>
      </c>
      <c r="G915" s="12" t="s">
        <v>1155</v>
      </c>
      <c r="H915" s="13">
        <v>69688</v>
      </c>
      <c r="I915" s="12">
        <v>8.6999999999999994E-2</v>
      </c>
      <c r="J915" s="12">
        <v>0.157556270096463</v>
      </c>
      <c r="K915" s="12">
        <v>4.6087888531618403E-2</v>
      </c>
      <c r="L915" s="12">
        <v>1.2999999999999999E-2</v>
      </c>
      <c r="M915" s="12">
        <v>0.31</v>
      </c>
      <c r="N915" s="12">
        <v>0.105141269106067</v>
      </c>
      <c r="O915" s="12">
        <v>0.401269841269841</v>
      </c>
      <c r="P915" s="12">
        <v>0</v>
      </c>
      <c r="Q915" s="12">
        <v>0.214362272240085</v>
      </c>
      <c r="R915" s="14">
        <v>0.57615894039735005</v>
      </c>
      <c r="S915" s="14">
        <v>0.44904458598726099</v>
      </c>
      <c r="T915" s="14">
        <v>0.806794055201698</v>
      </c>
      <c r="U915" s="14">
        <v>0.60615711252653903</v>
      </c>
      <c r="V915" s="14">
        <v>0.34893617021276502</v>
      </c>
      <c r="W915" s="14">
        <v>0.30997876857749401</v>
      </c>
      <c r="X915" s="14"/>
      <c r="Y915" s="14">
        <v>0.30891719745222901</v>
      </c>
      <c r="Z915" s="14">
        <v>0</v>
      </c>
      <c r="AA915" s="14">
        <v>0.67303609341825898</v>
      </c>
      <c r="AB915" s="5">
        <v>1</v>
      </c>
      <c r="AC915" s="5">
        <v>1</v>
      </c>
      <c r="AD915" s="5">
        <v>2</v>
      </c>
      <c r="AE915" s="5">
        <v>1</v>
      </c>
      <c r="AF915" s="5">
        <v>1</v>
      </c>
      <c r="AG915" s="5">
        <v>0</v>
      </c>
      <c r="AH915" s="5">
        <v>0</v>
      </c>
      <c r="AI915" s="5">
        <v>0</v>
      </c>
      <c r="AJ915" s="5">
        <v>0</v>
      </c>
      <c r="AK915" s="5">
        <v>2</v>
      </c>
      <c r="AL915" s="5">
        <v>8</v>
      </c>
    </row>
    <row r="916" spans="1:38" x14ac:dyDescent="0.3">
      <c r="A916" s="3">
        <v>1903745</v>
      </c>
      <c r="B916" s="3" t="s">
        <v>1176</v>
      </c>
      <c r="C916" s="3" t="s">
        <v>1177</v>
      </c>
      <c r="D916" s="3" t="s">
        <v>90</v>
      </c>
      <c r="E916" s="10">
        <v>968</v>
      </c>
      <c r="F916" s="11" t="s">
        <v>186</v>
      </c>
      <c r="G916" s="12" t="s">
        <v>1178</v>
      </c>
      <c r="H916" s="13">
        <v>71500</v>
      </c>
      <c r="I916" s="12">
        <v>4.4999999999999998E-2</v>
      </c>
      <c r="J916" s="12">
        <v>0.02</v>
      </c>
      <c r="K916" s="12">
        <v>8.8888888888888802E-3</v>
      </c>
      <c r="L916" s="12">
        <v>2.4E-2</v>
      </c>
      <c r="M916" s="12">
        <v>0.377999999999999</v>
      </c>
      <c r="N916" s="12">
        <v>-6.5637065637065603E-2</v>
      </c>
      <c r="O916" s="12">
        <v>0.42819499341238398</v>
      </c>
      <c r="P916" s="12">
        <v>0.16356877323419999</v>
      </c>
      <c r="Q916" s="12">
        <v>0.14000000000000001</v>
      </c>
      <c r="R916" s="14">
        <v>0.612582781456953</v>
      </c>
      <c r="S916" s="14">
        <v>0.18152866242038199</v>
      </c>
      <c r="T916" s="14">
        <v>0.101910828025477</v>
      </c>
      <c r="U916" s="14">
        <v>0.16772823779193199</v>
      </c>
      <c r="V916" s="14">
        <v>0.50957446808510598</v>
      </c>
      <c r="W916" s="14">
        <v>0.62738853503184699</v>
      </c>
      <c r="X916" s="14"/>
      <c r="Y916" s="14">
        <v>0.39596602972399098</v>
      </c>
      <c r="Z916" s="14">
        <v>0.77707006369426701</v>
      </c>
      <c r="AA916" s="14">
        <v>0.27919320594479802</v>
      </c>
      <c r="AB916" s="5">
        <v>1</v>
      </c>
      <c r="AC916" s="5">
        <v>0</v>
      </c>
      <c r="AD916" s="5">
        <v>0</v>
      </c>
      <c r="AE916" s="5">
        <v>0</v>
      </c>
      <c r="AF916" s="5">
        <v>1</v>
      </c>
      <c r="AG916" s="5">
        <v>1</v>
      </c>
      <c r="AH916" s="5">
        <v>1</v>
      </c>
      <c r="AI916" s="5">
        <v>1</v>
      </c>
      <c r="AJ916" s="5">
        <v>2</v>
      </c>
      <c r="AK916" s="5">
        <v>0</v>
      </c>
      <c r="AL916" s="5">
        <v>7</v>
      </c>
    </row>
    <row r="917" spans="1:38" x14ac:dyDescent="0.3">
      <c r="A917" s="3">
        <v>1966045</v>
      </c>
      <c r="B917" s="3" t="s">
        <v>2594</v>
      </c>
      <c r="C917" s="3" t="s">
        <v>2595</v>
      </c>
      <c r="D917" s="3" t="s">
        <v>751</v>
      </c>
      <c r="E917" s="10">
        <v>731</v>
      </c>
      <c r="F917" s="11" t="s">
        <v>1030</v>
      </c>
      <c r="G917" s="12" t="s">
        <v>1031</v>
      </c>
      <c r="H917" s="13">
        <v>66094</v>
      </c>
      <c r="I917" s="12">
        <v>0.1</v>
      </c>
      <c r="J917" s="12">
        <v>0.118811881188118</v>
      </c>
      <c r="K917" s="12">
        <v>1.9801980198019799E-2</v>
      </c>
      <c r="L917" s="12">
        <v>0.03</v>
      </c>
      <c r="M917" s="12">
        <v>0.24</v>
      </c>
      <c r="N917" s="12">
        <v>-0.124550898203592</v>
      </c>
      <c r="O917" s="12">
        <v>0.48326359832635901</v>
      </c>
      <c r="P917" s="12">
        <v>0.114035087719298</v>
      </c>
      <c r="Q917" s="12">
        <v>9.2409240924092403E-2</v>
      </c>
      <c r="R917" s="14">
        <v>0.49116997792494399</v>
      </c>
      <c r="S917" s="14">
        <v>0.52547770700636898</v>
      </c>
      <c r="T917" s="14">
        <v>0.63481953290870397</v>
      </c>
      <c r="U917" s="14">
        <v>0.28131634819532902</v>
      </c>
      <c r="V917" s="14">
        <v>0.59574468085106302</v>
      </c>
      <c r="W917" s="14">
        <v>9.1295116772823703E-2</v>
      </c>
      <c r="X917" s="14"/>
      <c r="Y917" s="14">
        <v>0.595541401273885</v>
      </c>
      <c r="Z917" s="14">
        <v>0.59023354564755803</v>
      </c>
      <c r="AA917" s="14">
        <v>0.11040339702760001</v>
      </c>
      <c r="AB917" s="5">
        <v>1</v>
      </c>
      <c r="AC917" s="5">
        <v>1</v>
      </c>
      <c r="AD917" s="5">
        <v>1</v>
      </c>
      <c r="AE917" s="5">
        <v>0</v>
      </c>
      <c r="AF917" s="5">
        <v>1</v>
      </c>
      <c r="AG917" s="5">
        <v>0</v>
      </c>
      <c r="AH917" s="5">
        <v>2</v>
      </c>
      <c r="AI917" s="5">
        <v>1</v>
      </c>
      <c r="AJ917" s="5">
        <v>1</v>
      </c>
      <c r="AK917" s="5">
        <v>0</v>
      </c>
      <c r="AL917" s="5">
        <v>8</v>
      </c>
    </row>
    <row r="918" spans="1:38" x14ac:dyDescent="0.3">
      <c r="A918" s="3">
        <v>1912765</v>
      </c>
      <c r="B918" s="3" t="s">
        <v>1414</v>
      </c>
      <c r="C918" s="3" t="s">
        <v>1415</v>
      </c>
      <c r="D918" s="3" t="s">
        <v>181</v>
      </c>
      <c r="E918" s="10">
        <v>7396</v>
      </c>
      <c r="F918" s="11" t="s">
        <v>334</v>
      </c>
      <c r="G918" s="12" t="s">
        <v>1416</v>
      </c>
      <c r="H918" s="13">
        <v>59180</v>
      </c>
      <c r="I918" s="12">
        <v>0.13300000000000001</v>
      </c>
      <c r="J918" s="12">
        <v>0.12690040335091499</v>
      </c>
      <c r="K918" s="12">
        <v>6.5156686317095799E-2</v>
      </c>
      <c r="L918" s="12">
        <v>4.5999999999999999E-2</v>
      </c>
      <c r="M918" s="12">
        <v>0.39299999999999902</v>
      </c>
      <c r="N918" s="12">
        <v>-3.3455305802404599E-2</v>
      </c>
      <c r="O918" s="12">
        <v>0.472849782005548</v>
      </c>
      <c r="P918" s="12">
        <v>0.158250067512827</v>
      </c>
      <c r="Q918" s="12">
        <v>0.24263108904747099</v>
      </c>
      <c r="R918" s="14">
        <v>0.32119205298013198</v>
      </c>
      <c r="S918" s="14">
        <v>0.709129511677282</v>
      </c>
      <c r="T918" s="14">
        <v>0.67622080679405505</v>
      </c>
      <c r="U918" s="14">
        <v>0.77388535031847105</v>
      </c>
      <c r="V918" s="14">
        <v>0.75106382978723396</v>
      </c>
      <c r="W918" s="14">
        <v>0.68895966029723898</v>
      </c>
      <c r="X918" s="14"/>
      <c r="Y918" s="14">
        <v>0.56050955414012704</v>
      </c>
      <c r="Z918" s="14">
        <v>0.756900212314225</v>
      </c>
      <c r="AA918" s="14">
        <v>0.78131634819532902</v>
      </c>
      <c r="AB918" s="5">
        <v>2</v>
      </c>
      <c r="AC918" s="5">
        <v>2</v>
      </c>
      <c r="AD918" s="5">
        <v>2</v>
      </c>
      <c r="AE918" s="5">
        <v>2</v>
      </c>
      <c r="AF918" s="5">
        <v>2</v>
      </c>
      <c r="AG918" s="5">
        <v>2</v>
      </c>
      <c r="AH918" s="5">
        <v>1</v>
      </c>
      <c r="AI918" s="5">
        <v>1</v>
      </c>
      <c r="AJ918" s="5">
        <v>2</v>
      </c>
      <c r="AK918" s="5">
        <v>2</v>
      </c>
      <c r="AL918" s="5">
        <v>18</v>
      </c>
    </row>
    <row r="919" spans="1:38" x14ac:dyDescent="0.3">
      <c r="A919" s="3">
        <v>1934455</v>
      </c>
      <c r="B919" s="3" t="s">
        <v>1896</v>
      </c>
      <c r="C919" s="3" t="s">
        <v>1897</v>
      </c>
      <c r="D919" s="3" t="s">
        <v>404</v>
      </c>
      <c r="E919" s="10">
        <v>57</v>
      </c>
      <c r="F919" s="11" t="s">
        <v>437</v>
      </c>
      <c r="G919" s="12" t="s">
        <v>1298</v>
      </c>
      <c r="H919" s="13" t="s">
        <v>3083</v>
      </c>
      <c r="I919" s="12">
        <v>0.1</v>
      </c>
      <c r="J919" s="12">
        <v>0.14285714285714199</v>
      </c>
      <c r="K919" s="12">
        <v>0</v>
      </c>
      <c r="L919" s="12">
        <v>0</v>
      </c>
      <c r="M919" s="12">
        <v>0.6</v>
      </c>
      <c r="N919" s="12">
        <v>0.21276595744680801</v>
      </c>
      <c r="O919" s="12">
        <v>0.3</v>
      </c>
      <c r="P919" s="12">
        <v>0</v>
      </c>
      <c r="Q919" s="12">
        <v>0</v>
      </c>
      <c r="R919" s="14">
        <v>0</v>
      </c>
      <c r="S919" s="14">
        <v>0.52547770700636898</v>
      </c>
      <c r="T919" s="14">
        <v>0.75371549893842804</v>
      </c>
      <c r="U919" s="14">
        <v>0</v>
      </c>
      <c r="V919" s="14">
        <v>0</v>
      </c>
      <c r="W919" s="14">
        <v>0.96921443736730295</v>
      </c>
      <c r="X919" s="14"/>
      <c r="Y919" s="14">
        <v>0.10721868365180399</v>
      </c>
      <c r="Z919" s="14">
        <v>0</v>
      </c>
      <c r="AA919" s="14">
        <v>0</v>
      </c>
      <c r="AB919" s="5">
        <v>2</v>
      </c>
      <c r="AC919" s="5">
        <v>1</v>
      </c>
      <c r="AD919" s="5">
        <v>2</v>
      </c>
      <c r="AE919" s="5">
        <v>0</v>
      </c>
      <c r="AF919" s="5">
        <v>0</v>
      </c>
      <c r="AG919" s="5">
        <v>2</v>
      </c>
      <c r="AH919" s="5">
        <v>0</v>
      </c>
      <c r="AI919" s="5">
        <v>0</v>
      </c>
      <c r="AJ919" s="5">
        <v>0</v>
      </c>
      <c r="AK919" s="5">
        <v>0</v>
      </c>
      <c r="AL919" s="5">
        <v>7</v>
      </c>
    </row>
    <row r="920" spans="1:38" x14ac:dyDescent="0.3">
      <c r="A920" s="3">
        <v>1953175</v>
      </c>
      <c r="B920" s="3" t="s">
        <v>2314</v>
      </c>
      <c r="C920" s="3" t="s">
        <v>2315</v>
      </c>
      <c r="D920" s="3" t="s">
        <v>612</v>
      </c>
      <c r="E920" s="10">
        <v>339</v>
      </c>
      <c r="F920" s="11" t="s">
        <v>1648</v>
      </c>
      <c r="G920" s="12" t="s">
        <v>1649</v>
      </c>
      <c r="H920" s="13">
        <v>75000</v>
      </c>
      <c r="I920" s="12">
        <v>0.129</v>
      </c>
      <c r="J920" s="12">
        <v>0.114942528735632</v>
      </c>
      <c r="K920" s="12">
        <v>9.7701149425287306E-2</v>
      </c>
      <c r="L920" s="12">
        <v>2.7E-2</v>
      </c>
      <c r="M920" s="12">
        <v>0.34499999999999997</v>
      </c>
      <c r="N920" s="12">
        <v>-0.15671641791044699</v>
      </c>
      <c r="O920" s="12">
        <v>0.46886446886446798</v>
      </c>
      <c r="P920" s="12">
        <v>0.13</v>
      </c>
      <c r="Q920" s="12">
        <v>0.160919540229885</v>
      </c>
      <c r="R920" s="14">
        <v>0.69205298013244998</v>
      </c>
      <c r="S920" s="14">
        <v>0.68471337579617797</v>
      </c>
      <c r="T920" s="14">
        <v>0.61571125265392701</v>
      </c>
      <c r="U920" s="14">
        <v>0.90127388535031805</v>
      </c>
      <c r="V920" s="14">
        <v>0.55638297872340403</v>
      </c>
      <c r="W920" s="14">
        <v>0.46921443736730301</v>
      </c>
      <c r="X920" s="14"/>
      <c r="Y920" s="14">
        <v>0.54883227176220795</v>
      </c>
      <c r="Z920" s="14">
        <v>0.65711252653927799</v>
      </c>
      <c r="AA920" s="14">
        <v>0.40127388535031799</v>
      </c>
      <c r="AB920" s="5">
        <v>0</v>
      </c>
      <c r="AC920" s="5">
        <v>2</v>
      </c>
      <c r="AD920" s="5">
        <v>1</v>
      </c>
      <c r="AE920" s="5">
        <v>2</v>
      </c>
      <c r="AF920" s="5">
        <v>1</v>
      </c>
      <c r="AG920" s="5">
        <v>1</v>
      </c>
      <c r="AH920" s="5">
        <v>2</v>
      </c>
      <c r="AI920" s="5">
        <v>1</v>
      </c>
      <c r="AJ920" s="5">
        <v>1</v>
      </c>
      <c r="AK920" s="5">
        <v>1</v>
      </c>
      <c r="AL920" s="5">
        <v>12</v>
      </c>
    </row>
    <row r="921" spans="1:38" x14ac:dyDescent="0.3">
      <c r="A921" s="3">
        <v>1983910</v>
      </c>
      <c r="B921" s="3" t="s">
        <v>2982</v>
      </c>
      <c r="C921" s="3" t="s">
        <v>2983</v>
      </c>
      <c r="D921" s="3" t="s">
        <v>945</v>
      </c>
      <c r="E921" s="10">
        <v>68723</v>
      </c>
      <c r="F921" s="11" t="s">
        <v>1070</v>
      </c>
      <c r="G921" s="12" t="s">
        <v>1071</v>
      </c>
      <c r="H921" s="13">
        <v>86594</v>
      </c>
      <c r="I921" s="12">
        <v>8.4000000000000005E-2</v>
      </c>
      <c r="J921" s="12">
        <v>8.0631650792665904E-2</v>
      </c>
      <c r="K921" s="12">
        <v>2.1468681165265398E-2</v>
      </c>
      <c r="L921" s="12">
        <v>2.4E-2</v>
      </c>
      <c r="M921" s="12">
        <v>0.27300000000000002</v>
      </c>
      <c r="N921" s="12">
        <v>0.213994241198396</v>
      </c>
      <c r="O921" s="12">
        <v>0.19245983692580901</v>
      </c>
      <c r="P921" s="12">
        <v>5.97541610304064E-2</v>
      </c>
      <c r="Q921" s="12">
        <v>0.261626283622374</v>
      </c>
      <c r="R921" s="14">
        <v>0.85430463576158899</v>
      </c>
      <c r="S921" s="14">
        <v>0.436305732484076</v>
      </c>
      <c r="T921" s="14">
        <v>0.43949044585987201</v>
      </c>
      <c r="U921" s="14">
        <v>0.305732484076433</v>
      </c>
      <c r="V921" s="14">
        <v>0.50957446808510598</v>
      </c>
      <c r="W921" s="14">
        <v>0.17728237791932</v>
      </c>
      <c r="X921" s="14"/>
      <c r="Y921" s="14">
        <v>1.80467091295116E-2</v>
      </c>
      <c r="Z921" s="14">
        <v>0.30785562632696301</v>
      </c>
      <c r="AA921" s="14">
        <v>0.83333333333333304</v>
      </c>
      <c r="AB921" s="5">
        <v>0</v>
      </c>
      <c r="AC921" s="5">
        <v>1</v>
      </c>
      <c r="AD921" s="5">
        <v>1</v>
      </c>
      <c r="AE921" s="5">
        <v>0</v>
      </c>
      <c r="AF921" s="5">
        <v>1</v>
      </c>
      <c r="AG921" s="5">
        <v>0</v>
      </c>
      <c r="AH921" s="5">
        <v>0</v>
      </c>
      <c r="AI921" s="5">
        <v>0</v>
      </c>
      <c r="AJ921" s="5">
        <v>0</v>
      </c>
      <c r="AK921" s="5">
        <v>2</v>
      </c>
      <c r="AL921" s="5">
        <v>5</v>
      </c>
    </row>
    <row r="922" spans="1:38" x14ac:dyDescent="0.3">
      <c r="A922" s="3">
        <v>1976260</v>
      </c>
      <c r="B922" s="3" t="s">
        <v>2818</v>
      </c>
      <c r="C922" s="3" t="s">
        <v>2819</v>
      </c>
      <c r="D922" s="3" t="s">
        <v>863</v>
      </c>
      <c r="E922" s="10">
        <v>2021</v>
      </c>
      <c r="F922" s="11" t="s">
        <v>1599</v>
      </c>
      <c r="G922" s="12" t="s">
        <v>1600</v>
      </c>
      <c r="H922" s="13">
        <v>58854</v>
      </c>
      <c r="I922" s="12">
        <v>0.13600000000000001</v>
      </c>
      <c r="J922" s="12">
        <v>7.8794901506373097E-2</v>
      </c>
      <c r="K922" s="12">
        <v>6.9524913093858595E-2</v>
      </c>
      <c r="L922" s="12">
        <v>2.8999999999999901E-2</v>
      </c>
      <c r="M922" s="12">
        <v>0.43</v>
      </c>
      <c r="N922" s="12">
        <v>9.8619329388560098E-4</v>
      </c>
      <c r="O922" s="12">
        <v>0.37668463611859798</v>
      </c>
      <c r="P922" s="12">
        <v>0.12740141557128401</v>
      </c>
      <c r="Q922" s="12">
        <v>0.18771726535341801</v>
      </c>
      <c r="R922" s="14">
        <v>0.31236203090507703</v>
      </c>
      <c r="S922" s="14">
        <v>0.72186836518046704</v>
      </c>
      <c r="T922" s="14">
        <v>0.42356687898089102</v>
      </c>
      <c r="U922" s="14">
        <v>0.80042462845010598</v>
      </c>
      <c r="V922" s="14">
        <v>0.58191489361702098</v>
      </c>
      <c r="W922" s="14">
        <v>0.78980891719745205</v>
      </c>
      <c r="X922" s="14"/>
      <c r="Y922" s="14">
        <v>0.248407643312101</v>
      </c>
      <c r="Z922" s="14">
        <v>0.64331210191082799</v>
      </c>
      <c r="AA922" s="14">
        <v>0.53290870488322695</v>
      </c>
      <c r="AB922" s="5">
        <v>2</v>
      </c>
      <c r="AC922" s="5">
        <v>2</v>
      </c>
      <c r="AD922" s="5">
        <v>1</v>
      </c>
      <c r="AE922" s="5">
        <v>2</v>
      </c>
      <c r="AF922" s="5">
        <v>1</v>
      </c>
      <c r="AG922" s="5">
        <v>2</v>
      </c>
      <c r="AH922" s="5">
        <v>0</v>
      </c>
      <c r="AI922" s="5">
        <v>0</v>
      </c>
      <c r="AJ922" s="5">
        <v>1</v>
      </c>
      <c r="AK922" s="5">
        <v>1</v>
      </c>
      <c r="AL922" s="5">
        <v>12</v>
      </c>
    </row>
    <row r="923" spans="1:38" x14ac:dyDescent="0.3">
      <c r="A923" s="3">
        <v>1909280</v>
      </c>
      <c r="B923" s="3" t="s">
        <v>1342</v>
      </c>
      <c r="C923" s="3" t="s">
        <v>1343</v>
      </c>
      <c r="D923" s="3" t="s">
        <v>153</v>
      </c>
      <c r="E923" s="10">
        <v>857</v>
      </c>
      <c r="F923" s="11" t="s">
        <v>1344</v>
      </c>
      <c r="G923" s="12" t="s">
        <v>1345</v>
      </c>
      <c r="H923" s="13">
        <v>52917</v>
      </c>
      <c r="I923" s="12">
        <v>8.1999999999999906E-2</v>
      </c>
      <c r="J923" s="12">
        <v>0.202928870292887</v>
      </c>
      <c r="K923" s="12">
        <v>2.9288702928870199E-2</v>
      </c>
      <c r="L923" s="12">
        <v>0.109</v>
      </c>
      <c r="M923" s="12">
        <v>0.47</v>
      </c>
      <c r="N923" s="12">
        <v>-5.3038674033149102E-2</v>
      </c>
      <c r="O923" s="12">
        <v>0.42266666666666602</v>
      </c>
      <c r="P923" s="12">
        <v>0.14232902033271699</v>
      </c>
      <c r="Q923" s="12">
        <v>0.27405857740585698</v>
      </c>
      <c r="R923" s="14">
        <v>0.17439293598233899</v>
      </c>
      <c r="S923" s="14">
        <v>0.42144373673036001</v>
      </c>
      <c r="T923" s="14">
        <v>0.90976645435244097</v>
      </c>
      <c r="U923" s="14">
        <v>0.39490445859872603</v>
      </c>
      <c r="V923" s="14">
        <v>0.95106382978723403</v>
      </c>
      <c r="W923" s="14">
        <v>0.88110403397027603</v>
      </c>
      <c r="X923" s="14"/>
      <c r="Y923" s="14">
        <v>0.38004246284500998</v>
      </c>
      <c r="Z923" s="14">
        <v>0.70276008492568998</v>
      </c>
      <c r="AA923" s="14">
        <v>0.85774946921443695</v>
      </c>
      <c r="AB923" s="5">
        <v>2</v>
      </c>
      <c r="AC923" s="5">
        <v>1</v>
      </c>
      <c r="AD923" s="5">
        <v>2</v>
      </c>
      <c r="AE923" s="5">
        <v>1</v>
      </c>
      <c r="AF923" s="5">
        <v>2</v>
      </c>
      <c r="AG923" s="5">
        <v>2</v>
      </c>
      <c r="AH923" s="5">
        <v>1</v>
      </c>
      <c r="AI923" s="5">
        <v>1</v>
      </c>
      <c r="AJ923" s="5">
        <v>2</v>
      </c>
      <c r="AK923" s="5">
        <v>2</v>
      </c>
      <c r="AL923" s="5">
        <v>16</v>
      </c>
    </row>
    <row r="924" spans="1:38" x14ac:dyDescent="0.3">
      <c r="A924" s="3">
        <v>1901045</v>
      </c>
      <c r="B924" s="3" t="s">
        <v>1059</v>
      </c>
      <c r="C924" s="3" t="s">
        <v>1060</v>
      </c>
      <c r="D924" s="3" t="s">
        <v>54</v>
      </c>
      <c r="E924" s="10">
        <v>763</v>
      </c>
      <c r="F924" s="11" t="s">
        <v>1019</v>
      </c>
      <c r="G924" s="12" t="s">
        <v>1020</v>
      </c>
      <c r="H924" s="13">
        <v>64500</v>
      </c>
      <c r="I924" s="12">
        <v>0.17499999999999999</v>
      </c>
      <c r="J924" s="12">
        <v>6.0773480662983402E-2</v>
      </c>
      <c r="K924" s="12">
        <v>3.86740331491712E-2</v>
      </c>
      <c r="L924" s="12">
        <v>2.1000000000000001E-2</v>
      </c>
      <c r="M924" s="12">
        <v>0.316</v>
      </c>
      <c r="N924" s="12">
        <v>-3.0495552731893201E-2</v>
      </c>
      <c r="O924" s="12">
        <v>0.493103448275862</v>
      </c>
      <c r="P924" s="12">
        <v>6.4599483204134306E-2</v>
      </c>
      <c r="Q924" s="12">
        <v>0.19060773480662899</v>
      </c>
      <c r="R924" s="14">
        <v>0.45253863134657801</v>
      </c>
      <c r="S924" s="14">
        <v>0.83864118895966</v>
      </c>
      <c r="T924" s="14">
        <v>0.31422505307855603</v>
      </c>
      <c r="U924" s="14">
        <v>0.52123142250530696</v>
      </c>
      <c r="V924" s="14">
        <v>0.47127659574468</v>
      </c>
      <c r="W924" s="14">
        <v>0.337579617834394</v>
      </c>
      <c r="X924" s="14"/>
      <c r="Y924" s="14">
        <v>0.62420382165605004</v>
      </c>
      <c r="Z924" s="14">
        <v>0.339702760084925</v>
      </c>
      <c r="AA924" s="14">
        <v>0.54564755838641099</v>
      </c>
      <c r="AB924" s="5">
        <v>1</v>
      </c>
      <c r="AC924" s="5">
        <v>2</v>
      </c>
      <c r="AD924" s="5">
        <v>0</v>
      </c>
      <c r="AE924" s="5">
        <v>1</v>
      </c>
      <c r="AF924" s="5">
        <v>1</v>
      </c>
      <c r="AG924" s="5">
        <v>1</v>
      </c>
      <c r="AH924" s="5">
        <v>1</v>
      </c>
      <c r="AI924" s="5">
        <v>1</v>
      </c>
      <c r="AJ924" s="5">
        <v>1</v>
      </c>
      <c r="AK924" s="5">
        <v>1</v>
      </c>
      <c r="AL924" s="5">
        <v>10</v>
      </c>
    </row>
    <row r="925" spans="1:38" x14ac:dyDescent="0.3">
      <c r="A925" s="3">
        <v>1969510</v>
      </c>
      <c r="B925" s="3" t="s">
        <v>2674</v>
      </c>
      <c r="C925" s="3" t="s">
        <v>2675</v>
      </c>
      <c r="D925" s="3" t="s">
        <v>791</v>
      </c>
      <c r="E925" s="10">
        <v>506</v>
      </c>
      <c r="F925" s="11" t="s">
        <v>1109</v>
      </c>
      <c r="G925" s="12" t="s">
        <v>1110</v>
      </c>
      <c r="H925" s="13">
        <v>77656</v>
      </c>
      <c r="I925" s="12">
        <v>9.4E-2</v>
      </c>
      <c r="J925" s="12">
        <v>7.1999999999999995E-2</v>
      </c>
      <c r="K925" s="12">
        <v>7.5999999999999998E-2</v>
      </c>
      <c r="L925" s="12">
        <v>2.4E-2</v>
      </c>
      <c r="M925" s="12">
        <v>0.437999999999999</v>
      </c>
      <c r="N925" s="12">
        <v>-0.121527777777777</v>
      </c>
      <c r="O925" s="12">
        <v>0.63571428571428501</v>
      </c>
      <c r="P925" s="12">
        <v>0.23701298701298701</v>
      </c>
      <c r="Q925" s="12">
        <v>0.20799999999999999</v>
      </c>
      <c r="R925" s="14">
        <v>0.73841059602648995</v>
      </c>
      <c r="S925" s="14">
        <v>0.49787685774946899</v>
      </c>
      <c r="T925" s="14">
        <v>0.38110403397027598</v>
      </c>
      <c r="U925" s="14">
        <v>0.83121019108280203</v>
      </c>
      <c r="V925" s="14">
        <v>0.50957446808510598</v>
      </c>
      <c r="W925" s="14">
        <v>0.82059447983014799</v>
      </c>
      <c r="X925" s="14"/>
      <c r="Y925" s="14">
        <v>0.92781316348195297</v>
      </c>
      <c r="Z925" s="14">
        <v>0.90127388535031805</v>
      </c>
      <c r="AA925" s="14">
        <v>0.63481953290870397</v>
      </c>
      <c r="AB925" s="5">
        <v>0</v>
      </c>
      <c r="AC925" s="5">
        <v>1</v>
      </c>
      <c r="AD925" s="5">
        <v>1</v>
      </c>
      <c r="AE925" s="5">
        <v>2</v>
      </c>
      <c r="AF925" s="5">
        <v>1</v>
      </c>
      <c r="AG925" s="5">
        <v>2</v>
      </c>
      <c r="AH925" s="5">
        <v>2</v>
      </c>
      <c r="AI925" s="5">
        <v>2</v>
      </c>
      <c r="AJ925" s="5">
        <v>2</v>
      </c>
      <c r="AK925" s="5">
        <v>1</v>
      </c>
      <c r="AL925" s="5">
        <v>14</v>
      </c>
    </row>
    <row r="926" spans="1:38" x14ac:dyDescent="0.3">
      <c r="A926" s="3">
        <v>1906940</v>
      </c>
      <c r="B926" s="3" t="s">
        <v>1285</v>
      </c>
      <c r="C926" s="3" t="s">
        <v>1286</v>
      </c>
      <c r="D926" s="3" t="s">
        <v>127</v>
      </c>
      <c r="E926" s="10">
        <v>233</v>
      </c>
      <c r="F926" s="11" t="s">
        <v>614</v>
      </c>
      <c r="G926" s="12" t="s">
        <v>1287</v>
      </c>
      <c r="H926" s="13">
        <v>86875</v>
      </c>
      <c r="I926" s="12">
        <v>2.8999999999999901E-2</v>
      </c>
      <c r="J926" s="12">
        <v>8.5470085470085402E-2</v>
      </c>
      <c r="K926" s="12">
        <v>8.5470085470085402E-2</v>
      </c>
      <c r="L926" s="12">
        <v>4.5999999999999999E-2</v>
      </c>
      <c r="M926" s="12">
        <v>0.39</v>
      </c>
      <c r="N926" s="12">
        <v>4.0178571428571397E-2</v>
      </c>
      <c r="O926" s="12">
        <v>0.54773869346733595</v>
      </c>
      <c r="P926" s="12">
        <v>7.1428571428571397E-2</v>
      </c>
      <c r="Q926" s="12">
        <v>5.1282051282051197E-2</v>
      </c>
      <c r="R926" s="14">
        <v>0.86203090507726199</v>
      </c>
      <c r="S926" s="14">
        <v>9.9787685774946899E-2</v>
      </c>
      <c r="T926" s="14">
        <v>0.46921443736730301</v>
      </c>
      <c r="U926" s="14">
        <v>0.86942675159235605</v>
      </c>
      <c r="V926" s="14">
        <v>0.75106382978723396</v>
      </c>
      <c r="W926" s="14">
        <v>0.67728237791932</v>
      </c>
      <c r="X926" s="14"/>
      <c r="Y926" s="14">
        <v>0.772823779193206</v>
      </c>
      <c r="Z926" s="14">
        <v>0.37261146496815201</v>
      </c>
      <c r="AA926" s="14">
        <v>4.6709129511677203E-2</v>
      </c>
      <c r="AB926" s="5">
        <v>0</v>
      </c>
      <c r="AC926" s="5">
        <v>0</v>
      </c>
      <c r="AD926" s="5">
        <v>1</v>
      </c>
      <c r="AE926" s="5">
        <v>2</v>
      </c>
      <c r="AF926" s="5">
        <v>2</v>
      </c>
      <c r="AG926" s="5">
        <v>2</v>
      </c>
      <c r="AH926" s="5">
        <v>0</v>
      </c>
      <c r="AI926" s="5">
        <v>2</v>
      </c>
      <c r="AJ926" s="5">
        <v>1</v>
      </c>
      <c r="AK926" s="5">
        <v>0</v>
      </c>
      <c r="AL926" s="5">
        <v>10</v>
      </c>
    </row>
    <row r="927" spans="1:38" x14ac:dyDescent="0.3">
      <c r="A927" s="3">
        <v>1976935</v>
      </c>
      <c r="B927" s="3" t="s">
        <v>2832</v>
      </c>
      <c r="C927" s="3" t="s">
        <v>2833</v>
      </c>
      <c r="D927" s="3" t="s">
        <v>870</v>
      </c>
      <c r="E927" s="10">
        <v>928</v>
      </c>
      <c r="F927" s="11" t="s">
        <v>347</v>
      </c>
      <c r="G927" s="12" t="s">
        <v>1742</v>
      </c>
      <c r="H927" s="13">
        <v>58750</v>
      </c>
      <c r="I927" s="12">
        <v>0.14499999999999999</v>
      </c>
      <c r="J927" s="12">
        <v>0.1875</v>
      </c>
      <c r="K927" s="12">
        <v>0.19791666666666599</v>
      </c>
      <c r="L927" s="12">
        <v>0</v>
      </c>
      <c r="M927" s="12">
        <v>0.51800000000000002</v>
      </c>
      <c r="N927" s="12">
        <v>-2.5000000000000001E-2</v>
      </c>
      <c r="O927" s="12">
        <v>0.48114630467571601</v>
      </c>
      <c r="P927" s="12">
        <v>0.12037037037037</v>
      </c>
      <c r="Q927" s="12">
        <v>0.25520833333333298</v>
      </c>
      <c r="R927" s="14">
        <v>0.30022075055187603</v>
      </c>
      <c r="S927" s="14">
        <v>0.75796178343949006</v>
      </c>
      <c r="T927" s="14">
        <v>0.88747346072186795</v>
      </c>
      <c r="U927" s="14">
        <v>0.98726114649681496</v>
      </c>
      <c r="V927" s="14">
        <v>0</v>
      </c>
      <c r="W927" s="14">
        <v>0.93205944798301399</v>
      </c>
      <c r="X927" s="14"/>
      <c r="Y927" s="14">
        <v>0.58598726114649602</v>
      </c>
      <c r="Z927" s="14">
        <v>0.61783439490445802</v>
      </c>
      <c r="AA927" s="14">
        <v>0.81634819532908698</v>
      </c>
      <c r="AB927" s="5">
        <v>2</v>
      </c>
      <c r="AC927" s="5">
        <v>2</v>
      </c>
      <c r="AD927" s="5">
        <v>2</v>
      </c>
      <c r="AE927" s="5">
        <v>2</v>
      </c>
      <c r="AF927" s="5">
        <v>0</v>
      </c>
      <c r="AG927" s="5">
        <v>2</v>
      </c>
      <c r="AH927" s="5">
        <v>1</v>
      </c>
      <c r="AI927" s="5">
        <v>1</v>
      </c>
      <c r="AJ927" s="5">
        <v>1</v>
      </c>
      <c r="AK927" s="5">
        <v>2</v>
      </c>
      <c r="AL927" s="5">
        <v>15</v>
      </c>
    </row>
    <row r="928" spans="1:38" x14ac:dyDescent="0.3">
      <c r="A928" s="3">
        <v>1968385</v>
      </c>
      <c r="B928" s="3" t="s">
        <v>2644</v>
      </c>
      <c r="C928" s="3" t="s">
        <v>2645</v>
      </c>
      <c r="D928" s="3" t="s">
        <v>776</v>
      </c>
      <c r="E928" s="10">
        <v>45</v>
      </c>
      <c r="F928" s="11" t="s">
        <v>614</v>
      </c>
      <c r="G928" s="12" t="s">
        <v>1287</v>
      </c>
      <c r="H928" s="13">
        <v>51563</v>
      </c>
      <c r="I928" s="12">
        <v>0.10299999999999999</v>
      </c>
      <c r="J928" s="12">
        <v>0.476190476190476</v>
      </c>
      <c r="K928" s="12">
        <v>9.5238095238095205E-2</v>
      </c>
      <c r="L928" s="12">
        <v>0.16699999999999901</v>
      </c>
      <c r="M928" s="12">
        <v>0.6</v>
      </c>
      <c r="N928" s="12">
        <v>-0.25</v>
      </c>
      <c r="O928" s="12">
        <v>0.27586206896551702</v>
      </c>
      <c r="P928" s="12">
        <v>0</v>
      </c>
      <c r="Q928" s="12">
        <v>0.19047619047618999</v>
      </c>
      <c r="R928" s="14">
        <v>0.149006622516556</v>
      </c>
      <c r="S928" s="14">
        <v>0.547770700636942</v>
      </c>
      <c r="T928" s="14">
        <v>0.99787685774946899</v>
      </c>
      <c r="U928" s="14">
        <v>0.89171974522292996</v>
      </c>
      <c r="V928" s="14">
        <v>0.98297872340425496</v>
      </c>
      <c r="W928" s="14">
        <v>0.96921443736730295</v>
      </c>
      <c r="X928" s="14"/>
      <c r="Y928" s="14">
        <v>8.0679405520169806E-2</v>
      </c>
      <c r="Z928" s="14">
        <v>0</v>
      </c>
      <c r="AA928" s="14">
        <v>0.54458598726114604</v>
      </c>
      <c r="AB928" s="5">
        <v>2</v>
      </c>
      <c r="AC928" s="5">
        <v>1</v>
      </c>
      <c r="AD928" s="5">
        <v>2</v>
      </c>
      <c r="AE928" s="5">
        <v>2</v>
      </c>
      <c r="AF928" s="5">
        <v>2</v>
      </c>
      <c r="AG928" s="5">
        <v>2</v>
      </c>
      <c r="AH928" s="5">
        <v>2</v>
      </c>
      <c r="AI928" s="5">
        <v>0</v>
      </c>
      <c r="AJ928" s="5">
        <v>0</v>
      </c>
      <c r="AK928" s="5">
        <v>1</v>
      </c>
      <c r="AL928" s="5">
        <v>14</v>
      </c>
    </row>
    <row r="929" spans="1:38" x14ac:dyDescent="0.3">
      <c r="A929" s="3">
        <v>1981705</v>
      </c>
      <c r="B929" s="3" t="s">
        <v>2926</v>
      </c>
      <c r="C929" s="3" t="s">
        <v>2927</v>
      </c>
      <c r="D929" s="3" t="s">
        <v>917</v>
      </c>
      <c r="E929" s="10">
        <v>1551</v>
      </c>
      <c r="F929" s="11" t="s">
        <v>1264</v>
      </c>
      <c r="G929" s="12" t="s">
        <v>1265</v>
      </c>
      <c r="H929" s="13">
        <v>78580</v>
      </c>
      <c r="I929" s="12">
        <v>6.6000000000000003E-2</v>
      </c>
      <c r="J929" s="12">
        <v>5.7613168724279802E-2</v>
      </c>
      <c r="K929" s="12">
        <v>1.0973936899862801E-2</v>
      </c>
      <c r="L929" s="12">
        <v>3.5999999999999997E-2</v>
      </c>
      <c r="M929" s="12">
        <v>0.30299999999999999</v>
      </c>
      <c r="N929" s="12">
        <v>-4.7882136279926303E-2</v>
      </c>
      <c r="O929" s="12">
        <v>0.4</v>
      </c>
      <c r="P929" s="12">
        <v>9.8887515451174204E-2</v>
      </c>
      <c r="Q929" s="12">
        <v>0.17009602194787299</v>
      </c>
      <c r="R929" s="14">
        <v>0.74944812362030899</v>
      </c>
      <c r="S929" s="14">
        <v>0.31634819532908698</v>
      </c>
      <c r="T929" s="14">
        <v>0.29617834394904402</v>
      </c>
      <c r="U929" s="14">
        <v>0.186836518046709</v>
      </c>
      <c r="V929" s="14">
        <v>0.66595744680850999</v>
      </c>
      <c r="W929" s="14">
        <v>0.28556263269638998</v>
      </c>
      <c r="X929" s="14"/>
      <c r="Y929" s="14">
        <v>0.30148619957537098</v>
      </c>
      <c r="Z929" s="14">
        <v>0.52123142250530696</v>
      </c>
      <c r="AA929" s="14">
        <v>0.44267515923566803</v>
      </c>
      <c r="AB929" s="5">
        <v>0</v>
      </c>
      <c r="AC929" s="5">
        <v>0</v>
      </c>
      <c r="AD929" s="5">
        <v>0</v>
      </c>
      <c r="AE929" s="5">
        <v>0</v>
      </c>
      <c r="AF929" s="5">
        <v>1</v>
      </c>
      <c r="AG929" s="5">
        <v>0</v>
      </c>
      <c r="AH929" s="5">
        <v>1</v>
      </c>
      <c r="AI929" s="5">
        <v>0</v>
      </c>
      <c r="AJ929" s="5">
        <v>1</v>
      </c>
      <c r="AK929" s="5">
        <v>1</v>
      </c>
      <c r="AL929" s="5">
        <v>4</v>
      </c>
    </row>
    <row r="930" spans="1:38" x14ac:dyDescent="0.3">
      <c r="A930" s="3">
        <v>1986385</v>
      </c>
      <c r="B930" s="3" t="s">
        <v>3024</v>
      </c>
      <c r="C930" s="3" t="s">
        <v>3025</v>
      </c>
      <c r="D930" s="3" t="s">
        <v>965</v>
      </c>
      <c r="E930" s="10">
        <v>1033</v>
      </c>
      <c r="F930" s="11" t="s">
        <v>1509</v>
      </c>
      <c r="G930" s="12" t="s">
        <v>1510</v>
      </c>
      <c r="H930" s="13">
        <v>49063</v>
      </c>
      <c r="I930" s="12">
        <v>9.8000000000000004E-2</v>
      </c>
      <c r="J930" s="12">
        <v>0.10267857142857099</v>
      </c>
      <c r="K930" s="12">
        <v>5.5803571428571397E-2</v>
      </c>
      <c r="L930" s="12">
        <v>3.5999999999999997E-2</v>
      </c>
      <c r="M930" s="12">
        <v>0.45299999999999901</v>
      </c>
      <c r="N930" s="12">
        <v>-8.9065255731922394E-2</v>
      </c>
      <c r="O930" s="12">
        <v>0.40967283072546201</v>
      </c>
      <c r="P930" s="12">
        <v>7.8189300411522597E-2</v>
      </c>
      <c r="Q930" s="12">
        <v>0.17410714285714199</v>
      </c>
      <c r="R930" s="14">
        <v>0.102649006622516</v>
      </c>
      <c r="S930" s="14">
        <v>0.52016985138004201</v>
      </c>
      <c r="T930" s="14">
        <v>0.55201698513800401</v>
      </c>
      <c r="U930" s="14">
        <v>0.69745222929936301</v>
      </c>
      <c r="V930" s="14">
        <v>0.66595744680850999</v>
      </c>
      <c r="W930" s="14">
        <v>0.85138004246284504</v>
      </c>
      <c r="X930" s="14"/>
      <c r="Y930" s="14">
        <v>0.33651804670912899</v>
      </c>
      <c r="Z930" s="14">
        <v>0.402335456475583</v>
      </c>
      <c r="AA930" s="14">
        <v>0.46921443736730301</v>
      </c>
      <c r="AB930" s="5">
        <v>2</v>
      </c>
      <c r="AC930" s="5">
        <v>1</v>
      </c>
      <c r="AD930" s="5">
        <v>1</v>
      </c>
      <c r="AE930" s="5">
        <v>2</v>
      </c>
      <c r="AF930" s="5">
        <v>1</v>
      </c>
      <c r="AG930" s="5">
        <v>2</v>
      </c>
      <c r="AH930" s="5">
        <v>2</v>
      </c>
      <c r="AI930" s="5">
        <v>1</v>
      </c>
      <c r="AJ930" s="5">
        <v>1</v>
      </c>
      <c r="AK930" s="5">
        <v>1</v>
      </c>
      <c r="AL930" s="5">
        <v>14</v>
      </c>
    </row>
    <row r="931" spans="1:38" x14ac:dyDescent="0.3">
      <c r="A931" s="3">
        <v>1958665</v>
      </c>
      <c r="B931" s="3" t="s">
        <v>2432</v>
      </c>
      <c r="C931" s="3" t="s">
        <v>2433</v>
      </c>
      <c r="D931" s="3" t="s">
        <v>670</v>
      </c>
      <c r="E931" s="10">
        <v>2007</v>
      </c>
      <c r="F931" s="11" t="s">
        <v>134</v>
      </c>
      <c r="G931" s="12" t="s">
        <v>1237</v>
      </c>
      <c r="H931" s="13">
        <v>70268</v>
      </c>
      <c r="I931" s="12">
        <v>9.2999999999999999E-2</v>
      </c>
      <c r="J931" s="12">
        <v>6.0024009603841501E-2</v>
      </c>
      <c r="K931" s="12">
        <v>5.8823529411764698E-2</v>
      </c>
      <c r="L931" s="12">
        <v>2.5999999999999999E-2</v>
      </c>
      <c r="M931" s="12">
        <v>0.35299999999999998</v>
      </c>
      <c r="N931" s="12">
        <v>-1.81017612524461E-2</v>
      </c>
      <c r="O931" s="12">
        <v>0.41234756097560898</v>
      </c>
      <c r="P931" s="12">
        <v>0.110992529348986</v>
      </c>
      <c r="Q931" s="12">
        <v>0.30372148859543802</v>
      </c>
      <c r="R931" s="14">
        <v>0.588300220750551</v>
      </c>
      <c r="S931" s="14">
        <v>0.48832271762208002</v>
      </c>
      <c r="T931" s="14">
        <v>0.30891719745222901</v>
      </c>
      <c r="U931" s="14">
        <v>0.72080679405520098</v>
      </c>
      <c r="V931" s="14">
        <v>0.54468085106382902</v>
      </c>
      <c r="W931" s="14">
        <v>0.50849256900212303</v>
      </c>
      <c r="X931" s="14"/>
      <c r="Y931" s="14">
        <v>0.34288747346072102</v>
      </c>
      <c r="Z931" s="14">
        <v>0.57749469214437299</v>
      </c>
      <c r="AA931" s="14">
        <v>0.92462845010615702</v>
      </c>
      <c r="AB931" s="5">
        <v>1</v>
      </c>
      <c r="AC931" s="5">
        <v>1</v>
      </c>
      <c r="AD931" s="5">
        <v>0</v>
      </c>
      <c r="AE931" s="5">
        <v>2</v>
      </c>
      <c r="AF931" s="5">
        <v>1</v>
      </c>
      <c r="AG931" s="5">
        <v>1</v>
      </c>
      <c r="AH931" s="5">
        <v>1</v>
      </c>
      <c r="AI931" s="5">
        <v>1</v>
      </c>
      <c r="AJ931" s="5">
        <v>1</v>
      </c>
      <c r="AK931" s="5">
        <v>2</v>
      </c>
      <c r="AL931" s="5">
        <v>11</v>
      </c>
    </row>
    <row r="932" spans="1:38" x14ac:dyDescent="0.3">
      <c r="A932" s="3">
        <v>1963345</v>
      </c>
      <c r="B932" s="3" t="s">
        <v>2522</v>
      </c>
      <c r="C932" s="3" t="s">
        <v>2523</v>
      </c>
      <c r="D932" s="3" t="s">
        <v>715</v>
      </c>
      <c r="E932" s="10">
        <v>59</v>
      </c>
      <c r="F932" s="11" t="s">
        <v>1405</v>
      </c>
      <c r="G932" s="12" t="s">
        <v>1406</v>
      </c>
      <c r="H932" s="13">
        <v>63750</v>
      </c>
      <c r="I932" s="12">
        <v>2.5999999999999999E-2</v>
      </c>
      <c r="J932" s="12">
        <v>0</v>
      </c>
      <c r="K932" s="12">
        <v>0.14285714285714199</v>
      </c>
      <c r="L932" s="12">
        <v>0.46399999999999902</v>
      </c>
      <c r="M932" s="12">
        <v>0.2</v>
      </c>
      <c r="N932" s="12">
        <v>-0.157142857142857</v>
      </c>
      <c r="O932" s="12">
        <v>0.61111111111111105</v>
      </c>
      <c r="P932" s="12">
        <v>0.45</v>
      </c>
      <c r="Q932" s="12">
        <v>0.14285714285714199</v>
      </c>
      <c r="R932" s="14">
        <v>0.431567328918322</v>
      </c>
      <c r="S932" s="14">
        <v>8.5987261146496796E-2</v>
      </c>
      <c r="T932" s="14">
        <v>0</v>
      </c>
      <c r="U932" s="14">
        <v>0.96178343949044498</v>
      </c>
      <c r="V932" s="14">
        <v>0.99893617021276504</v>
      </c>
      <c r="W932" s="14">
        <v>3.18471337579617E-2</v>
      </c>
      <c r="X932" s="14"/>
      <c r="Y932" s="14">
        <v>0.89065817409766401</v>
      </c>
      <c r="Z932" s="14">
        <v>0.97983014861995699</v>
      </c>
      <c r="AA932" s="14">
        <v>0.290870488322717</v>
      </c>
      <c r="AB932" s="5">
        <v>1</v>
      </c>
      <c r="AC932" s="5">
        <v>0</v>
      </c>
      <c r="AD932" s="5">
        <v>0</v>
      </c>
      <c r="AE932" s="5">
        <v>2</v>
      </c>
      <c r="AF932" s="5">
        <v>2</v>
      </c>
      <c r="AG932" s="5">
        <v>0</v>
      </c>
      <c r="AH932" s="5">
        <v>2</v>
      </c>
      <c r="AI932" s="5">
        <v>2</v>
      </c>
      <c r="AJ932" s="5">
        <v>2</v>
      </c>
      <c r="AK932" s="5">
        <v>0</v>
      </c>
      <c r="AL932" s="5">
        <v>11</v>
      </c>
    </row>
    <row r="933" spans="1:38" x14ac:dyDescent="0.3">
      <c r="A933" s="3">
        <v>1984540</v>
      </c>
      <c r="B933" s="3" t="s">
        <v>2996</v>
      </c>
      <c r="C933" s="3" t="s">
        <v>2997</v>
      </c>
      <c r="D933" s="3" t="s">
        <v>951</v>
      </c>
      <c r="E933" s="10">
        <v>126</v>
      </c>
      <c r="F933" s="11" t="s">
        <v>809</v>
      </c>
      <c r="G933" s="12" t="s">
        <v>1583</v>
      </c>
      <c r="H933" s="13">
        <v>77083</v>
      </c>
      <c r="I933" s="12">
        <v>3.4000000000000002E-2</v>
      </c>
      <c r="J933" s="12">
        <v>6.4516129032257993E-2</v>
      </c>
      <c r="K933" s="12">
        <v>4.8387096774193498E-2</v>
      </c>
      <c r="L933" s="12">
        <v>0</v>
      </c>
      <c r="M933" s="12">
        <v>0.32100000000000001</v>
      </c>
      <c r="N933" s="12">
        <v>-7.8740157480314907E-3</v>
      </c>
      <c r="O933" s="12">
        <v>0.58715596330275199</v>
      </c>
      <c r="P933" s="12">
        <v>0.21126760563380201</v>
      </c>
      <c r="Q933" s="12">
        <v>0.16129032258064499</v>
      </c>
      <c r="R933" s="14">
        <v>0.72737306843267102</v>
      </c>
      <c r="S933" s="14">
        <v>0.11889596602972299</v>
      </c>
      <c r="T933" s="14">
        <v>0.33439490445859799</v>
      </c>
      <c r="U933" s="14">
        <v>0.63588110403397002</v>
      </c>
      <c r="V933" s="14">
        <v>0</v>
      </c>
      <c r="W933" s="14">
        <v>0.35987261146496802</v>
      </c>
      <c r="X933" s="14"/>
      <c r="Y933" s="14">
        <v>0.85244161358810999</v>
      </c>
      <c r="Z933" s="14">
        <v>0.86199575371549897</v>
      </c>
      <c r="AA933" s="14">
        <v>0.402335456475583</v>
      </c>
      <c r="AB933" s="5">
        <v>0</v>
      </c>
      <c r="AC933" s="5">
        <v>0</v>
      </c>
      <c r="AD933" s="5">
        <v>1</v>
      </c>
      <c r="AE933" s="5">
        <v>1</v>
      </c>
      <c r="AF933" s="5">
        <v>0</v>
      </c>
      <c r="AG933" s="5">
        <v>1</v>
      </c>
      <c r="AH933" s="5">
        <v>1</v>
      </c>
      <c r="AI933" s="5">
        <v>2</v>
      </c>
      <c r="AJ933" s="5">
        <v>2</v>
      </c>
      <c r="AK933" s="5">
        <v>1</v>
      </c>
      <c r="AL933" s="5">
        <v>9</v>
      </c>
    </row>
    <row r="934" spans="1:38" x14ac:dyDescent="0.3">
      <c r="A934" s="3">
        <v>1956055</v>
      </c>
      <c r="B934" s="3" t="s">
        <v>2392</v>
      </c>
      <c r="C934" s="3" t="s">
        <v>2393</v>
      </c>
      <c r="D934" s="3" t="s">
        <v>650</v>
      </c>
      <c r="E934" s="10">
        <v>876</v>
      </c>
      <c r="F934" s="11" t="s">
        <v>116</v>
      </c>
      <c r="G934" s="12" t="s">
        <v>1166</v>
      </c>
      <c r="H934" s="13">
        <v>67443</v>
      </c>
      <c r="I934" s="12">
        <v>0.129</v>
      </c>
      <c r="J934" s="12">
        <v>3.6745406824146898E-2</v>
      </c>
      <c r="K934" s="12">
        <v>7.3490813648293907E-2</v>
      </c>
      <c r="L934" s="12">
        <v>2.79999999999999E-2</v>
      </c>
      <c r="M934" s="12">
        <v>0.28599999999999998</v>
      </c>
      <c r="N934" s="12">
        <v>1.1428571428571399E-3</v>
      </c>
      <c r="O934" s="12">
        <v>0.41463414634146301</v>
      </c>
      <c r="P934" s="12">
        <v>0.132250580046403</v>
      </c>
      <c r="Q934" s="12">
        <v>0.18897637795275499</v>
      </c>
      <c r="R934" s="14">
        <v>0.52649006622516503</v>
      </c>
      <c r="S934" s="14">
        <v>0.68471337579617797</v>
      </c>
      <c r="T934" s="14">
        <v>0.176220806794055</v>
      </c>
      <c r="U934" s="14">
        <v>0.82484076433121001</v>
      </c>
      <c r="V934" s="14">
        <v>0.56595744680851001</v>
      </c>
      <c r="W934" s="14">
        <v>0.21443736730360899</v>
      </c>
      <c r="X934" s="14"/>
      <c r="Y934" s="14">
        <v>0.35244161358810999</v>
      </c>
      <c r="Z934" s="14">
        <v>0.66560509554140102</v>
      </c>
      <c r="AA934" s="14">
        <v>0.53927813163481897</v>
      </c>
      <c r="AB934" s="5">
        <v>1</v>
      </c>
      <c r="AC934" s="5">
        <v>2</v>
      </c>
      <c r="AD934" s="5">
        <v>0</v>
      </c>
      <c r="AE934" s="5">
        <v>2</v>
      </c>
      <c r="AF934" s="5">
        <v>1</v>
      </c>
      <c r="AG934" s="5">
        <v>0</v>
      </c>
      <c r="AH934" s="5">
        <v>0</v>
      </c>
      <c r="AI934" s="5">
        <v>1</v>
      </c>
      <c r="AJ934" s="5">
        <v>1</v>
      </c>
      <c r="AK934" s="5">
        <v>1</v>
      </c>
      <c r="AL934" s="5">
        <v>9</v>
      </c>
    </row>
    <row r="935" spans="1:38" x14ac:dyDescent="0.3">
      <c r="A935" s="3">
        <v>1925365</v>
      </c>
      <c r="B935" s="3" t="s">
        <v>1702</v>
      </c>
      <c r="C935" s="3" t="s">
        <v>1703</v>
      </c>
      <c r="D935" s="3" t="s">
        <v>311</v>
      </c>
      <c r="E935" s="10">
        <v>2328</v>
      </c>
      <c r="F935" s="11" t="s">
        <v>1057</v>
      </c>
      <c r="G935" s="12" t="s">
        <v>1058</v>
      </c>
      <c r="H935" s="13">
        <v>105882</v>
      </c>
      <c r="I935" s="12">
        <v>2.4E-2</v>
      </c>
      <c r="J935" s="12">
        <v>2.78450363196125E-2</v>
      </c>
      <c r="K935" s="12">
        <v>1.08958837772397E-2</v>
      </c>
      <c r="L935" s="12">
        <v>1.4999999999999999E-2</v>
      </c>
      <c r="M935" s="12">
        <v>0.218</v>
      </c>
      <c r="N935" s="12">
        <v>0.31081081081081002</v>
      </c>
      <c r="O935" s="12">
        <v>0.269415807560137</v>
      </c>
      <c r="P935" s="12">
        <v>1.5494636471990401E-2</v>
      </c>
      <c r="Q935" s="12">
        <v>0.16707021791767501</v>
      </c>
      <c r="R935" s="14">
        <v>0.95033112582781398</v>
      </c>
      <c r="S935" s="14">
        <v>7.4309978768577395E-2</v>
      </c>
      <c r="T935" s="14">
        <v>0.13481953290870399</v>
      </c>
      <c r="U935" s="14">
        <v>0.185774946921443</v>
      </c>
      <c r="V935" s="14">
        <v>0.37553191489361698</v>
      </c>
      <c r="W935" s="14">
        <v>5.5201698513800398E-2</v>
      </c>
      <c r="X935" s="14"/>
      <c r="Y935" s="14">
        <v>7.32484076433121E-2</v>
      </c>
      <c r="Z935" s="14">
        <v>0.12738853503184699</v>
      </c>
      <c r="AA935" s="14">
        <v>0.42462845010615702</v>
      </c>
      <c r="AB935" s="5">
        <v>0</v>
      </c>
      <c r="AC935" s="5">
        <v>0</v>
      </c>
      <c r="AD935" s="5">
        <v>0</v>
      </c>
      <c r="AE935" s="5">
        <v>0</v>
      </c>
      <c r="AF935" s="5">
        <v>1</v>
      </c>
      <c r="AG935" s="5">
        <v>0</v>
      </c>
      <c r="AH935" s="5">
        <v>0</v>
      </c>
      <c r="AI935" s="5">
        <v>0</v>
      </c>
      <c r="AJ935" s="5">
        <v>0</v>
      </c>
      <c r="AK935" s="5">
        <v>1</v>
      </c>
      <c r="AL935" s="5">
        <v>2</v>
      </c>
    </row>
    <row r="936" spans="1:38" x14ac:dyDescent="0.3">
      <c r="A936" s="3">
        <v>1974820</v>
      </c>
      <c r="B936" s="3" t="s">
        <v>2784</v>
      </c>
      <c r="C936" s="3" t="s">
        <v>2785</v>
      </c>
      <c r="D936" s="3" t="s">
        <v>846</v>
      </c>
      <c r="E936" s="10">
        <v>458</v>
      </c>
      <c r="F936" s="11" t="s">
        <v>609</v>
      </c>
      <c r="G936" s="12" t="s">
        <v>1380</v>
      </c>
      <c r="H936" s="13">
        <v>61932</v>
      </c>
      <c r="I936" s="12">
        <v>0.121</v>
      </c>
      <c r="J936" s="12">
        <v>6.5217391304347797E-2</v>
      </c>
      <c r="K936" s="12">
        <v>1.0869565217391301E-2</v>
      </c>
      <c r="L936" s="12">
        <v>6.9999999999999897E-3</v>
      </c>
      <c r="M936" s="12">
        <v>0.374</v>
      </c>
      <c r="N936" s="12">
        <v>-7.28744939271255E-2</v>
      </c>
      <c r="O936" s="12">
        <v>0.43116883116883098</v>
      </c>
      <c r="P936" s="12">
        <v>9.5081967213114696E-2</v>
      </c>
      <c r="Q936" s="12">
        <v>9.7826086956521702E-2</v>
      </c>
      <c r="R936" s="14">
        <v>0.38962472406180998</v>
      </c>
      <c r="S936" s="14">
        <v>0.63906581740976598</v>
      </c>
      <c r="T936" s="14">
        <v>0.34182590233545601</v>
      </c>
      <c r="U936" s="14">
        <v>0.184713375796178</v>
      </c>
      <c r="V936" s="14">
        <v>0.25957446808510598</v>
      </c>
      <c r="W936" s="14">
        <v>0.611464968152866</v>
      </c>
      <c r="X936" s="14"/>
      <c r="Y936" s="14">
        <v>0.40976645435244102</v>
      </c>
      <c r="Z936" s="14">
        <v>0.48726114649681501</v>
      </c>
      <c r="AA936" s="14">
        <v>0.119957537154989</v>
      </c>
      <c r="AB936" s="5">
        <v>1</v>
      </c>
      <c r="AC936" s="5">
        <v>1</v>
      </c>
      <c r="AD936" s="5">
        <v>1</v>
      </c>
      <c r="AE936" s="5">
        <v>0</v>
      </c>
      <c r="AF936" s="5">
        <v>0</v>
      </c>
      <c r="AG936" s="5">
        <v>1</v>
      </c>
      <c r="AH936" s="5">
        <v>1</v>
      </c>
      <c r="AI936" s="5">
        <v>1</v>
      </c>
      <c r="AJ936" s="5">
        <v>1</v>
      </c>
      <c r="AK936" s="5">
        <v>0</v>
      </c>
      <c r="AL936" s="5">
        <v>7</v>
      </c>
    </row>
    <row r="937" spans="1:38" x14ac:dyDescent="0.3">
      <c r="A937" s="3">
        <v>1940980</v>
      </c>
      <c r="B937" s="3" t="s">
        <v>2026</v>
      </c>
      <c r="C937" s="3" t="s">
        <v>2027</v>
      </c>
      <c r="D937" s="3" t="s">
        <v>469</v>
      </c>
      <c r="E937" s="10">
        <v>897</v>
      </c>
      <c r="F937" s="11" t="s">
        <v>466</v>
      </c>
      <c r="G937" s="12" t="s">
        <v>1594</v>
      </c>
      <c r="H937" s="13">
        <v>64188</v>
      </c>
      <c r="I937" s="12">
        <v>0.104</v>
      </c>
      <c r="J937" s="12">
        <v>4.1775456919059997E-2</v>
      </c>
      <c r="K937" s="12">
        <v>2.3498694516971199E-2</v>
      </c>
      <c r="L937" s="12">
        <v>0</v>
      </c>
      <c r="M937" s="12">
        <v>0.32200000000000001</v>
      </c>
      <c r="N937" s="12">
        <v>-0.111000991080277</v>
      </c>
      <c r="O937" s="12">
        <v>0.46296296296296202</v>
      </c>
      <c r="P937" s="12">
        <v>6.5853658536585299E-2</v>
      </c>
      <c r="Q937" s="12">
        <v>0.15404699738903299</v>
      </c>
      <c r="R937" s="14">
        <v>0.44591611479028698</v>
      </c>
      <c r="S937" s="14">
        <v>0.55732484076433098</v>
      </c>
      <c r="T937" s="14">
        <v>0.19745222929936301</v>
      </c>
      <c r="U937" s="14">
        <v>0.33014861995753703</v>
      </c>
      <c r="V937" s="14">
        <v>0</v>
      </c>
      <c r="W937" s="14">
        <v>0.36730360934182499</v>
      </c>
      <c r="X937" s="14"/>
      <c r="Y937" s="14">
        <v>0.52016985138004201</v>
      </c>
      <c r="Z937" s="14">
        <v>0.34394904458598702</v>
      </c>
      <c r="AA937" s="14">
        <v>0.353503184713375</v>
      </c>
      <c r="AB937" s="5">
        <v>1</v>
      </c>
      <c r="AC937" s="5">
        <v>1</v>
      </c>
      <c r="AD937" s="5">
        <v>0</v>
      </c>
      <c r="AE937" s="5">
        <v>1</v>
      </c>
      <c r="AF937" s="5">
        <v>0</v>
      </c>
      <c r="AG937" s="5">
        <v>1</v>
      </c>
      <c r="AH937" s="5">
        <v>2</v>
      </c>
      <c r="AI937" s="5">
        <v>1</v>
      </c>
      <c r="AJ937" s="5">
        <v>1</v>
      </c>
      <c r="AK937" s="5">
        <v>1</v>
      </c>
      <c r="AL937" s="5">
        <v>9</v>
      </c>
    </row>
    <row r="938" spans="1:38" x14ac:dyDescent="0.3">
      <c r="A938" s="3">
        <v>1954750</v>
      </c>
      <c r="B938" s="3" t="s">
        <v>3091</v>
      </c>
      <c r="C938" s="3" t="s">
        <v>3082</v>
      </c>
      <c r="D938" s="3" t="s">
        <v>3092</v>
      </c>
      <c r="E938" s="10" t="e">
        <v>#N/A</v>
      </c>
      <c r="F938" s="11" t="e">
        <v>#N/A</v>
      </c>
      <c r="G938" s="12" t="e">
        <v>#N/A</v>
      </c>
      <c r="H938" s="13" t="s">
        <v>3083</v>
      </c>
      <c r="I938" s="12">
        <v>0</v>
      </c>
      <c r="J938" s="12">
        <v>0</v>
      </c>
      <c r="K938" s="12">
        <v>0</v>
      </c>
      <c r="L938" s="12" t="s">
        <v>3083</v>
      </c>
      <c r="M938" s="12">
        <v>1</v>
      </c>
      <c r="N938" s="12">
        <v>-8.3333333333333301E-2</v>
      </c>
      <c r="O938" s="12">
        <v>0.38888888888888801</v>
      </c>
      <c r="P938" s="12">
        <v>0</v>
      </c>
      <c r="Q938" s="12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0.99893842887473405</v>
      </c>
      <c r="X938" s="14"/>
      <c r="Y938" s="14">
        <v>0.27813163481953201</v>
      </c>
      <c r="Z938" s="14">
        <v>0</v>
      </c>
      <c r="AA938" s="14">
        <v>0</v>
      </c>
      <c r="AB938" s="5">
        <v>2</v>
      </c>
      <c r="AC938" s="5">
        <v>0</v>
      </c>
      <c r="AD938" s="5">
        <v>0</v>
      </c>
      <c r="AE938" s="5">
        <v>0</v>
      </c>
      <c r="AF938" s="5">
        <v>0</v>
      </c>
      <c r="AG938" s="5">
        <v>2</v>
      </c>
      <c r="AH938" s="5">
        <v>2</v>
      </c>
      <c r="AI938" s="5">
        <v>0</v>
      </c>
      <c r="AJ938" s="5">
        <v>0</v>
      </c>
      <c r="AK938" s="5">
        <v>0</v>
      </c>
      <c r="AL938" s="5">
        <v>6</v>
      </c>
    </row>
    <row r="939" spans="1:38" x14ac:dyDescent="0.3">
      <c r="A939" s="3">
        <v>1937155</v>
      </c>
      <c r="B939" s="3" t="s">
        <v>1948</v>
      </c>
      <c r="C939" s="3" t="s">
        <v>1949</v>
      </c>
      <c r="D939" s="3" t="s">
        <v>430</v>
      </c>
      <c r="E939" s="10">
        <v>622</v>
      </c>
      <c r="F939" s="11" t="s">
        <v>256</v>
      </c>
      <c r="G939" s="12" t="s">
        <v>1482</v>
      </c>
      <c r="H939" s="13">
        <v>71563</v>
      </c>
      <c r="I939" s="12">
        <v>0.108</v>
      </c>
      <c r="J939" s="12">
        <v>0.14760147601476001</v>
      </c>
      <c r="K939" s="12">
        <v>4.4280442804428E-2</v>
      </c>
      <c r="L939" s="12">
        <v>7.6999999999999999E-2</v>
      </c>
      <c r="M939" s="12">
        <v>0.34200000000000003</v>
      </c>
      <c r="N939" s="12">
        <v>-9.5541401273885294E-3</v>
      </c>
      <c r="O939" s="12">
        <v>0.57870370370370305</v>
      </c>
      <c r="P939" s="12">
        <v>5.90277777777777E-2</v>
      </c>
      <c r="Q939" s="12">
        <v>0.16236162361623599</v>
      </c>
      <c r="R939" s="14">
        <v>0.61368653421633501</v>
      </c>
      <c r="S939" s="14">
        <v>0.57749469214437299</v>
      </c>
      <c r="T939" s="14">
        <v>0.77176220806794005</v>
      </c>
      <c r="U939" s="14">
        <v>0.58811040339702703</v>
      </c>
      <c r="V939" s="14">
        <v>0.9</v>
      </c>
      <c r="W939" s="14">
        <v>0.450106157112526</v>
      </c>
      <c r="X939" s="14"/>
      <c r="Y939" s="14">
        <v>0.83651804670912899</v>
      </c>
      <c r="Z939" s="14">
        <v>0.30467091295116699</v>
      </c>
      <c r="AA939" s="14">
        <v>0.40552016985138001</v>
      </c>
      <c r="AB939" s="5">
        <v>1</v>
      </c>
      <c r="AC939" s="5">
        <v>1</v>
      </c>
      <c r="AD939" s="5">
        <v>2</v>
      </c>
      <c r="AE939" s="5">
        <v>1</v>
      </c>
      <c r="AF939" s="5">
        <v>2</v>
      </c>
      <c r="AG939" s="5">
        <v>1</v>
      </c>
      <c r="AH939" s="5">
        <v>1</v>
      </c>
      <c r="AI939" s="5">
        <v>2</v>
      </c>
      <c r="AJ939" s="5">
        <v>0</v>
      </c>
      <c r="AK939" s="5">
        <v>1</v>
      </c>
      <c r="AL939" s="5">
        <v>12</v>
      </c>
    </row>
    <row r="940" spans="1:38" x14ac:dyDescent="0.3">
      <c r="A940" s="3">
        <v>1928965</v>
      </c>
      <c r="B940" s="3" t="s">
        <v>1776</v>
      </c>
      <c r="C940" s="3" t="s">
        <v>1777</v>
      </c>
      <c r="D940" s="3" t="s">
        <v>344</v>
      </c>
      <c r="E940" s="10">
        <v>987</v>
      </c>
      <c r="F940" s="11" t="s">
        <v>1084</v>
      </c>
      <c r="G940" s="12" t="s">
        <v>1085</v>
      </c>
      <c r="H940" s="13">
        <v>65313</v>
      </c>
      <c r="I940" s="12">
        <v>0.105</v>
      </c>
      <c r="J940" s="12">
        <v>6.3926940639269403E-2</v>
      </c>
      <c r="K940" s="12">
        <v>5.0228310502283102E-2</v>
      </c>
      <c r="L940" s="12">
        <v>8.9999999999999993E-3</v>
      </c>
      <c r="M940" s="12">
        <v>0.47699999999999998</v>
      </c>
      <c r="N940" s="12">
        <v>6.01503759398496E-2</v>
      </c>
      <c r="O940" s="12">
        <v>0.51780821917808195</v>
      </c>
      <c r="P940" s="12">
        <v>0.16666666666666599</v>
      </c>
      <c r="Q940" s="12">
        <v>0.15296803652968</v>
      </c>
      <c r="R940" s="14">
        <v>0.46909492273730602</v>
      </c>
      <c r="S940" s="14">
        <v>0.56050955414012704</v>
      </c>
      <c r="T940" s="14">
        <v>0.33121019108280197</v>
      </c>
      <c r="U940" s="14">
        <v>0.65392781316348103</v>
      </c>
      <c r="V940" s="14">
        <v>0.28829787234042498</v>
      </c>
      <c r="W940" s="14">
        <v>0.88853503184713301</v>
      </c>
      <c r="X940" s="14"/>
      <c r="Y940" s="14">
        <v>0.68152866242038201</v>
      </c>
      <c r="Z940" s="14">
        <v>0.78237791932059397</v>
      </c>
      <c r="AA940" s="14">
        <v>0.34394904458598702</v>
      </c>
      <c r="AB940" s="5">
        <v>1</v>
      </c>
      <c r="AC940" s="5">
        <v>1</v>
      </c>
      <c r="AD940" s="5">
        <v>1</v>
      </c>
      <c r="AE940" s="5">
        <v>1</v>
      </c>
      <c r="AF940" s="5">
        <v>0</v>
      </c>
      <c r="AG940" s="5">
        <v>2</v>
      </c>
      <c r="AH940" s="5">
        <v>0</v>
      </c>
      <c r="AI940" s="5">
        <v>2</v>
      </c>
      <c r="AJ940" s="5">
        <v>2</v>
      </c>
      <c r="AK940" s="5">
        <v>1</v>
      </c>
      <c r="AL940" s="5">
        <v>11</v>
      </c>
    </row>
    <row r="941" spans="1:38" x14ac:dyDescent="0.3">
      <c r="A941" s="3">
        <v>1963075</v>
      </c>
      <c r="B941" s="3" t="s">
        <v>2518</v>
      </c>
      <c r="C941" s="3" t="s">
        <v>2519</v>
      </c>
      <c r="D941" s="3" t="s">
        <v>713</v>
      </c>
      <c r="E941" s="10">
        <v>249</v>
      </c>
      <c r="F941" s="11" t="s">
        <v>1648</v>
      </c>
      <c r="G941" s="12" t="s">
        <v>1649</v>
      </c>
      <c r="H941" s="13">
        <v>66250</v>
      </c>
      <c r="I941" s="12">
        <v>6.3E-2</v>
      </c>
      <c r="J941" s="12">
        <v>9.5238095238095205E-2</v>
      </c>
      <c r="K941" s="12">
        <v>0.134920634920634</v>
      </c>
      <c r="L941" s="12">
        <v>3.4000000000000002E-2</v>
      </c>
      <c r="M941" s="12">
        <v>0.32100000000000001</v>
      </c>
      <c r="N941" s="12">
        <v>-7.9681274900398405E-3</v>
      </c>
      <c r="O941" s="12">
        <v>0.434285714285714</v>
      </c>
      <c r="P941" s="12">
        <v>8.0291970802919693E-2</v>
      </c>
      <c r="Q941" s="12">
        <v>0.214285714285714</v>
      </c>
      <c r="R941" s="14">
        <v>0.49337748344370802</v>
      </c>
      <c r="S941" s="14">
        <v>0.29193205944798301</v>
      </c>
      <c r="T941" s="14">
        <v>0.51698513800424595</v>
      </c>
      <c r="U941" s="14">
        <v>0.95753715498938397</v>
      </c>
      <c r="V941" s="14">
        <v>0.64361702127659504</v>
      </c>
      <c r="W941" s="14">
        <v>0.35987261146496802</v>
      </c>
      <c r="X941" s="14"/>
      <c r="Y941" s="14">
        <v>0.42675159235668703</v>
      </c>
      <c r="Z941" s="14">
        <v>0.40870488322717602</v>
      </c>
      <c r="AA941" s="14">
        <v>0.66985138004246203</v>
      </c>
      <c r="AB941" s="5">
        <v>1</v>
      </c>
      <c r="AC941" s="5">
        <v>0</v>
      </c>
      <c r="AD941" s="5">
        <v>1</v>
      </c>
      <c r="AE941" s="5">
        <v>2</v>
      </c>
      <c r="AF941" s="5">
        <v>1</v>
      </c>
      <c r="AG941" s="5">
        <v>1</v>
      </c>
      <c r="AH941" s="5">
        <v>1</v>
      </c>
      <c r="AI941" s="5">
        <v>1</v>
      </c>
      <c r="AJ941" s="5">
        <v>1</v>
      </c>
      <c r="AK941" s="5">
        <v>1</v>
      </c>
      <c r="AL941" s="5">
        <v>10</v>
      </c>
    </row>
    <row r="942" spans="1:38" x14ac:dyDescent="0.3">
      <c r="A942" s="3">
        <v>1923160</v>
      </c>
      <c r="B942" s="3" t="s">
        <v>1656</v>
      </c>
      <c r="C942" s="3" t="s">
        <v>1657</v>
      </c>
      <c r="D942" s="3" t="s">
        <v>288</v>
      </c>
      <c r="E942" s="10">
        <v>1281</v>
      </c>
      <c r="F942" s="11" t="s">
        <v>871</v>
      </c>
      <c r="G942" s="12" t="s">
        <v>1425</v>
      </c>
      <c r="H942" s="13">
        <v>67695</v>
      </c>
      <c r="I942" s="12">
        <v>0.123</v>
      </c>
      <c r="J942" s="12">
        <v>0.11745513866231599</v>
      </c>
      <c r="K942" s="12">
        <v>4.07830342577487E-2</v>
      </c>
      <c r="L942" s="12">
        <v>2.4E-2</v>
      </c>
      <c r="M942" s="12">
        <v>0.377999999999999</v>
      </c>
      <c r="N942" s="12">
        <v>-7.1065989847715699E-2</v>
      </c>
      <c r="O942" s="12">
        <v>0.41532258064516098</v>
      </c>
      <c r="P942" s="12">
        <v>6.2691131498470901E-2</v>
      </c>
      <c r="Q942" s="12">
        <v>0.194127243066884</v>
      </c>
      <c r="R942" s="14">
        <v>0.532008830022075</v>
      </c>
      <c r="S942" s="14">
        <v>0.645435244161358</v>
      </c>
      <c r="T942" s="14">
        <v>0.62526539278131599</v>
      </c>
      <c r="U942" s="14">
        <v>0.54989384288747301</v>
      </c>
      <c r="V942" s="14">
        <v>0.50957446808510598</v>
      </c>
      <c r="W942" s="14">
        <v>0.62738853503184699</v>
      </c>
      <c r="X942" s="14"/>
      <c r="Y942" s="14">
        <v>0.355626326963906</v>
      </c>
      <c r="Z942" s="14">
        <v>0.33121019108280197</v>
      </c>
      <c r="AA942" s="14">
        <v>0.56157112526539199</v>
      </c>
      <c r="AB942" s="5">
        <v>1</v>
      </c>
      <c r="AC942" s="5">
        <v>1</v>
      </c>
      <c r="AD942" s="5">
        <v>1</v>
      </c>
      <c r="AE942" s="5">
        <v>1</v>
      </c>
      <c r="AF942" s="5">
        <v>1</v>
      </c>
      <c r="AG942" s="5">
        <v>1</v>
      </c>
      <c r="AH942" s="5">
        <v>1</v>
      </c>
      <c r="AI942" s="5">
        <v>1</v>
      </c>
      <c r="AJ942" s="5">
        <v>1</v>
      </c>
      <c r="AK942" s="5">
        <v>1</v>
      </c>
      <c r="AL942" s="5">
        <v>10</v>
      </c>
    </row>
    <row r="943" spans="1:38" x14ac:dyDescent="0.3">
      <c r="A943" s="3">
        <v>1985215</v>
      </c>
      <c r="B943" s="3" t="s">
        <v>3006</v>
      </c>
      <c r="C943" s="3" t="s">
        <v>3007</v>
      </c>
      <c r="D943" s="3" t="s">
        <v>956</v>
      </c>
      <c r="E943" s="10">
        <v>745</v>
      </c>
      <c r="F943" s="11" t="s">
        <v>614</v>
      </c>
      <c r="G943" s="12" t="s">
        <v>1287</v>
      </c>
      <c r="H943" s="13">
        <v>73333</v>
      </c>
      <c r="I943" s="12">
        <v>9.6999999999999906E-2</v>
      </c>
      <c r="J943" s="12">
        <v>3.8216560509554097E-2</v>
      </c>
      <c r="K943" s="12">
        <v>6.0509554140127299E-2</v>
      </c>
      <c r="L943" s="12">
        <v>2.1000000000000001E-2</v>
      </c>
      <c r="M943" s="12">
        <v>0.435</v>
      </c>
      <c r="N943" s="12">
        <v>-2.23097112860892E-2</v>
      </c>
      <c r="O943" s="12">
        <v>0.41563055062166898</v>
      </c>
      <c r="P943" s="12">
        <v>3.7499999999999999E-2</v>
      </c>
      <c r="Q943" s="12">
        <v>0.162420382165605</v>
      </c>
      <c r="R943" s="14">
        <v>0.65673289183222905</v>
      </c>
      <c r="S943" s="14">
        <v>0.51380042462844999</v>
      </c>
      <c r="T943" s="14">
        <v>0.184713375796178</v>
      </c>
      <c r="U943" s="14">
        <v>0.740976645435244</v>
      </c>
      <c r="V943" s="14">
        <v>0.47127659574468</v>
      </c>
      <c r="W943" s="14">
        <v>0.80997876857749396</v>
      </c>
      <c r="X943" s="14"/>
      <c r="Y943" s="14">
        <v>0.35774946921443701</v>
      </c>
      <c r="Z943" s="14">
        <v>0.200636942675159</v>
      </c>
      <c r="AA943" s="14">
        <v>0.40658174097664501</v>
      </c>
      <c r="AB943" s="5">
        <v>1</v>
      </c>
      <c r="AC943" s="5">
        <v>1</v>
      </c>
      <c r="AD943" s="5">
        <v>0</v>
      </c>
      <c r="AE943" s="5">
        <v>2</v>
      </c>
      <c r="AF943" s="5">
        <v>1</v>
      </c>
      <c r="AG943" s="5">
        <v>2</v>
      </c>
      <c r="AH943" s="5">
        <v>1</v>
      </c>
      <c r="AI943" s="5">
        <v>1</v>
      </c>
      <c r="AJ943" s="5">
        <v>0</v>
      </c>
      <c r="AK943" s="5">
        <v>1</v>
      </c>
      <c r="AL943" s="5">
        <v>10</v>
      </c>
    </row>
    <row r="944" spans="1:38" x14ac:dyDescent="0.3">
      <c r="A944" s="3">
        <v>1936480</v>
      </c>
      <c r="B944" s="3" t="s">
        <v>1940</v>
      </c>
      <c r="C944" s="3" t="s">
        <v>1941</v>
      </c>
      <c r="D944" s="3" t="s">
        <v>426</v>
      </c>
      <c r="E944" s="10">
        <v>935</v>
      </c>
      <c r="F944" s="11" t="s">
        <v>721</v>
      </c>
      <c r="G944" s="12" t="s">
        <v>1043</v>
      </c>
      <c r="H944" s="13">
        <v>114531</v>
      </c>
      <c r="I944" s="12">
        <v>1.39999999999999E-2</v>
      </c>
      <c r="J944" s="12">
        <v>5.5401662049861397E-2</v>
      </c>
      <c r="K944" s="12">
        <v>1.9390581717451501E-2</v>
      </c>
      <c r="L944" s="12">
        <v>5.0000000000000001E-3</v>
      </c>
      <c r="M944" s="12">
        <v>0.17299999999999999</v>
      </c>
      <c r="N944" s="12">
        <v>7.5431034482758598E-3</v>
      </c>
      <c r="O944" s="12">
        <v>0.34728682170542602</v>
      </c>
      <c r="P944" s="12">
        <v>3.2345013477088902E-2</v>
      </c>
      <c r="Q944" s="12">
        <v>0.12465373961218799</v>
      </c>
      <c r="R944" s="14">
        <v>0.97792494481236203</v>
      </c>
      <c r="S944" s="14">
        <v>4.6709129511677203E-2</v>
      </c>
      <c r="T944" s="14">
        <v>0.27176220806793999</v>
      </c>
      <c r="U944" s="14">
        <v>0.274946921443736</v>
      </c>
      <c r="V944" s="14">
        <v>0.23297872340425499</v>
      </c>
      <c r="W944" s="14">
        <v>1.0615711252653899E-2</v>
      </c>
      <c r="X944" s="14"/>
      <c r="Y944" s="14">
        <v>0.17303609341825901</v>
      </c>
      <c r="Z944" s="14">
        <v>0.17303609341825901</v>
      </c>
      <c r="AA944" s="14">
        <v>0.21231422505307801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</row>
    <row r="945" spans="1:38" x14ac:dyDescent="0.3">
      <c r="A945" s="3">
        <v>1947370</v>
      </c>
      <c r="B945" s="3" t="s">
        <v>2168</v>
      </c>
      <c r="C945" s="3" t="s">
        <v>2169</v>
      </c>
      <c r="D945" s="3" t="s">
        <v>539</v>
      </c>
      <c r="E945" s="10">
        <v>258</v>
      </c>
      <c r="F945" s="11" t="s">
        <v>1066</v>
      </c>
      <c r="G945" s="12" t="s">
        <v>1067</v>
      </c>
      <c r="H945" s="13">
        <v>51250</v>
      </c>
      <c r="I945" s="12">
        <v>0.24199999999999999</v>
      </c>
      <c r="J945" s="12">
        <v>0.162962962962962</v>
      </c>
      <c r="K945" s="12">
        <v>1.48148148148148E-2</v>
      </c>
      <c r="L945" s="12">
        <v>3.3000000000000002E-2</v>
      </c>
      <c r="M945" s="12">
        <v>0.36299999999999999</v>
      </c>
      <c r="N945" s="12">
        <v>-1.1494252873563199E-2</v>
      </c>
      <c r="O945" s="12">
        <v>0.43016759776536301</v>
      </c>
      <c r="P945" s="12">
        <v>0.16025641025640999</v>
      </c>
      <c r="Q945" s="12">
        <v>0.18518518518518501</v>
      </c>
      <c r="R945" s="14">
        <v>0.13796909492273701</v>
      </c>
      <c r="S945" s="14">
        <v>0.93524416135881105</v>
      </c>
      <c r="T945" s="14">
        <v>0.82484076433121001</v>
      </c>
      <c r="U945" s="14">
        <v>0.22080679405520101</v>
      </c>
      <c r="V945" s="14">
        <v>0.626595744680851</v>
      </c>
      <c r="W945" s="14">
        <v>0.55520169851379997</v>
      </c>
      <c r="X945" s="14"/>
      <c r="Y945" s="14">
        <v>0.402335456475583</v>
      </c>
      <c r="Z945" s="14">
        <v>0.76326963906581702</v>
      </c>
      <c r="AA945" s="14">
        <v>0.51910828025477695</v>
      </c>
      <c r="AB945" s="5">
        <v>2</v>
      </c>
      <c r="AC945" s="5">
        <v>2</v>
      </c>
      <c r="AD945" s="5">
        <v>2</v>
      </c>
      <c r="AE945" s="5">
        <v>0</v>
      </c>
      <c r="AF945" s="5">
        <v>1</v>
      </c>
      <c r="AG945" s="5">
        <v>1</v>
      </c>
      <c r="AH945" s="5">
        <v>1</v>
      </c>
      <c r="AI945" s="5">
        <v>1</v>
      </c>
      <c r="AJ945" s="5">
        <v>2</v>
      </c>
      <c r="AK945" s="5">
        <v>1</v>
      </c>
      <c r="AL945" s="5">
        <v>13</v>
      </c>
    </row>
    <row r="946" spans="1:38" x14ac:dyDescent="0.3">
      <c r="A946" s="3">
        <v>1932565</v>
      </c>
      <c r="B946" s="3" t="s">
        <v>1854</v>
      </c>
      <c r="C946" s="3" t="s">
        <v>1855</v>
      </c>
      <c r="D946" s="3" t="s">
        <v>383</v>
      </c>
      <c r="E946" s="10">
        <v>61</v>
      </c>
      <c r="F946" s="11" t="s">
        <v>89</v>
      </c>
      <c r="G946" s="12" t="s">
        <v>1175</v>
      </c>
      <c r="H946" s="13">
        <v>59250</v>
      </c>
      <c r="I946" s="12">
        <v>0.13200000000000001</v>
      </c>
      <c r="J946" s="12">
        <v>0.26086956521739102</v>
      </c>
      <c r="K946" s="12">
        <v>0.217391304347826</v>
      </c>
      <c r="L946" s="12">
        <v>0</v>
      </c>
      <c r="M946" s="12">
        <v>0.29299999999999998</v>
      </c>
      <c r="N946" s="12">
        <v>-3.1746031746031703E-2</v>
      </c>
      <c r="O946" s="12">
        <v>0.17241379310344801</v>
      </c>
      <c r="P946" s="12">
        <v>0.42499999999999999</v>
      </c>
      <c r="Q946" s="12">
        <v>4.3478260869565202E-2</v>
      </c>
      <c r="R946" s="14">
        <v>0.322295805739514</v>
      </c>
      <c r="S946" s="14">
        <v>0.70276008492568998</v>
      </c>
      <c r="T946" s="14">
        <v>0.96496815286624205</v>
      </c>
      <c r="U946" s="14">
        <v>0.99363057324840698</v>
      </c>
      <c r="V946" s="14">
        <v>0</v>
      </c>
      <c r="W946" s="14">
        <v>0.25053078556263197</v>
      </c>
      <c r="X946" s="14"/>
      <c r="Y946" s="14">
        <v>1.38004246284501E-2</v>
      </c>
      <c r="Z946" s="14">
        <v>0.97664543524416103</v>
      </c>
      <c r="AA946" s="14">
        <v>4.0339702760084903E-2</v>
      </c>
      <c r="AB946" s="5">
        <v>2</v>
      </c>
      <c r="AC946" s="5">
        <v>2</v>
      </c>
      <c r="AD946" s="5">
        <v>2</v>
      </c>
      <c r="AE946" s="5">
        <v>2</v>
      </c>
      <c r="AF946" s="5">
        <v>0</v>
      </c>
      <c r="AG946" s="5">
        <v>0</v>
      </c>
      <c r="AH946" s="5">
        <v>1</v>
      </c>
      <c r="AI946" s="5">
        <v>0</v>
      </c>
      <c r="AJ946" s="5">
        <v>2</v>
      </c>
      <c r="AK946" s="5">
        <v>0</v>
      </c>
      <c r="AL946" s="5">
        <v>11</v>
      </c>
    </row>
    <row r="947" spans="1:38" x14ac:dyDescent="0.3">
      <c r="A947" s="3">
        <v>1982650</v>
      </c>
      <c r="B947" s="3" t="s">
        <v>2948</v>
      </c>
      <c r="C947" s="3" t="s">
        <v>2949</v>
      </c>
      <c r="D947" s="3" t="s">
        <v>928</v>
      </c>
      <c r="E947" s="10">
        <v>229</v>
      </c>
      <c r="F947" s="11" t="s">
        <v>329</v>
      </c>
      <c r="G947" s="12" t="s">
        <v>1140</v>
      </c>
      <c r="H947" s="13">
        <v>78750</v>
      </c>
      <c r="I947" s="12">
        <v>3.4000000000000002E-2</v>
      </c>
      <c r="J947" s="12">
        <v>2.6785714285714201E-2</v>
      </c>
      <c r="K947" s="12">
        <v>8.9285714285714194E-3</v>
      </c>
      <c r="L947" s="12">
        <v>2.5999999999999999E-2</v>
      </c>
      <c r="M947" s="12">
        <v>0.24099999999999999</v>
      </c>
      <c r="N947" s="12">
        <v>-0.10894941634241199</v>
      </c>
      <c r="O947" s="12">
        <v>0.4375</v>
      </c>
      <c r="P947" s="12">
        <v>0.16279069767441801</v>
      </c>
      <c r="Q947" s="12">
        <v>0.125</v>
      </c>
      <c r="R947" s="14">
        <v>0.75386313465783605</v>
      </c>
      <c r="S947" s="14">
        <v>0.11889596602972299</v>
      </c>
      <c r="T947" s="14">
        <v>0.128450106157112</v>
      </c>
      <c r="U947" s="14">
        <v>0.168789808917197</v>
      </c>
      <c r="V947" s="14">
        <v>0.54468085106382902</v>
      </c>
      <c r="W947" s="14">
        <v>9.3418259023354502E-2</v>
      </c>
      <c r="X947" s="14"/>
      <c r="Y947" s="14">
        <v>0.44055201698513802</v>
      </c>
      <c r="Z947" s="14">
        <v>0.77176220806794005</v>
      </c>
      <c r="AA947" s="14">
        <v>0.21443736730360899</v>
      </c>
      <c r="AB947" s="5">
        <v>0</v>
      </c>
      <c r="AC947" s="5">
        <v>0</v>
      </c>
      <c r="AD947" s="5">
        <v>0</v>
      </c>
      <c r="AE947" s="5">
        <v>0</v>
      </c>
      <c r="AF947" s="5">
        <v>1</v>
      </c>
      <c r="AG947" s="5">
        <v>0</v>
      </c>
      <c r="AH947" s="5">
        <v>2</v>
      </c>
      <c r="AI947" s="5">
        <v>1</v>
      </c>
      <c r="AJ947" s="5">
        <v>2</v>
      </c>
      <c r="AK947" s="5">
        <v>0</v>
      </c>
      <c r="AL947" s="5">
        <v>6</v>
      </c>
    </row>
    <row r="948" spans="1:38" x14ac:dyDescent="0.3">
      <c r="A948" s="3">
        <v>1972210</v>
      </c>
      <c r="B948" s="3" t="s">
        <v>2708</v>
      </c>
      <c r="C948" s="3" t="s">
        <v>2709</v>
      </c>
      <c r="D948" s="3" t="s">
        <v>808</v>
      </c>
      <c r="E948" s="10">
        <v>1130</v>
      </c>
      <c r="F948" s="11" t="s">
        <v>342</v>
      </c>
      <c r="G948" s="12" t="s">
        <v>1063</v>
      </c>
      <c r="H948" s="13">
        <v>54458</v>
      </c>
      <c r="I948" s="12">
        <v>0.13400000000000001</v>
      </c>
      <c r="J948" s="12">
        <v>3.4115138592750498E-2</v>
      </c>
      <c r="K948" s="12">
        <v>1.06609808102345E-2</v>
      </c>
      <c r="L948" s="12">
        <v>3.3000000000000002E-2</v>
      </c>
      <c r="M948" s="12">
        <v>0.376</v>
      </c>
      <c r="N948" s="12">
        <v>-3.5836177474402701E-2</v>
      </c>
      <c r="O948" s="12">
        <v>0.38356164383561597</v>
      </c>
      <c r="P948" s="12">
        <v>8.0392156862745104E-2</v>
      </c>
      <c r="Q948" s="12">
        <v>0.194029850746268</v>
      </c>
      <c r="R948" s="14">
        <v>0.20309050772626899</v>
      </c>
      <c r="S948" s="14">
        <v>0.71125265392781301</v>
      </c>
      <c r="T948" s="14">
        <v>0.15923566878980799</v>
      </c>
      <c r="U948" s="14">
        <v>0.18152866242038199</v>
      </c>
      <c r="V948" s="14">
        <v>0.626595744680851</v>
      </c>
      <c r="W948" s="14">
        <v>0.62101910828025397</v>
      </c>
      <c r="X948" s="14"/>
      <c r="Y948" s="14">
        <v>0.26539278131634803</v>
      </c>
      <c r="Z948" s="14">
        <v>0.40976645435244102</v>
      </c>
      <c r="AA948" s="14">
        <v>0.56050955414012704</v>
      </c>
      <c r="AB948" s="5">
        <v>2</v>
      </c>
      <c r="AC948" s="5">
        <v>2</v>
      </c>
      <c r="AD948" s="5">
        <v>0</v>
      </c>
      <c r="AE948" s="5">
        <v>0</v>
      </c>
      <c r="AF948" s="5">
        <v>1</v>
      </c>
      <c r="AG948" s="5">
        <v>1</v>
      </c>
      <c r="AH948" s="5">
        <v>1</v>
      </c>
      <c r="AI948" s="5">
        <v>0</v>
      </c>
      <c r="AJ948" s="5">
        <v>1</v>
      </c>
      <c r="AK948" s="5">
        <v>1</v>
      </c>
      <c r="AL948" s="5">
        <v>9</v>
      </c>
    </row>
    <row r="949" spans="1:38" x14ac:dyDescent="0.3">
      <c r="A949" s="3">
        <v>19</v>
      </c>
      <c r="B949" s="3" t="s">
        <v>3093</v>
      </c>
      <c r="C949" s="3" t="s">
        <v>2058</v>
      </c>
      <c r="D949" s="3" t="s">
        <v>2058</v>
      </c>
      <c r="E949" s="10"/>
      <c r="F949" s="11"/>
      <c r="G949" s="12" t="s">
        <v>2058</v>
      </c>
      <c r="H949" s="13">
        <v>75059</v>
      </c>
      <c r="I949" s="12">
        <v>0.111</v>
      </c>
      <c r="J949" s="12">
        <v>9.72214938432341E-2</v>
      </c>
      <c r="K949" s="12">
        <v>4.0075031902999603E-2</v>
      </c>
      <c r="L949" s="12">
        <v>3.5999999999999997E-2</v>
      </c>
      <c r="M949" s="12">
        <v>0.33600000000000002</v>
      </c>
      <c r="N949" s="12">
        <v>4.72742014637164E-2</v>
      </c>
      <c r="O949" s="12">
        <v>0.36744533456135098</v>
      </c>
      <c r="P949" s="12">
        <v>0.10103157893272501</v>
      </c>
      <c r="Q949" s="12">
        <v>0.23681944384274001</v>
      </c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2" spans="1:38" x14ac:dyDescent="0.3">
      <c r="G952" s="22">
        <v>0</v>
      </c>
      <c r="H952" s="13">
        <f t="shared" ref="H952:M952" si="34">_xlfn.PERCENTILE.INC(H$6:H$948,$G$952)</f>
        <v>21771</v>
      </c>
      <c r="I952" s="12">
        <f t="shared" si="34"/>
        <v>0</v>
      </c>
      <c r="J952" s="12">
        <f t="shared" si="34"/>
        <v>0</v>
      </c>
      <c r="K952" s="12">
        <f t="shared" si="34"/>
        <v>0</v>
      </c>
      <c r="L952" s="12">
        <f t="shared" si="34"/>
        <v>0</v>
      </c>
      <c r="M952" s="12">
        <f t="shared" si="34"/>
        <v>0</v>
      </c>
      <c r="N952" s="12"/>
      <c r="O952" s="12">
        <f>_xlfn.PERCENTILE.INC(O$6:O$948,$G$952)</f>
        <v>2.5094102885821801E-2</v>
      </c>
      <c r="P952" s="12">
        <f>_xlfn.PERCENTILE.INC(P$6:P$948,$G$952)</f>
        <v>0</v>
      </c>
      <c r="Q952" s="12">
        <f>_xlfn.PERCENTILE.INC(Q$6:Q$948,$G$952)</f>
        <v>0</v>
      </c>
    </row>
    <row r="953" spans="1:38" x14ac:dyDescent="0.3">
      <c r="G953" s="22">
        <v>0.33333333333333298</v>
      </c>
      <c r="H953" s="13">
        <f t="shared" ref="H953:M953" si="35">_xlfn.PERCENTILE.INC(H$6:H$948,$G$953)</f>
        <v>60000</v>
      </c>
      <c r="I953" s="12">
        <f t="shared" si="35"/>
        <v>6.8000000000000005E-2</v>
      </c>
      <c r="J953" s="12">
        <f t="shared" si="35"/>
        <v>6.4327485380116858E-2</v>
      </c>
      <c r="K953" s="12">
        <f t="shared" si="35"/>
        <v>2.3668639053254371E-2</v>
      </c>
      <c r="L953" s="12">
        <f t="shared" si="35"/>
        <v>1.0999999999999999E-2</v>
      </c>
      <c r="M953" s="12">
        <f t="shared" si="35"/>
        <v>0.315</v>
      </c>
      <c r="N953" s="12"/>
      <c r="O953" s="12">
        <f>_xlfn.PERCENTILE.INC(O$6:O$948,$G$953)</f>
        <v>0.40888888888888791</v>
      </c>
      <c r="P953" s="12">
        <f>_xlfn.PERCENTILE.INC(P$6:P$948,$G$953)</f>
        <v>6.364712847838945E-2</v>
      </c>
      <c r="Q953" s="12">
        <f>_xlfn.PERCENTILE.INC(Q$6:Q$948,$G$953)</f>
        <v>0.15116279069767391</v>
      </c>
    </row>
    <row r="954" spans="1:38" x14ac:dyDescent="0.3">
      <c r="G954" s="22">
        <v>0.66666666666666596</v>
      </c>
      <c r="H954" s="13">
        <f t="shared" ref="H954:M954" si="36">_xlfn.PERCENTILE.INC(H$6:H$948,$G$954)</f>
        <v>73750</v>
      </c>
      <c r="I954" s="12">
        <f t="shared" si="36"/>
        <v>0.126</v>
      </c>
      <c r="J954" s="12">
        <f t="shared" si="36"/>
        <v>0.125</v>
      </c>
      <c r="K954" s="12">
        <f t="shared" si="36"/>
        <v>5.2025754722711176E-2</v>
      </c>
      <c r="L954" s="12">
        <f t="shared" si="36"/>
        <v>3.5999999999999997E-2</v>
      </c>
      <c r="M954" s="12">
        <f t="shared" si="36"/>
        <v>0.38700000000000001</v>
      </c>
      <c r="N954" s="12"/>
      <c r="O954" s="12">
        <f>_xlfn.PERCENTILE.INC(O$6:O$948,$G$954)</f>
        <v>0.50854700854700763</v>
      </c>
      <c r="P954" s="12">
        <f>_xlfn.PERCENTILE.INC(P$6:P$948,$G$954)</f>
        <v>0.13231305695466794</v>
      </c>
      <c r="Q954" s="12">
        <f>_xlfn.PERCENTILE.INC(Q$6:Q$948,$G$954)</f>
        <v>0.21284540702016394</v>
      </c>
    </row>
    <row r="955" spans="1:38" x14ac:dyDescent="0.3">
      <c r="G955" s="22">
        <v>1</v>
      </c>
      <c r="H955" s="13">
        <f t="shared" ref="H955:M955" si="37">_xlfn.PERCENTILE.INC(H$6:H$948,$G$955)</f>
        <v>164389</v>
      </c>
      <c r="I955" s="12">
        <f t="shared" si="37"/>
        <v>0.52600000000000002</v>
      </c>
      <c r="J955" s="12">
        <f t="shared" si="37"/>
        <v>0.75</v>
      </c>
      <c r="K955" s="12">
        <f t="shared" si="37"/>
        <v>0.375</v>
      </c>
      <c r="L955" s="12">
        <f t="shared" si="37"/>
        <v>0.47399999999999998</v>
      </c>
      <c r="M955" s="12">
        <f t="shared" si="37"/>
        <v>1</v>
      </c>
      <c r="N955" s="12"/>
      <c r="O955" s="12">
        <f>_xlfn.PERCENTILE.INC(O$6:O$948,$G$955)</f>
        <v>1</v>
      </c>
      <c r="P955" s="12">
        <f>_xlfn.PERCENTILE.INC(P$6:P$948,$G$955)</f>
        <v>1.49335548172757</v>
      </c>
      <c r="Q955" s="12">
        <f>_xlfn.PERCENTILE.INC(Q$6:Q$948,$G$955)</f>
        <v>0.57317073170731703</v>
      </c>
    </row>
  </sheetData>
  <autoFilter ref="A5:AL949" xr:uid="{73D5B598-CE01-417D-82F3-13B72B98E7DE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C7AE-1673-4E23-A033-140BE083BC6F}">
  <dimension ref="D3:F23"/>
  <sheetViews>
    <sheetView workbookViewId="0">
      <selection activeCell="F18" sqref="F18:F19"/>
    </sheetView>
  </sheetViews>
  <sheetFormatPr defaultRowHeight="13" x14ac:dyDescent="0.3"/>
  <cols>
    <col min="4" max="4" width="28.09765625" bestFit="1" customWidth="1"/>
    <col min="5" max="5" width="10.09765625" customWidth="1"/>
    <col min="6" max="6" width="8.59765625" bestFit="1" customWidth="1"/>
  </cols>
  <sheetData>
    <row r="3" spans="4:6" x14ac:dyDescent="0.3">
      <c r="D3" s="15" t="s">
        <v>3056</v>
      </c>
    </row>
    <row r="4" spans="4:6" ht="39" x14ac:dyDescent="0.3">
      <c r="D4" s="16" t="s">
        <v>3057</v>
      </c>
      <c r="E4" s="17" t="s">
        <v>3058</v>
      </c>
      <c r="F4" s="18" t="s">
        <v>3059</v>
      </c>
    </row>
    <row r="5" spans="4:6" x14ac:dyDescent="0.3">
      <c r="D5" t="s">
        <v>3060</v>
      </c>
      <c r="E5" s="2">
        <v>19565</v>
      </c>
      <c r="F5" s="1">
        <f>E5/$E$23</f>
        <v>3.5465106794110239E-2</v>
      </c>
    </row>
    <row r="6" spans="4:6" x14ac:dyDescent="0.3">
      <c r="D6" t="s">
        <v>3061</v>
      </c>
      <c r="E6" s="2">
        <v>67887</v>
      </c>
      <c r="F6" s="1">
        <f t="shared" ref="F6:F22" si="0">E6/$E$23</f>
        <v>0.1230574855574629</v>
      </c>
    </row>
    <row r="7" spans="4:6" x14ac:dyDescent="0.3">
      <c r="D7" t="s">
        <v>3062</v>
      </c>
      <c r="E7" s="2">
        <v>7365</v>
      </c>
      <c r="F7" s="1">
        <f t="shared" si="0"/>
        <v>1.3350396705270733E-2</v>
      </c>
    </row>
    <row r="8" spans="4:6" x14ac:dyDescent="0.3">
      <c r="D8" t="s">
        <v>3063</v>
      </c>
      <c r="E8" s="2">
        <v>18601</v>
      </c>
      <c r="F8" s="1">
        <f t="shared" si="0"/>
        <v>3.3717682160860948E-2</v>
      </c>
    </row>
    <row r="9" spans="4:6" x14ac:dyDescent="0.3">
      <c r="D9" t="s">
        <v>3064</v>
      </c>
      <c r="E9" s="2">
        <v>440</v>
      </c>
      <c r="F9" s="1">
        <f t="shared" si="0"/>
        <v>7.9757970812208048E-4</v>
      </c>
    </row>
    <row r="10" spans="4:6" x14ac:dyDescent="0.3">
      <c r="D10" t="s">
        <v>3065</v>
      </c>
      <c r="E10" s="2">
        <v>214113</v>
      </c>
      <c r="F10" s="1">
        <f t="shared" si="0"/>
        <v>0.38811860010259774</v>
      </c>
    </row>
    <row r="11" spans="4:6" x14ac:dyDescent="0.3">
      <c r="D11" t="s">
        <v>3066</v>
      </c>
      <c r="E11" s="2">
        <v>15392</v>
      </c>
      <c r="F11" s="1">
        <f t="shared" si="0"/>
        <v>2.7900788335034232E-2</v>
      </c>
    </row>
    <row r="12" spans="4:6" x14ac:dyDescent="0.3">
      <c r="D12" t="s">
        <v>3067</v>
      </c>
      <c r="E12" s="2">
        <v>24064</v>
      </c>
      <c r="F12" s="1">
        <f t="shared" si="0"/>
        <v>4.3620359309658512E-2</v>
      </c>
    </row>
    <row r="13" spans="4:6" x14ac:dyDescent="0.3">
      <c r="D13" t="s">
        <v>3068</v>
      </c>
      <c r="E13" s="2">
        <v>12799</v>
      </c>
      <c r="F13" s="1">
        <f t="shared" si="0"/>
        <v>2.3200506100578427E-2</v>
      </c>
    </row>
    <row r="14" spans="4:6" x14ac:dyDescent="0.3">
      <c r="D14" t="s">
        <v>3069</v>
      </c>
      <c r="E14" s="2">
        <v>10147</v>
      </c>
      <c r="F14" s="1">
        <f t="shared" si="0"/>
        <v>1.8393275677988069E-2</v>
      </c>
    </row>
    <row r="15" spans="4:6" x14ac:dyDescent="0.3">
      <c r="D15" t="s">
        <v>3070</v>
      </c>
      <c r="E15" s="2">
        <v>5543</v>
      </c>
      <c r="F15" s="1">
        <f t="shared" si="0"/>
        <v>1.004769164118339E-2</v>
      </c>
    </row>
    <row r="16" spans="4:6" x14ac:dyDescent="0.3">
      <c r="D16" t="s">
        <v>3071</v>
      </c>
      <c r="E16" s="2">
        <v>23940</v>
      </c>
      <c r="F16" s="1">
        <f t="shared" si="0"/>
        <v>4.3395586846460471E-2</v>
      </c>
    </row>
    <row r="17" spans="4:6" x14ac:dyDescent="0.3">
      <c r="D17" t="s">
        <v>3072</v>
      </c>
      <c r="E17" s="2">
        <v>68723</v>
      </c>
      <c r="F17" s="1">
        <f t="shared" si="0"/>
        <v>0.12457288700289486</v>
      </c>
    </row>
    <row r="18" spans="4:6" x14ac:dyDescent="0.3">
      <c r="D18" t="s">
        <v>3073</v>
      </c>
      <c r="E18" s="2">
        <v>1743</v>
      </c>
      <c r="F18" s="1">
        <f t="shared" si="0"/>
        <v>3.1595032528563324E-3</v>
      </c>
    </row>
    <row r="19" spans="4:6" x14ac:dyDescent="0.3">
      <c r="D19" t="s">
        <v>3074</v>
      </c>
      <c r="E19" s="2">
        <v>10517</v>
      </c>
      <c r="F19" s="1">
        <f t="shared" si="0"/>
        <v>1.9063967705272546E-2</v>
      </c>
    </row>
    <row r="20" spans="4:6" x14ac:dyDescent="0.3">
      <c r="D20" t="s">
        <v>3075</v>
      </c>
      <c r="E20" s="2">
        <v>41287</v>
      </c>
      <c r="F20" s="1">
        <f t="shared" si="0"/>
        <v>7.4840166839173494E-2</v>
      </c>
    </row>
    <row r="21" spans="4:6" x14ac:dyDescent="0.3">
      <c r="D21" t="s">
        <v>3076</v>
      </c>
      <c r="E21" s="2">
        <v>9543</v>
      </c>
      <c r="F21" s="1">
        <f t="shared" si="0"/>
        <v>1.7298416260475031E-2</v>
      </c>
    </row>
    <row r="22" spans="4:6" x14ac:dyDescent="0.3">
      <c r="D22" s="19" t="s">
        <v>3077</v>
      </c>
      <c r="E22" s="20">
        <v>0</v>
      </c>
      <c r="F22" s="21">
        <f t="shared" si="0"/>
        <v>0</v>
      </c>
    </row>
    <row r="23" spans="4:6" x14ac:dyDescent="0.3">
      <c r="E23" s="2">
        <f>SUM(E5:E22)</f>
        <v>551669</v>
      </c>
    </row>
  </sheetData>
  <sortState xmlns:xlrd2="http://schemas.microsoft.com/office/spreadsheetml/2017/richdata2" ref="D5:D22">
    <sortCondition ref="D5:D2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7" ma:contentTypeDescription="Create a new document." ma:contentTypeScope="" ma:versionID="bddf0553340b772545df672e6b2a4237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3df43587edc827892542d1bb87ff926b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676354e-5db9-4a8f-9aa9-473b0fdc0c56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902371-e9a1-4774-b6f8-4323d749ace1" xsi:nil="true"/>
    <lcf76f155ced4ddcb4097134ff3c332f xmlns="671fdf05-166f-4ee6-a01a-142d0de070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F96213-E2C4-43C7-A3D3-A1530FA44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fdf05-166f-4ee6-a01a-142d0de070d3"/>
    <ds:schemaRef ds:uri="04902371-e9a1-4774-b6f8-4323d749a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876ED4-9CAE-4DD3-BF49-8C3A14B033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C54DFD-7AF1-4D53-80AA-E00989A32D10}">
  <ds:schemaRefs>
    <ds:schemaRef ds:uri="671fdf05-166f-4ee6-a01a-142d0de070d3"/>
    <ds:schemaRef ds:uri="http://purl.org/dc/terms/"/>
    <ds:schemaRef ds:uri="04902371-e9a1-4774-b6f8-4323d749ace1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FY27 - by Census Place</vt:lpstr>
      <vt:lpstr>dim</vt:lpstr>
      <vt:lpstr>FY27 - for Large Service Areas</vt:lpstr>
      <vt:lpstr>SA_DATA</vt:lpstr>
      <vt:lpstr>WRA Communities</vt:lpstr>
      <vt:lpstr>pctile_for_pts</vt:lpstr>
      <vt:lpstr>'FY27 - by Census Place'!Print_Area</vt:lpstr>
      <vt:lpstr>'FY27 - for Large Service Areas'!Print_Area</vt:lpstr>
      <vt:lpstr>Instructions!Print_Area</vt:lpstr>
      <vt:lpstr>SA_DATA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SRF Socioeconomic Assessment Worksheet FY27</dc:title>
  <dc:subject/>
  <dc:creator>Iowa Finance Authority</dc:creator>
  <cp:keywords/>
  <dc:description/>
  <cp:lastModifiedBy>Sammi Hakeem</cp:lastModifiedBy>
  <cp:revision/>
  <dcterms:created xsi:type="dcterms:W3CDTF">2022-05-09T14:56:46Z</dcterms:created>
  <dcterms:modified xsi:type="dcterms:W3CDTF">2026-05-08T21:12:02Z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0x010100200AB56F06A8514890C651776EEEBC1C</vt:lpwstr>
  </property>
  <property fmtid="{D5CDD505-2E9C-101B-9397-08002B2CF9AE}" pid="3" name="MediaServiceImageTags">
    <vt:lpwstr/>
  </property>
</Properties>
</file>