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iowa1-my.sharepoint.com/personal/jessica_drake_iowaeda_com/Documents/Desktop/2026 Resource Documents/"/>
    </mc:Choice>
  </mc:AlternateContent>
  <xr:revisionPtr revIDLastSave="25" documentId="8_{90B57475-0AEA-4B10-9F80-DD4F29D7263A}" xr6:coauthVersionLast="47" xr6:coauthVersionMax="47" xr10:uidLastSave="{A83D2C7F-BAFD-4EA7-A39C-1D5ECE920471}"/>
  <bookViews>
    <workbookView xWindow="-14025" yWindow="-16320" windowWidth="29040" windowHeight="15720" xr2:uid="{B3164247-3387-4ED9-BD10-9A18249354D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F17" i="1" s="1"/>
  <c r="F18" i="1" s="1"/>
  <c r="F19" i="1" s="1"/>
  <c r="F15" i="1"/>
  <c r="F14" i="1"/>
  <c r="F13" i="1"/>
  <c r="F12" i="1"/>
  <c r="F11" i="1"/>
</calcChain>
</file>

<file path=xl/sharedStrings.xml><?xml version="1.0" encoding="utf-8"?>
<sst xmlns="http://schemas.openxmlformats.org/spreadsheetml/2006/main" count="35" uniqueCount="27">
  <si>
    <t>100% Annexation Timeline - City Council Action Date Driven</t>
  </si>
  <si>
    <t>Input City Receipt Date of Annexation Applications:</t>
  </si>
  <si>
    <t>Hearing Date (Anchor)</t>
  </si>
  <si>
    <t xml:space="preserve">Input City Council Hearing Date: </t>
  </si>
  <si>
    <t>Holiday List (optional for business days)</t>
  </si>
  <si>
    <t>Enter holidays below:</t>
  </si>
  <si>
    <t>Task</t>
  </si>
  <si>
    <t>Offset (days)</t>
  </si>
  <si>
    <t>Business Days? (Y/N)</t>
  </si>
  <si>
    <t>Duration (days)</t>
  </si>
  <si>
    <t>Date</t>
  </si>
  <si>
    <t>City receives Annexation applications of 100% of proposed annexation territory</t>
  </si>
  <si>
    <t>Y</t>
  </si>
  <si>
    <t>NO MORE THAN 20 Business Days - City publishes Notice of Public Hearing pursuant to Iowa Code Chapter 618</t>
  </si>
  <si>
    <t>NO LESS THAN 14 Business Days - City sends notices as required in Iowa Code Chapter 368</t>
  </si>
  <si>
    <t>NO LATER THAN 10 Business Days - City publishes Notice of Public Hearing pursuant to Iowa Code Chapter 618</t>
  </si>
  <si>
    <t>Public Hearing &amp; City Council Action</t>
  </si>
  <si>
    <t>N</t>
  </si>
  <si>
    <t>City Development Board Submission Deadline</t>
  </si>
  <si>
    <t>City Development Board considers the proposal &amp; approves the Annexation</t>
  </si>
  <si>
    <t>City Development Board sends final documents to Secretary of State &amp; County Recorder to Complete Annexation</t>
  </si>
  <si>
    <t>~Approximate~ Annexation is complete upon acknowledgement from the Secretary of State &amp; County Recorder</t>
  </si>
  <si>
    <t>The City Development Board (“Board”) provides this tool for general informational purposes only and is not intended to serve as a precise statement of Iowa law concerning boundary adjustments.  For further information, review Iowa Code Chapter 368 and Iowa Administrative Rule 263.  Should you have legal questions concerning the boundary adjustment process, including annexations, city personnel are strongly encouraged to contact their City Attorney.</t>
  </si>
  <si>
    <t>How to use this tool:</t>
  </si>
  <si>
    <t>1) Enter the City receipt date and the City Council hearing date in the light blue input cells.</t>
  </si>
  <si>
    <t>2) The timeline dates will calculate automatically; do not edit the task table.</t>
  </si>
  <si>
    <t>3) Table content is locked to protect formulas.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</si>
</sst>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d\,\ mmmm\ d\,\ yyyy"/>
  </numFmts>
  <fonts count="12" x14ac:knownFonts="1">
    <font>
      <sz val="10"/>
      <color theme="1"/>
      <name val="Arial"/>
      <family val="2"/>
    </font>
    <font>
      <sz val="11"/>
      <color theme="1"/>
      <name val="Arial"/>
      <family val="2"/>
    </font>
    <font>
      <b/>
      <sz val="18"/>
      <color rgb="FF03617A"/>
      <name val="Arial"/>
      <family val="2"/>
    </font>
    <font>
      <sz val="11"/>
      <color rgb="FF03617A"/>
      <name val="Arial"/>
      <family val="2"/>
    </font>
    <font>
      <b/>
      <sz val="11"/>
      <color rgb="FF03617A"/>
      <name val="Arial"/>
      <family val="2"/>
    </font>
    <font>
      <b/>
      <sz val="11"/>
      <name val="Arial"/>
      <family val="2"/>
    </font>
    <font>
      <b/>
      <sz val="11"/>
      <color rgb="FFFFFFFF"/>
      <name val="Arial"/>
      <family val="2"/>
    </font>
    <font>
      <b/>
      <sz val="11"/>
      <color rgb="FFB3292E"/>
      <name val="Arial"/>
      <family val="2"/>
    </font>
    <font>
      <sz val="11"/>
      <color rgb="FFFF0000"/>
      <name val="Arial"/>
      <family val="2"/>
    </font>
    <font>
      <sz val="9"/>
      <color rgb="FF03617A"/>
      <name val="Arial"/>
      <family val="2"/>
    </font>
    <font>
      <sz val="11"/>
      <name val="Arial"/>
      <family val="2"/>
    </font>
    <font>
      <b/>
      <sz val="9"/>
      <color rgb="FF03617A"/>
      <name val="Arial"/>
      <family val="2"/>
    </font>
  </fonts>
  <fills count="4">
    <fill>
      <patternFill patternType="none"/>
    </fill>
    <fill>
      <patternFill patternType="gray125"/>
    </fill>
    <fill>
      <patternFill patternType="solid">
        <fgColor rgb="FFB8E1DA"/>
        <bgColor indexed="64"/>
      </patternFill>
    </fill>
    <fill>
      <patternFill patternType="solid">
        <fgColor rgb="FF03617A"/>
        <bgColor indexed="64"/>
      </patternFill>
    </fill>
  </fills>
  <borders count="1">
    <border>
      <left/>
      <right/>
      <top/>
      <bottom/>
      <diagonal/>
    </border>
  </borders>
  <cellStyleXfs count="1">
    <xf numFmtId="0" fontId="0" fillId="0" borderId="0"/>
  </cellStyleXfs>
  <cellXfs count="30">
    <xf numFmtId="0" fontId="0" fillId="0" borderId="0" xfId="0"/>
    <xf numFmtId="0" fontId="1" fillId="0" borderId="0" xfId="0" applyFont="1"/>
    <xf numFmtId="0" fontId="3" fillId="0" borderId="0" xfId="0" applyFont="1" applyAlignment="1">
      <alignment horizontal="left" indent="1"/>
    </xf>
    <xf numFmtId="164" fontId="4" fillId="2" borderId="0" xfId="0" applyNumberFormat="1" applyFont="1" applyFill="1" applyProtection="1">
      <protection locked="0"/>
    </xf>
    <xf numFmtId="0" fontId="5" fillId="0" borderId="0" xfId="0" applyFont="1"/>
    <xf numFmtId="14" fontId="3" fillId="0" borderId="0" xfId="0" applyNumberFormat="1" applyFont="1" applyAlignment="1">
      <alignment horizontal="left" indent="1"/>
    </xf>
    <xf numFmtId="14" fontId="1" fillId="0" borderId="0" xfId="0" applyNumberFormat="1" applyFont="1"/>
    <xf numFmtId="164" fontId="1" fillId="0" borderId="0" xfId="0" applyNumberFormat="1" applyFont="1"/>
    <xf numFmtId="0" fontId="6" fillId="3" borderId="0" xfId="0" applyFont="1" applyFill="1" applyAlignment="1">
      <alignment horizontal="center" vertical="center"/>
    </xf>
    <xf numFmtId="164" fontId="6" fillId="3" borderId="0" xfId="0" applyNumberFormat="1" applyFont="1" applyFill="1" applyAlignment="1">
      <alignment horizontal="center" vertical="center"/>
    </xf>
    <xf numFmtId="0" fontId="3" fillId="0" borderId="0" xfId="0" applyFont="1" applyAlignment="1">
      <alignment horizontal="left" wrapText="1" indent="1"/>
    </xf>
    <xf numFmtId="0" fontId="3" fillId="0" borderId="0" xfId="0" applyFont="1" applyAlignment="1">
      <alignment horizontal="center" vertical="center"/>
    </xf>
    <xf numFmtId="164" fontId="3" fillId="0" borderId="0" xfId="0" applyNumberFormat="1" applyFont="1" applyAlignment="1">
      <alignment horizontal="right" vertical="center"/>
    </xf>
    <xf numFmtId="0" fontId="7" fillId="0" borderId="0" xfId="0" applyFont="1" applyAlignment="1">
      <alignment horizontal="left" wrapText="1" indent="1"/>
    </xf>
    <xf numFmtId="0" fontId="7" fillId="0" borderId="0" xfId="0" applyFont="1" applyAlignment="1">
      <alignment horizontal="center" vertical="center"/>
    </xf>
    <xf numFmtId="164" fontId="7" fillId="0" borderId="0" xfId="0" applyNumberFormat="1" applyFont="1" applyAlignment="1">
      <alignment horizontal="right" vertical="center"/>
    </xf>
    <xf numFmtId="0" fontId="8" fillId="0" borderId="0" xfId="0" applyFont="1"/>
    <xf numFmtId="164" fontId="3" fillId="0" borderId="0" xfId="0" applyNumberFormat="1" applyFont="1" applyAlignment="1">
      <alignment horizontal="right" vertical="center" wrapText="1"/>
    </xf>
    <xf numFmtId="0" fontId="1" fillId="0" borderId="0" xfId="0" applyFont="1" applyAlignment="1">
      <alignment wrapText="1"/>
    </xf>
    <xf numFmtId="0" fontId="1" fillId="0" borderId="0" xfId="0" applyFont="1" applyAlignment="1">
      <alignment horizontal="center" vertical="center"/>
    </xf>
    <xf numFmtId="164" fontId="1" fillId="0" borderId="0" xfId="0" applyNumberFormat="1" applyFont="1" applyAlignment="1">
      <alignment horizontal="center" vertical="center"/>
    </xf>
    <xf numFmtId="0" fontId="9" fillId="0" borderId="0" xfId="0" applyFont="1" applyAlignment="1">
      <alignment horizontal="left" wrapText="1"/>
    </xf>
    <xf numFmtId="14" fontId="10" fillId="0" borderId="0" xfId="0" applyNumberFormat="1" applyFont="1"/>
    <xf numFmtId="0" fontId="8" fillId="0" borderId="0" xfId="0" applyFont="1" applyAlignment="1">
      <alignment horizontal="center" vertical="center"/>
    </xf>
    <xf numFmtId="164" fontId="8" fillId="0" borderId="0" xfId="0" applyNumberFormat="1" applyFont="1" applyAlignment="1">
      <alignment horizontal="center" vertical="center"/>
    </xf>
    <xf numFmtId="164" fontId="1" fillId="0" borderId="0" xfId="0" applyNumberFormat="1" applyFont="1" applyAlignment="1">
      <alignment horizontal="center" vertical="center" wrapText="1"/>
    </xf>
    <xf numFmtId="0" fontId="9" fillId="0" borderId="0" xfId="0" applyFont="1"/>
    <xf numFmtId="0" fontId="9" fillId="0" borderId="0" xfId="0" applyFont="1" applyAlignment="1">
      <alignment horizontal="left" vertical="top" wrapText="1"/>
    </xf>
    <xf numFmtId="0" fontId="11" fillId="0" borderId="0" xfId="0" applyFont="1"/>
    <xf numFmtId="0" fontId="2" fillId="0" borderId="0" xfId="0" applyFont="1" applyAlignment="1">
      <alignment horizontal="center" vertical="center"/>
    </xf>
  </cellXfs>
  <cellStyles count="1">
    <cellStyle name="Normal" xfId="0" builtinId="0"/>
  </cellStyles>
  <dxfs count="8">
    <dxf>
      <font>
        <strike val="0"/>
        <outline val="0"/>
        <shadow val="0"/>
        <u val="none"/>
        <vertAlign val="baseline"/>
        <sz val="11"/>
        <color rgb="FF03617A"/>
        <name val="Arial"/>
        <family val="2"/>
        <scheme val="none"/>
      </font>
      <numFmt numFmtId="164" formatCode="dddd\,\ mmmm\ d\,\ yyyy"/>
      <alignment horizontal="right" vertical="center" textRotation="0" indent="0" justifyLastLine="0" shrinkToFit="0" readingOrder="0"/>
      <protection locked="1" hidden="0"/>
    </dxf>
    <dxf>
      <font>
        <strike val="0"/>
        <outline val="0"/>
        <shadow val="0"/>
        <u val="none"/>
        <vertAlign val="baseline"/>
        <sz val="11"/>
        <color rgb="FF03617A"/>
        <name val="Arial"/>
        <family val="2"/>
        <scheme val="none"/>
      </font>
      <protection locked="1" hidden="0"/>
    </dxf>
    <dxf>
      <font>
        <strike val="0"/>
        <outline val="0"/>
        <shadow val="0"/>
        <u val="none"/>
        <vertAlign val="baseline"/>
        <sz val="11"/>
        <color rgb="FF03617A"/>
        <name val="Arial"/>
        <family val="2"/>
        <scheme val="none"/>
      </font>
      <protection locked="1" hidden="0"/>
    </dxf>
    <dxf>
      <font>
        <strike val="0"/>
        <outline val="0"/>
        <shadow val="0"/>
        <u val="none"/>
        <vertAlign val="baseline"/>
        <sz val="11"/>
        <color rgb="FF03617A"/>
        <name val="Arial"/>
        <family val="2"/>
        <scheme val="none"/>
      </font>
      <protection locked="1" hidden="0"/>
    </dxf>
    <dxf>
      <font>
        <strike val="0"/>
        <outline val="0"/>
        <shadow val="0"/>
        <u val="none"/>
        <vertAlign val="baseline"/>
        <sz val="11"/>
        <color rgb="FF03617A"/>
        <name val="Arial"/>
        <family val="2"/>
        <scheme val="none"/>
      </font>
      <alignment horizontal="left" vertical="bottom" textRotation="0" wrapText="1" relativeIndent="1" justifyLastLine="0" shrinkToFit="0" readingOrder="0"/>
      <protection locked="1" hidden="0"/>
    </dxf>
    <dxf>
      <font>
        <strike val="0"/>
        <outline val="0"/>
        <shadow val="0"/>
        <u val="none"/>
        <vertAlign val="baseline"/>
        <name val="Arial"/>
        <family val="2"/>
        <scheme val="none"/>
      </font>
      <border diagonalUp="0" diagonalDown="0">
        <left style="thin">
          <color rgb="FF999999"/>
        </left>
        <right style="thin">
          <color rgb="FF999999"/>
        </right>
        <top/>
        <bottom/>
        <vertical style="thin">
          <color rgb="FF999999"/>
        </vertical>
        <horizontal style="thin">
          <color rgb="FF999999"/>
        </horizontal>
      </border>
      <protection locked="1" hidden="0"/>
    </dxf>
    <dxf>
      <font>
        <strike val="0"/>
        <outline val="0"/>
        <shadow val="0"/>
        <u val="none"/>
        <vertAlign val="baseline"/>
        <sz val="11"/>
        <color rgb="FF03617A"/>
        <name val="Arial"/>
        <family val="2"/>
        <scheme val="none"/>
      </font>
      <protection locked="1" hidden="0"/>
    </dxf>
    <dxf>
      <font>
        <strike val="0"/>
        <outline val="0"/>
        <shadow val="0"/>
        <u val="none"/>
        <vertAlign val="baseline"/>
        <name val="Arial"/>
        <family val="2"/>
        <scheme val="none"/>
      </font>
      <fill>
        <patternFill patternType="solid">
          <fgColor indexed="64"/>
          <bgColor rgb="FF03617A"/>
        </patternFill>
      </fill>
      <border diagonalUp="0" diagonalDown="0">
        <left style="thin">
          <color rgb="FF999999"/>
        </left>
        <right style="thin">
          <color rgb="FF999999"/>
        </right>
        <top/>
        <bottom/>
        <vertical style="thin">
          <color rgb="FF999999"/>
        </vertical>
        <horizontal style="thin">
          <color rgb="FF999999"/>
        </horizontal>
      </border>
      <protection locked="1" hidden="0"/>
    </dxf>
  </dxfs>
  <tableStyles count="0" defaultTableStyle="TableStyleMedium2" defaultPivotStyle="PivotStyleLight16"/>
  <colors>
    <mruColors>
      <color rgb="FFB329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7270750</xdr:colOff>
      <xdr:row>21</xdr:row>
      <xdr:rowOff>63500</xdr:rowOff>
    </xdr:from>
    <xdr:to>
      <xdr:col>6</xdr:col>
      <xdr:colOff>16206</xdr:colOff>
      <xdr:row>25</xdr:row>
      <xdr:rowOff>130401</xdr:rowOff>
    </xdr:to>
    <xdr:pic>
      <xdr:nvPicPr>
        <xdr:cNvPr id="6" name="Picture 5">
          <a:extLst>
            <a:ext uri="{FF2B5EF4-FFF2-40B4-BE49-F238E27FC236}">
              <a16:creationId xmlns:a16="http://schemas.microsoft.com/office/drawing/2014/main" id="{2778867D-93F4-FE03-BDCB-3748A637DE3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7270750" y="3937000"/>
          <a:ext cx="2359356" cy="114005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2C92B7-BED9-4FE5-B213-20592F191224}" name="Tasks5" displayName="Tasks5" ref="B10:F19" headerRowDxfId="7" dataDxfId="6" totalsRowDxfId="5">
  <tableColumns count="5">
    <tableColumn id="2" xr3:uid="{28E851D1-E17F-49F9-AB37-0C8DC5546234}" name="Task" dataDxfId="4"/>
    <tableColumn id="3" xr3:uid="{DBD6E68B-0689-4CA0-A5D8-2D60266866CC}" name="Offset (days)" dataDxfId="3"/>
    <tableColumn id="4" xr3:uid="{7CC78757-0DB1-4E41-93F5-88E69BFC6D11}" name="Business Days? (Y/N)" dataDxfId="2"/>
    <tableColumn id="5" xr3:uid="{474C097E-C037-4659-A7C3-0C2BD8CDD8A2}" name="Duration (days)" dataDxfId="1"/>
    <tableColumn id="6" xr3:uid="{88E2855E-BB53-4C20-BC3A-3F1C654671E7}" name="Date"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D13CC-B37C-4326-902B-D8C37DB619DD}">
  <dimension ref="A1:F58"/>
  <sheetViews>
    <sheetView showGridLines="0" tabSelected="1" topLeftCell="B1" workbookViewId="0">
      <selection activeCell="Q12" sqref="Q12"/>
    </sheetView>
  </sheetViews>
  <sheetFormatPr defaultColWidth="8.7265625" defaultRowHeight="14" x14ac:dyDescent="0.3"/>
  <cols>
    <col min="1" max="1" width="38.26953125" style="1" hidden="1" customWidth="1"/>
    <col min="2" max="2" width="105" style="1" customWidth="1"/>
    <col min="3" max="3" width="14" style="1" hidden="1" customWidth="1"/>
    <col min="4" max="4" width="21.26953125" style="1" hidden="1" customWidth="1"/>
    <col min="5" max="5" width="15" style="1" hidden="1" customWidth="1"/>
    <col min="6" max="6" width="32.7265625" style="7" bestFit="1" customWidth="1"/>
    <col min="7" max="16384" width="8.7265625" style="1"/>
  </cols>
  <sheetData>
    <row r="1" spans="1:6" ht="23" x14ac:dyDescent="0.3">
      <c r="B1" s="29" t="s">
        <v>0</v>
      </c>
      <c r="C1" s="29"/>
      <c r="D1" s="29"/>
      <c r="E1" s="29"/>
      <c r="F1" s="29"/>
    </row>
    <row r="2" spans="1:6" ht="23.5" customHeight="1" x14ac:dyDescent="0.3">
      <c r="B2" s="2" t="s">
        <v>1</v>
      </c>
      <c r="F2" s="3">
        <v>46239</v>
      </c>
    </row>
    <row r="3" spans="1:6" ht="23.5" customHeight="1" x14ac:dyDescent="0.3">
      <c r="A3" s="4" t="s">
        <v>2</v>
      </c>
      <c r="B3" s="5" t="s">
        <v>3</v>
      </c>
      <c r="C3" s="6"/>
      <c r="F3" s="3">
        <v>46288</v>
      </c>
    </row>
    <row r="4" spans="1:6" ht="23.5" hidden="1" customHeight="1" x14ac:dyDescent="0.3"/>
    <row r="5" spans="1:6" ht="23.5" hidden="1" customHeight="1" x14ac:dyDescent="0.3">
      <c r="A5" s="4" t="s">
        <v>4</v>
      </c>
    </row>
    <row r="6" spans="1:6" ht="23.5" hidden="1" customHeight="1" x14ac:dyDescent="0.3">
      <c r="A6" s="1" t="s">
        <v>5</v>
      </c>
    </row>
    <row r="7" spans="1:6" ht="23.5" hidden="1" customHeight="1" x14ac:dyDescent="0.3">
      <c r="A7" s="6">
        <v>46023</v>
      </c>
    </row>
    <row r="8" spans="1:6" ht="23.5" hidden="1" customHeight="1" x14ac:dyDescent="0.3">
      <c r="A8" s="6">
        <v>46041</v>
      </c>
    </row>
    <row r="9" spans="1:6" ht="23.5" hidden="1" customHeight="1" x14ac:dyDescent="0.3">
      <c r="A9" s="6">
        <v>46069</v>
      </c>
    </row>
    <row r="10" spans="1:6" ht="23.5" customHeight="1" x14ac:dyDescent="0.3">
      <c r="A10" s="6">
        <v>111910</v>
      </c>
      <c r="B10" s="8" t="s">
        <v>6</v>
      </c>
      <c r="C10" s="8" t="s">
        <v>7</v>
      </c>
      <c r="D10" s="8" t="s">
        <v>8</v>
      </c>
      <c r="E10" s="8" t="s">
        <v>9</v>
      </c>
      <c r="F10" s="9" t="s">
        <v>10</v>
      </c>
    </row>
    <row r="11" spans="1:6" ht="23.5" customHeight="1" x14ac:dyDescent="0.3">
      <c r="A11" s="6">
        <v>46192</v>
      </c>
      <c r="B11" s="10" t="s">
        <v>11</v>
      </c>
      <c r="C11" s="11">
        <v>-14</v>
      </c>
      <c r="D11" s="11" t="s">
        <v>12</v>
      </c>
      <c r="E11" s="11">
        <v>1</v>
      </c>
      <c r="F11" s="12">
        <f>F2</f>
        <v>46239</v>
      </c>
    </row>
    <row r="12" spans="1:6" ht="23.5" customHeight="1" x14ac:dyDescent="0.3">
      <c r="A12" s="6">
        <v>46307</v>
      </c>
      <c r="B12" s="10" t="s">
        <v>13</v>
      </c>
      <c r="C12" s="11">
        <v>-20</v>
      </c>
      <c r="D12" s="11" t="s">
        <v>12</v>
      </c>
      <c r="E12" s="11">
        <v>1</v>
      </c>
      <c r="F12" s="12">
        <f>IF(D12="Y",WORKDAY($F$3,C12,$A$7:$A$23),$F$3+C12)</f>
        <v>46260</v>
      </c>
    </row>
    <row r="13" spans="1:6" ht="23.5" customHeight="1" x14ac:dyDescent="0.3">
      <c r="A13" s="6">
        <v>46337</v>
      </c>
      <c r="B13" s="10" t="s">
        <v>14</v>
      </c>
      <c r="C13" s="11">
        <v>-14</v>
      </c>
      <c r="D13" s="11" t="s">
        <v>12</v>
      </c>
      <c r="E13" s="11">
        <v>1</v>
      </c>
      <c r="F13" s="12">
        <f>IF(D13="Y",WORKDAY($F$3,C13,$A$7:$A$23),$F$3+C13)</f>
        <v>46268</v>
      </c>
    </row>
    <row r="14" spans="1:6" ht="23.5" customHeight="1" x14ac:dyDescent="0.3">
      <c r="A14" s="6">
        <v>46352</v>
      </c>
      <c r="B14" s="10" t="s">
        <v>15</v>
      </c>
      <c r="C14" s="11">
        <v>-10</v>
      </c>
      <c r="D14" s="11" t="s">
        <v>12</v>
      </c>
      <c r="E14" s="11">
        <v>1</v>
      </c>
      <c r="F14" s="12">
        <f>IF(D14="Y",WORKDAY($F$3,C14,$A$7:$A$23),$B$3+C14)</f>
        <v>46274</v>
      </c>
    </row>
    <row r="15" spans="1:6" s="16" customFormat="1" ht="23.5" customHeight="1" x14ac:dyDescent="0.3">
      <c r="A15" s="6">
        <v>46381</v>
      </c>
      <c r="B15" s="13" t="s">
        <v>16</v>
      </c>
      <c r="C15" s="14">
        <v>0</v>
      </c>
      <c r="D15" s="14" t="s">
        <v>17</v>
      </c>
      <c r="E15" s="14">
        <v>1</v>
      </c>
      <c r="F15" s="15">
        <f>IF(D15="Y",WORKDAY($B$3,C15,$A$7:$A$23),$F$3+C15)</f>
        <v>46288</v>
      </c>
    </row>
    <row r="16" spans="1:6" ht="23.5" customHeight="1" x14ac:dyDescent="0.3">
      <c r="A16" s="6">
        <v>46388</v>
      </c>
      <c r="B16" s="10" t="s">
        <v>18</v>
      </c>
      <c r="C16" s="11">
        <v>2</v>
      </c>
      <c r="D16" s="11" t="s">
        <v>12</v>
      </c>
      <c r="E16" s="11">
        <v>1</v>
      </c>
      <c r="F16" s="17">
        <f>IF(F3&lt;DATE(2026,4,11),DATE(2026,4,11),IF(F3&lt;=DATE(2026,5,9),DATE(2026,5,9),IF(F3&lt;=DATE(2026,6,6),DATE(2026,6,6),IF(F3&lt;=DATE(2026,7,11),DATE(2026,7,11),IF(F3&lt;=DATE(2026,8,8),DATE(2026,8,8),IF(F3&lt;=DATE(2026,9,12),DATE(2026,9,12),IF(F3&lt;=DATE(2026,10,10),DATE(2026,10,10),IF(F3&lt;=DATE(2026,11,8),DATE(2026,11,8),IF(F3&lt;=DATE(2026,12,6),DATE(2026,12,6),IF(F3&lt;=DATE(2027,1,10),DATE(2027,1,10),IF(F3&lt;=DATE(2027,2,7),DATE(2027,2,7),IF(F3&lt;=DATE(2027,3,14),DATE(2027,3,14),))))))))))))</f>
        <v>46305</v>
      </c>
    </row>
    <row r="17" spans="1:6" ht="23.5" customHeight="1" x14ac:dyDescent="0.3">
      <c r="A17" s="6">
        <v>46405</v>
      </c>
      <c r="B17" s="10" t="s">
        <v>19</v>
      </c>
      <c r="C17" s="11">
        <v>5</v>
      </c>
      <c r="D17" s="11" t="s">
        <v>12</v>
      </c>
      <c r="E17" s="11">
        <v>1</v>
      </c>
      <c r="F17" s="12">
        <f>IFERROR(_xlfn.MINIFS($A$35:$A$58,$A$35:$A$58,"&gt;="&amp;F16),"")</f>
        <v>46309</v>
      </c>
    </row>
    <row r="18" spans="1:6" ht="23.5" customHeight="1" x14ac:dyDescent="0.3">
      <c r="A18" s="6">
        <v>46433</v>
      </c>
      <c r="B18" s="10" t="s">
        <v>20</v>
      </c>
      <c r="C18" s="11">
        <v>-14</v>
      </c>
      <c r="D18" s="11" t="s">
        <v>12</v>
      </c>
      <c r="E18" s="11">
        <v>1</v>
      </c>
      <c r="F18" s="12">
        <f>WORKDAY(F17+31,1)</f>
        <v>46342</v>
      </c>
    </row>
    <row r="19" spans="1:6" ht="23.5" customHeight="1" x14ac:dyDescent="0.3">
      <c r="A19" s="6">
        <v>46556</v>
      </c>
      <c r="B19" s="10" t="s">
        <v>21</v>
      </c>
      <c r="C19" s="11">
        <v>-20</v>
      </c>
      <c r="D19" s="11" t="s">
        <v>12</v>
      </c>
      <c r="E19" s="11">
        <v>2</v>
      </c>
      <c r="F19" s="12">
        <f>EOMONTH(F18,0)</f>
        <v>46356</v>
      </c>
    </row>
    <row r="20" spans="1:6" ht="23.5" hidden="1" customHeight="1" x14ac:dyDescent="0.3">
      <c r="A20" s="6">
        <v>46671</v>
      </c>
      <c r="B20" s="18"/>
      <c r="C20" s="19"/>
      <c r="D20" s="19"/>
      <c r="E20" s="19"/>
      <c r="F20" s="20"/>
    </row>
    <row r="21" spans="1:6" ht="23.5" hidden="1" customHeight="1" x14ac:dyDescent="0.3">
      <c r="A21" s="6">
        <v>46702</v>
      </c>
      <c r="B21" s="21" t="s">
        <v>22</v>
      </c>
      <c r="C21" s="19"/>
      <c r="D21" s="19"/>
      <c r="E21" s="19"/>
      <c r="F21" s="20"/>
    </row>
    <row r="22" spans="1:6" s="16" customFormat="1" ht="47.5" customHeight="1" x14ac:dyDescent="0.3">
      <c r="A22" s="22">
        <v>46716</v>
      </c>
      <c r="B22" s="27" t="s">
        <v>22</v>
      </c>
      <c r="C22" s="23"/>
      <c r="D22" s="23"/>
      <c r="E22" s="23"/>
      <c r="F22" s="24"/>
    </row>
    <row r="23" spans="1:6" ht="9" customHeight="1" x14ac:dyDescent="0.3">
      <c r="A23" s="6">
        <v>46745</v>
      </c>
      <c r="B23" s="21"/>
      <c r="C23" s="19"/>
      <c r="D23" s="19"/>
      <c r="E23" s="19"/>
      <c r="F23" s="25"/>
    </row>
    <row r="24" spans="1:6" x14ac:dyDescent="0.3">
      <c r="B24" s="28" t="s">
        <v>23</v>
      </c>
    </row>
    <row r="25" spans="1:6" x14ac:dyDescent="0.3">
      <c r="B25" s="26" t="s">
        <v>24</v>
      </c>
    </row>
    <row r="26" spans="1:6" x14ac:dyDescent="0.3">
      <c r="B26" s="26" t="s">
        <v>25</v>
      </c>
    </row>
    <row r="27" spans="1:6" x14ac:dyDescent="0.3">
      <c r="B27" s="26" t="s">
        <v>26</v>
      </c>
    </row>
    <row r="35" spans="1:1" x14ac:dyDescent="0.3">
      <c r="A35" s="6">
        <v>46030</v>
      </c>
    </row>
    <row r="36" spans="1:1" x14ac:dyDescent="0.3">
      <c r="A36" s="6">
        <v>46064</v>
      </c>
    </row>
    <row r="37" spans="1:1" x14ac:dyDescent="0.3">
      <c r="A37" s="6">
        <v>46092</v>
      </c>
    </row>
    <row r="38" spans="1:1" x14ac:dyDescent="0.3">
      <c r="A38" s="6">
        <v>46120</v>
      </c>
    </row>
    <row r="39" spans="1:1" x14ac:dyDescent="0.3">
      <c r="A39" s="6">
        <v>46155</v>
      </c>
    </row>
    <row r="40" spans="1:1" x14ac:dyDescent="0.3">
      <c r="A40" s="6">
        <v>46183</v>
      </c>
    </row>
    <row r="41" spans="1:1" x14ac:dyDescent="0.3">
      <c r="A41" s="6">
        <v>46211</v>
      </c>
    </row>
    <row r="42" spans="1:1" x14ac:dyDescent="0.3">
      <c r="A42" s="6">
        <v>46246</v>
      </c>
    </row>
    <row r="43" spans="1:1" x14ac:dyDescent="0.3">
      <c r="A43" s="6">
        <v>46274</v>
      </c>
    </row>
    <row r="44" spans="1:1" x14ac:dyDescent="0.3">
      <c r="A44" s="6">
        <v>46309</v>
      </c>
    </row>
    <row r="45" spans="1:1" x14ac:dyDescent="0.3">
      <c r="A45" s="6">
        <v>46336</v>
      </c>
    </row>
    <row r="46" spans="1:1" x14ac:dyDescent="0.3">
      <c r="A46" s="6">
        <v>46365</v>
      </c>
    </row>
    <row r="47" spans="1:1" x14ac:dyDescent="0.3">
      <c r="A47" s="6">
        <v>46400</v>
      </c>
    </row>
    <row r="48" spans="1:1" x14ac:dyDescent="0.3">
      <c r="A48" s="6">
        <v>46428</v>
      </c>
    </row>
    <row r="49" spans="1:1" x14ac:dyDescent="0.3">
      <c r="A49" s="6">
        <v>46456</v>
      </c>
    </row>
    <row r="50" spans="1:1" x14ac:dyDescent="0.3">
      <c r="A50" s="6">
        <v>46491</v>
      </c>
    </row>
    <row r="51" spans="1:1" x14ac:dyDescent="0.3">
      <c r="A51" s="6">
        <v>46519</v>
      </c>
    </row>
    <row r="52" spans="1:1" x14ac:dyDescent="0.3">
      <c r="A52" s="6">
        <v>46547</v>
      </c>
    </row>
    <row r="53" spans="1:1" x14ac:dyDescent="0.3">
      <c r="A53" s="6">
        <v>46582</v>
      </c>
    </row>
    <row r="54" spans="1:1" x14ac:dyDescent="0.3">
      <c r="A54" s="6">
        <v>46610</v>
      </c>
    </row>
    <row r="55" spans="1:1" x14ac:dyDescent="0.3">
      <c r="A55" s="6">
        <v>46638</v>
      </c>
    </row>
    <row r="56" spans="1:1" x14ac:dyDescent="0.3">
      <c r="A56" s="6">
        <v>46673</v>
      </c>
    </row>
    <row r="57" spans="1:1" x14ac:dyDescent="0.3">
      <c r="A57" s="6">
        <v>46701</v>
      </c>
    </row>
    <row r="58" spans="1:1" x14ac:dyDescent="0.3">
      <c r="A58" s="6">
        <v>46729</v>
      </c>
    </row>
  </sheetData>
  <sheetProtection sheet="1" objects="1" scenarios="1"/>
  <mergeCells count="1">
    <mergeCell ref="B1:F1"/>
  </mergeCell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0265D9C8320644B26F99052C4BB7A7" ma:contentTypeVersion="18" ma:contentTypeDescription="Create a new document." ma:contentTypeScope="" ma:versionID="58060b966322fb22244767c36fc8e0a8">
  <xsd:schema xmlns:xsd="http://www.w3.org/2001/XMLSchema" xmlns:xs="http://www.w3.org/2001/XMLSchema" xmlns:p="http://schemas.microsoft.com/office/2006/metadata/properties" xmlns:ns2="d2cbfc94-a69a-4175-9de2-749d5ca1cf7f" xmlns:ns3="1d9aa3b6-f5fb-4571-8701-56f20689897b" targetNamespace="http://schemas.microsoft.com/office/2006/metadata/properties" ma:root="true" ma:fieldsID="c5e3e2be8eb9df543a309ddf616ea20b" ns2:_="" ns3:_="">
    <xsd:import namespace="d2cbfc94-a69a-4175-9de2-749d5ca1cf7f"/>
    <xsd:import namespace="1d9aa3b6-f5fb-4571-8701-56f20689897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cbfc94-a69a-4175-9de2-749d5ca1cf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73c2f1c-0c45-49b9-b292-96ca38f5026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9aa3b6-f5fb-4571-8701-56f20689897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755c4e2-5c75-4890-9859-93d3e5ceaa32}" ma:internalName="TaxCatchAll" ma:showField="CatchAllData" ma:web="1d9aa3b6-f5fb-4571-8701-56f2068989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d9aa3b6-f5fb-4571-8701-56f20689897b" xsi:nil="true"/>
    <lcf76f155ced4ddcb4097134ff3c332f xmlns="d2cbfc94-a69a-4175-9de2-749d5ca1cf7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7AF8E1A-FF6D-42ED-91B0-3E4F3D334F45}"/>
</file>

<file path=customXml/itemProps2.xml><?xml version="1.0" encoding="utf-8"?>
<ds:datastoreItem xmlns:ds="http://schemas.openxmlformats.org/officeDocument/2006/customXml" ds:itemID="{D27D7149-D8F4-4A5D-8C0B-7BF20D50E065}"/>
</file>

<file path=customXml/itemProps3.xml><?xml version="1.0" encoding="utf-8"?>
<ds:datastoreItem xmlns:ds="http://schemas.openxmlformats.org/officeDocument/2006/customXml" ds:itemID="{0359A0D3-27AA-4529-BA75-9904386DD5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Drake</dc:creator>
  <cp:lastModifiedBy>Jessica Drake</cp:lastModifiedBy>
  <dcterms:created xsi:type="dcterms:W3CDTF">2026-02-09T20:21:15Z</dcterms:created>
  <dcterms:modified xsi:type="dcterms:W3CDTF">2026-03-03T15:55:14Z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0x010100AD0265D9C8320644B26F99052C4BB7A7</vt:lpwstr>
  </property>
</Properties>
</file>